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Kontingent Yanvar\"/>
    </mc:Choice>
  </mc:AlternateContent>
  <xr:revisionPtr revIDLastSave="0" documentId="8_{D2FDE5B0-04CA-419E-B526-5B2034E9DDB8}" xr6:coauthVersionLast="36" xr6:coauthVersionMax="36" xr10:uidLastSave="{00000000-0000-0000-0000-000000000000}"/>
  <bookViews>
    <workbookView xWindow="0" yWindow="0" windowWidth="22395" windowHeight="11295" tabRatio="851" firstSheet="66" activeTab="75" xr2:uid="{00000000-000D-0000-FFFF-FFFF00000000}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те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Бак ОФО ФТИ" sheetId="151" r:id="rId39"/>
    <sheet name="Бак ЗФО ФТИ" sheetId="152" r:id="rId40"/>
    <sheet name="Спец. ОФО ФТИ" sheetId="209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Маг. ОЗФО ИПОМ " sheetId="205" r:id="rId47"/>
    <sheet name="МАГ ЗФО ИПОМ" sheetId="206" r:id="rId48"/>
    <sheet name="Спец. ОЗФО ИПОМ " sheetId="204" r:id="rId49"/>
    <sheet name="Бак ОФО ИБТЭиФ " sheetId="188" r:id="rId50"/>
    <sheet name="Спец ОФО ИБТЭиФ" sheetId="195" state="hidden" r:id="rId51"/>
    <sheet name="БАК ОЗФО ИБТЭФ" sheetId="215" r:id="rId52"/>
    <sheet name="Специал. ОФО ИБТЭФ" sheetId="201" r:id="rId53"/>
    <sheet name="Маг ОФО ИБТЭиФ" sheetId="196" r:id="rId54"/>
    <sheet name="Маг ОЗФО ИБТЭиФ" sheetId="197" r:id="rId55"/>
    <sheet name="Бак ОФО ТА" sheetId="159" r:id="rId56"/>
    <sheet name="Бак ЗФО ТА" sheetId="160" r:id="rId57"/>
    <sheet name="Бак ОЗФО ТА" sheetId="161" r:id="rId58"/>
    <sheet name="Маг ОФО ТА" sheetId="162" r:id="rId59"/>
    <sheet name="Маг ЗФО ТА" sheetId="163" r:id="rId60"/>
    <sheet name="Маг ОЗФО ТА" sheetId="164" state="hidden" r:id="rId61"/>
    <sheet name=" Маг ОЗФО ТА" sheetId="182" r:id="rId62"/>
    <sheet name="Бак ОФО ИММиД" sheetId="177" r:id="rId63"/>
    <sheet name="Спец. ИММиД" sheetId="176" r:id="rId64"/>
    <sheet name="Маг ОФО ИММиД" sheetId="179" r:id="rId65"/>
    <sheet name="Бак. ОФО ЮВА" sheetId="210" r:id="rId66"/>
    <sheet name="Бак. ОФО ФРЯиЛ" sheetId="211" r:id="rId67"/>
    <sheet name="Бак. ЗФО ФРЯиЛ" sheetId="212" r:id="rId68"/>
    <sheet name="Маг. ОФО ФРЯиЛ" sheetId="213" r:id="rId69"/>
    <sheet name="Маг. ЗФО ФРЯиЛ" sheetId="214" r:id="rId70"/>
    <sheet name="Бак ОФО ИФ" sheetId="171" r:id="rId71"/>
    <sheet name="Бак ЗФО ИФ" sheetId="173" r:id="rId72"/>
    <sheet name="СПЕЦ.ОФО ИФ" sheetId="207" r:id="rId73"/>
    <sheet name="Маг ОФО ИФ" sheetId="172" r:id="rId74"/>
    <sheet name="Маг ЗФО ИФ" sheetId="170" r:id="rId75"/>
    <sheet name="Свод по ВО " sheetId="158" r:id="rId76"/>
  </sheets>
  <externalReferences>
    <externalReference r:id="rId77"/>
    <externalReference r:id="rId78"/>
    <externalReference r:id="rId79"/>
    <externalReference r:id="rId80"/>
    <externalReference r:id="rId81"/>
  </externalReferences>
  <definedNames>
    <definedName name="_xlnm.Print_Area" localSheetId="71">'Бак ЗФО ИФ'!$A$1:$T$20</definedName>
    <definedName name="_xlnm.Print_Area" localSheetId="22">'БАК ОФО   ГПА'!$A$1:$U$36</definedName>
    <definedName name="_xlnm.Print_Area" localSheetId="70">'Бак ОФО ИФ'!$A$1:$Q$66</definedName>
    <definedName name="_xlnm.Print_Area" localSheetId="55">'Бак ОФО ТА'!$A$1:$Q$112</definedName>
    <definedName name="_xlnm.Print_Area" localSheetId="18">'Бакалав ОЗФО ИЭиУ'!$A$1:$T$40</definedName>
    <definedName name="_xlnm.Print_Area" localSheetId="5">'Бакалавр ОФО АСИА'!$A$1:$T$27</definedName>
    <definedName name="_xlnm.Print_Area" localSheetId="10">'Бакалавр ОФО АТА'!$A$1:$P$43</definedName>
    <definedName name="_xlnm.Print_Area" localSheetId="73">'Маг ОФО ИФ'!$A$1:$L$49</definedName>
    <definedName name="_xlnm.Print_Area" localSheetId="58">'Маг ОФО ТА'!$A$1:$K$67</definedName>
    <definedName name="_xlnm.Print_Area" localSheetId="41">'Маг ОФО ФТИ'!$A$1:$K$48</definedName>
    <definedName name="_xlnm.Print_Area" localSheetId="69">'Маг. ЗФО ФРЯиЛ'!$A$1:$P$30</definedName>
    <definedName name="_xlnm.Print_Area" localSheetId="75">'Свод по ВО '!$A$1:$AM$92</definedName>
  </definedNames>
  <calcPr calcId="191029"/>
</workbook>
</file>

<file path=xl/calcChain.xml><?xml version="1.0" encoding="utf-8"?>
<calcChain xmlns="http://schemas.openxmlformats.org/spreadsheetml/2006/main">
  <c r="E29" i="163" l="1"/>
  <c r="B29" i="163"/>
  <c r="L28" i="163"/>
  <c r="K28" i="163"/>
  <c r="M28" i="163" s="1"/>
  <c r="J28" i="163"/>
  <c r="J11" i="163" s="1"/>
  <c r="G28" i="163"/>
  <c r="D28" i="163"/>
  <c r="L27" i="163"/>
  <c r="L10" i="163" s="1"/>
  <c r="K27" i="163"/>
  <c r="J27" i="163"/>
  <c r="G27" i="163"/>
  <c r="D27" i="163"/>
  <c r="D10" i="163" s="1"/>
  <c r="L26" i="163"/>
  <c r="K26" i="163"/>
  <c r="M26" i="163" s="1"/>
  <c r="J26" i="163"/>
  <c r="J9" i="163" s="1"/>
  <c r="G26" i="163"/>
  <c r="D26" i="163"/>
  <c r="L25" i="163"/>
  <c r="L8" i="163" s="1"/>
  <c r="K25" i="163"/>
  <c r="J25" i="163"/>
  <c r="G25" i="163"/>
  <c r="D25" i="163"/>
  <c r="D24" i="163" s="1"/>
  <c r="D29" i="163" s="1"/>
  <c r="J24" i="163"/>
  <c r="J29" i="163" s="1"/>
  <c r="I24" i="163"/>
  <c r="I29" i="163" s="1"/>
  <c r="H24" i="163"/>
  <c r="H29" i="163" s="1"/>
  <c r="G24" i="163"/>
  <c r="F24" i="163"/>
  <c r="F29" i="163" s="1"/>
  <c r="C24" i="163"/>
  <c r="C29" i="163" s="1"/>
  <c r="B24" i="163"/>
  <c r="M23" i="163"/>
  <c r="L23" i="163"/>
  <c r="K23" i="163"/>
  <c r="J23" i="163"/>
  <c r="G23" i="163"/>
  <c r="G6" i="163" s="1"/>
  <c r="D23" i="163"/>
  <c r="L20" i="163"/>
  <c r="L11" i="163" s="1"/>
  <c r="K20" i="163"/>
  <c r="M20" i="163" s="1"/>
  <c r="J20" i="163"/>
  <c r="G20" i="163"/>
  <c r="D20" i="163"/>
  <c r="D11" i="163" s="1"/>
  <c r="M19" i="163"/>
  <c r="L19" i="163"/>
  <c r="K19" i="163"/>
  <c r="J19" i="163"/>
  <c r="G19" i="163"/>
  <c r="G10" i="163" s="1"/>
  <c r="D19" i="163"/>
  <c r="L18" i="163"/>
  <c r="L9" i="163" s="1"/>
  <c r="K18" i="163"/>
  <c r="M18" i="163" s="1"/>
  <c r="M9" i="163" s="1"/>
  <c r="J18" i="163"/>
  <c r="G18" i="163"/>
  <c r="D18" i="163"/>
  <c r="D9" i="163" s="1"/>
  <c r="M17" i="163"/>
  <c r="M16" i="163" s="1"/>
  <c r="L17" i="163"/>
  <c r="K17" i="163"/>
  <c r="J17" i="163"/>
  <c r="J16" i="163" s="1"/>
  <c r="G17" i="163"/>
  <c r="G8" i="163" s="1"/>
  <c r="D17" i="163"/>
  <c r="L16" i="163"/>
  <c r="K16" i="163"/>
  <c r="K21" i="163" s="1"/>
  <c r="I16" i="163"/>
  <c r="I21" i="163" s="1"/>
  <c r="I30" i="163" s="1"/>
  <c r="H16" i="163"/>
  <c r="H7" i="163" s="1"/>
  <c r="H12" i="163" s="1"/>
  <c r="G16" i="163"/>
  <c r="G7" i="163" s="1"/>
  <c r="F16" i="163"/>
  <c r="F21" i="163" s="1"/>
  <c r="F30" i="163" s="1"/>
  <c r="E16" i="163"/>
  <c r="E21" i="163" s="1"/>
  <c r="E30" i="163" s="1"/>
  <c r="D16" i="163"/>
  <c r="D7" i="163" s="1"/>
  <c r="C16" i="163"/>
  <c r="C21" i="163" s="1"/>
  <c r="B16" i="163"/>
  <c r="B21" i="163" s="1"/>
  <c r="B30" i="163" s="1"/>
  <c r="L15" i="163"/>
  <c r="L6" i="163" s="1"/>
  <c r="K15" i="163"/>
  <c r="M15" i="163" s="1"/>
  <c r="M6" i="163" s="1"/>
  <c r="J15" i="163"/>
  <c r="G15" i="163"/>
  <c r="D15" i="163"/>
  <c r="D6" i="163" s="1"/>
  <c r="I11" i="163"/>
  <c r="H11" i="163"/>
  <c r="G11" i="163"/>
  <c r="F11" i="163"/>
  <c r="E11" i="163"/>
  <c r="C11" i="163"/>
  <c r="B11" i="163"/>
  <c r="K10" i="163"/>
  <c r="J10" i="163"/>
  <c r="I10" i="163"/>
  <c r="H10" i="163"/>
  <c r="F10" i="163"/>
  <c r="E10" i="163"/>
  <c r="C10" i="163"/>
  <c r="B10" i="163"/>
  <c r="I9" i="163"/>
  <c r="H9" i="163"/>
  <c r="G9" i="163"/>
  <c r="F9" i="163"/>
  <c r="E9" i="163"/>
  <c r="C9" i="163"/>
  <c r="B9" i="163"/>
  <c r="K8" i="163"/>
  <c r="J8" i="163"/>
  <c r="I8" i="163"/>
  <c r="H8" i="163"/>
  <c r="F8" i="163"/>
  <c r="E8" i="163"/>
  <c r="C8" i="163"/>
  <c r="B8" i="163"/>
  <c r="I7" i="163"/>
  <c r="I12" i="163" s="1"/>
  <c r="E7" i="163"/>
  <c r="E12" i="163" s="1"/>
  <c r="B7" i="163"/>
  <c r="B12" i="163" s="1"/>
  <c r="J6" i="163"/>
  <c r="I6" i="163"/>
  <c r="H6" i="163"/>
  <c r="F6" i="163"/>
  <c r="E6" i="163"/>
  <c r="C6" i="163"/>
  <c r="B6" i="163"/>
  <c r="F66" i="162"/>
  <c r="C66" i="162"/>
  <c r="B66" i="162"/>
  <c r="I65" i="162"/>
  <c r="H65" i="162"/>
  <c r="J65" i="162" s="1"/>
  <c r="G65" i="162"/>
  <c r="D65" i="162"/>
  <c r="I64" i="162"/>
  <c r="H64" i="162"/>
  <c r="J64" i="162" s="1"/>
  <c r="G64" i="162"/>
  <c r="D64" i="162"/>
  <c r="I63" i="162"/>
  <c r="J63" i="162" s="1"/>
  <c r="H63" i="162"/>
  <c r="G63" i="162"/>
  <c r="D63" i="162"/>
  <c r="J62" i="162"/>
  <c r="I62" i="162"/>
  <c r="H62" i="162"/>
  <c r="G62" i="162"/>
  <c r="D62" i="162"/>
  <c r="I61" i="162"/>
  <c r="H61" i="162"/>
  <c r="J61" i="162" s="1"/>
  <c r="G61" i="162"/>
  <c r="D61" i="162"/>
  <c r="I60" i="162"/>
  <c r="H60" i="162"/>
  <c r="J60" i="162" s="1"/>
  <c r="G60" i="162"/>
  <c r="D60" i="162"/>
  <c r="I59" i="162"/>
  <c r="J59" i="162" s="1"/>
  <c r="H59" i="162"/>
  <c r="G59" i="162"/>
  <c r="D59" i="162"/>
  <c r="J58" i="162"/>
  <c r="I58" i="162"/>
  <c r="H58" i="162"/>
  <c r="G58" i="162"/>
  <c r="D58" i="162"/>
  <c r="I57" i="162"/>
  <c r="I56" i="162" s="1"/>
  <c r="I66" i="162" s="1"/>
  <c r="H57" i="162"/>
  <c r="J57" i="162" s="1"/>
  <c r="J56" i="162" s="1"/>
  <c r="G57" i="162"/>
  <c r="G56" i="162" s="1"/>
  <c r="G66" i="162" s="1"/>
  <c r="D57" i="162"/>
  <c r="H56" i="162"/>
  <c r="H66" i="162" s="1"/>
  <c r="F56" i="162"/>
  <c r="E56" i="162"/>
  <c r="E66" i="162" s="1"/>
  <c r="D56" i="162"/>
  <c r="D66" i="162" s="1"/>
  <c r="C56" i="162"/>
  <c r="B56" i="162"/>
  <c r="I55" i="162"/>
  <c r="J55" i="162" s="1"/>
  <c r="H55" i="162"/>
  <c r="G55" i="162"/>
  <c r="D55" i="162"/>
  <c r="J54" i="162"/>
  <c r="I54" i="162"/>
  <c r="H54" i="162"/>
  <c r="G54" i="162"/>
  <c r="D54" i="162"/>
  <c r="I53" i="162"/>
  <c r="H53" i="162"/>
  <c r="J53" i="162" s="1"/>
  <c r="G53" i="162"/>
  <c r="D53" i="162"/>
  <c r="I52" i="162"/>
  <c r="H52" i="162"/>
  <c r="J52" i="162" s="1"/>
  <c r="G52" i="162"/>
  <c r="D52" i="162"/>
  <c r="I51" i="162"/>
  <c r="J51" i="162" s="1"/>
  <c r="H51" i="162"/>
  <c r="G51" i="162"/>
  <c r="D51" i="162"/>
  <c r="J50" i="162"/>
  <c r="I50" i="162"/>
  <c r="H50" i="162"/>
  <c r="G50" i="162"/>
  <c r="D50" i="162"/>
  <c r="I49" i="162"/>
  <c r="H49" i="162"/>
  <c r="J49" i="162" s="1"/>
  <c r="G49" i="162"/>
  <c r="D49" i="162"/>
  <c r="I48" i="162"/>
  <c r="H48" i="162"/>
  <c r="J48" i="162" s="1"/>
  <c r="G48" i="162"/>
  <c r="D48" i="162"/>
  <c r="F46" i="162"/>
  <c r="F67" i="162" s="1"/>
  <c r="E46" i="162"/>
  <c r="B46" i="162"/>
  <c r="B67" i="162" s="1"/>
  <c r="J45" i="162"/>
  <c r="J24" i="162" s="1"/>
  <c r="I45" i="162"/>
  <c r="H45" i="162"/>
  <c r="H24" i="162" s="1"/>
  <c r="G45" i="162"/>
  <c r="D45" i="162"/>
  <c r="D24" i="162" s="1"/>
  <c r="I44" i="162"/>
  <c r="I23" i="162" s="1"/>
  <c r="H44" i="162"/>
  <c r="J44" i="162" s="1"/>
  <c r="J23" i="162" s="1"/>
  <c r="G44" i="162"/>
  <c r="G23" i="162" s="1"/>
  <c r="D44" i="162"/>
  <c r="I43" i="162"/>
  <c r="H43" i="162"/>
  <c r="H22" i="162" s="1"/>
  <c r="G43" i="162"/>
  <c r="D43" i="162"/>
  <c r="D22" i="162" s="1"/>
  <c r="I42" i="162"/>
  <c r="J42" i="162" s="1"/>
  <c r="J21" i="162" s="1"/>
  <c r="H42" i="162"/>
  <c r="G42" i="162"/>
  <c r="G21" i="162" s="1"/>
  <c r="D42" i="162"/>
  <c r="J41" i="162"/>
  <c r="J20" i="162" s="1"/>
  <c r="I41" i="162"/>
  <c r="H41" i="162"/>
  <c r="H20" i="162" s="1"/>
  <c r="G41" i="162"/>
  <c r="D41" i="162"/>
  <c r="D20" i="162" s="1"/>
  <c r="I40" i="162"/>
  <c r="I19" i="162" s="1"/>
  <c r="H40" i="162"/>
  <c r="J40" i="162" s="1"/>
  <c r="J19" i="162" s="1"/>
  <c r="G40" i="162"/>
  <c r="G19" i="162" s="1"/>
  <c r="D40" i="162"/>
  <c r="I39" i="162"/>
  <c r="H39" i="162"/>
  <c r="H18" i="162" s="1"/>
  <c r="G39" i="162"/>
  <c r="D39" i="162"/>
  <c r="D18" i="162" s="1"/>
  <c r="I38" i="162"/>
  <c r="J38" i="162" s="1"/>
  <c r="J17" i="162" s="1"/>
  <c r="H38" i="162"/>
  <c r="G38" i="162"/>
  <c r="G17" i="162" s="1"/>
  <c r="D38" i="162"/>
  <c r="J37" i="162"/>
  <c r="J16" i="162" s="1"/>
  <c r="I37" i="162"/>
  <c r="H37" i="162"/>
  <c r="H36" i="162" s="1"/>
  <c r="G37" i="162"/>
  <c r="D37" i="162"/>
  <c r="D36" i="162" s="1"/>
  <c r="G36" i="162"/>
  <c r="G15" i="162" s="1"/>
  <c r="F36" i="162"/>
  <c r="E36" i="162"/>
  <c r="E15" i="162" s="1"/>
  <c r="E25" i="162" s="1"/>
  <c r="C36" i="162"/>
  <c r="C15" i="162" s="1"/>
  <c r="C25" i="162" s="1"/>
  <c r="B36" i="162"/>
  <c r="I35" i="162"/>
  <c r="H35" i="162"/>
  <c r="H14" i="162" s="1"/>
  <c r="G35" i="162"/>
  <c r="D35" i="162"/>
  <c r="D14" i="162" s="1"/>
  <c r="I34" i="162"/>
  <c r="J34" i="162" s="1"/>
  <c r="J13" i="162" s="1"/>
  <c r="H34" i="162"/>
  <c r="G34" i="162"/>
  <c r="G13" i="162" s="1"/>
  <c r="D34" i="162"/>
  <c r="J33" i="162"/>
  <c r="J12" i="162" s="1"/>
  <c r="I33" i="162"/>
  <c r="H33" i="162"/>
  <c r="H12" i="162" s="1"/>
  <c r="G33" i="162"/>
  <c r="D33" i="162"/>
  <c r="D12" i="162" s="1"/>
  <c r="I32" i="162"/>
  <c r="I11" i="162" s="1"/>
  <c r="H32" i="162"/>
  <c r="J32" i="162" s="1"/>
  <c r="J11" i="162" s="1"/>
  <c r="G32" i="162"/>
  <c r="G11" i="162" s="1"/>
  <c r="D32" i="162"/>
  <c r="I31" i="162"/>
  <c r="H31" i="162"/>
  <c r="H10" i="162" s="1"/>
  <c r="G31" i="162"/>
  <c r="D31" i="162"/>
  <c r="D10" i="162" s="1"/>
  <c r="I30" i="162"/>
  <c r="J30" i="162" s="1"/>
  <c r="J9" i="162" s="1"/>
  <c r="H30" i="162"/>
  <c r="G30" i="162"/>
  <c r="G9" i="162" s="1"/>
  <c r="D30" i="162"/>
  <c r="J29" i="162"/>
  <c r="I29" i="162"/>
  <c r="H29" i="162"/>
  <c r="H8" i="162" s="1"/>
  <c r="G29" i="162"/>
  <c r="D29" i="162"/>
  <c r="D8" i="162" s="1"/>
  <c r="I28" i="162"/>
  <c r="I7" i="162" s="1"/>
  <c r="H28" i="162"/>
  <c r="J28" i="162" s="1"/>
  <c r="J7" i="162" s="1"/>
  <c r="G28" i="162"/>
  <c r="G7" i="162" s="1"/>
  <c r="D28" i="162"/>
  <c r="I24" i="162"/>
  <c r="G24" i="162"/>
  <c r="F24" i="162"/>
  <c r="E24" i="162"/>
  <c r="C24" i="162"/>
  <c r="B24" i="162"/>
  <c r="H23" i="162"/>
  <c r="F23" i="162"/>
  <c r="E23" i="162"/>
  <c r="D23" i="162"/>
  <c r="C23" i="162"/>
  <c r="B23" i="162"/>
  <c r="I22" i="162"/>
  <c r="G22" i="162"/>
  <c r="F22" i="162"/>
  <c r="E22" i="162"/>
  <c r="C22" i="162"/>
  <c r="B22" i="162"/>
  <c r="H21" i="162"/>
  <c r="F21" i="162"/>
  <c r="E21" i="162"/>
  <c r="D21" i="162"/>
  <c r="C21" i="162"/>
  <c r="B21" i="162"/>
  <c r="I20" i="162"/>
  <c r="G20" i="162"/>
  <c r="F20" i="162"/>
  <c r="E20" i="162"/>
  <c r="C20" i="162"/>
  <c r="B20" i="162"/>
  <c r="H19" i="162"/>
  <c r="F19" i="162"/>
  <c r="E19" i="162"/>
  <c r="D19" i="162"/>
  <c r="C19" i="162"/>
  <c r="B19" i="162"/>
  <c r="I18" i="162"/>
  <c r="G18" i="162"/>
  <c r="F18" i="162"/>
  <c r="E18" i="162"/>
  <c r="C18" i="162"/>
  <c r="B18" i="162"/>
  <c r="H17" i="162"/>
  <c r="F17" i="162"/>
  <c r="E17" i="162"/>
  <c r="D17" i="162"/>
  <c r="C17" i="162"/>
  <c r="B17" i="162"/>
  <c r="I16" i="162"/>
  <c r="G16" i="162"/>
  <c r="F16" i="162"/>
  <c r="E16" i="162"/>
  <c r="C16" i="162"/>
  <c r="B16" i="162"/>
  <c r="F15" i="162"/>
  <c r="F25" i="162" s="1"/>
  <c r="B15" i="162"/>
  <c r="B25" i="162" s="1"/>
  <c r="I14" i="162"/>
  <c r="G14" i="162"/>
  <c r="F14" i="162"/>
  <c r="E14" i="162"/>
  <c r="C14" i="162"/>
  <c r="B14" i="162"/>
  <c r="H13" i="162"/>
  <c r="F13" i="162"/>
  <c r="E13" i="162"/>
  <c r="D13" i="162"/>
  <c r="C13" i="162"/>
  <c r="B13" i="162"/>
  <c r="I12" i="162"/>
  <c r="G12" i="162"/>
  <c r="F12" i="162"/>
  <c r="E12" i="162"/>
  <c r="C12" i="162"/>
  <c r="B12" i="162"/>
  <c r="H11" i="162"/>
  <c r="F11" i="162"/>
  <c r="E11" i="162"/>
  <c r="D11" i="162"/>
  <c r="C11" i="162"/>
  <c r="B11" i="162"/>
  <c r="I10" i="162"/>
  <c r="G10" i="162"/>
  <c r="F10" i="162"/>
  <c r="E10" i="162"/>
  <c r="C10" i="162"/>
  <c r="B10" i="162"/>
  <c r="H9" i="162"/>
  <c r="F9" i="162"/>
  <c r="E9" i="162"/>
  <c r="D9" i="162"/>
  <c r="C9" i="162"/>
  <c r="B9" i="162"/>
  <c r="I8" i="162"/>
  <c r="G8" i="162"/>
  <c r="F8" i="162"/>
  <c r="E8" i="162"/>
  <c r="C8" i="162"/>
  <c r="B8" i="162"/>
  <c r="H7" i="162"/>
  <c r="F7" i="162"/>
  <c r="E7" i="162"/>
  <c r="D7" i="162"/>
  <c r="C7" i="162"/>
  <c r="B7" i="162"/>
  <c r="F15" i="161"/>
  <c r="E15" i="161"/>
  <c r="G14" i="161"/>
  <c r="G9" i="161" s="1"/>
  <c r="G13" i="161"/>
  <c r="G15" i="161" s="1"/>
  <c r="F10" i="161"/>
  <c r="E10" i="161"/>
  <c r="F9" i="161"/>
  <c r="E9" i="161"/>
  <c r="G8" i="161"/>
  <c r="F8" i="161"/>
  <c r="E8" i="161"/>
  <c r="I59" i="159"/>
  <c r="E59" i="159"/>
  <c r="L58" i="159"/>
  <c r="K58" i="159"/>
  <c r="I58" i="159"/>
  <c r="H58" i="159"/>
  <c r="F58" i="159"/>
  <c r="E58" i="159"/>
  <c r="C58" i="159"/>
  <c r="B58" i="159"/>
  <c r="O57" i="159"/>
  <c r="N57" i="159"/>
  <c r="P57" i="159" s="1"/>
  <c r="M57" i="159"/>
  <c r="J57" i="159"/>
  <c r="G57" i="159"/>
  <c r="D57" i="159"/>
  <c r="O56" i="159"/>
  <c r="N56" i="159"/>
  <c r="P56" i="159" s="1"/>
  <c r="M56" i="159"/>
  <c r="J56" i="159"/>
  <c r="G56" i="159"/>
  <c r="D56" i="159"/>
  <c r="P55" i="159"/>
  <c r="O55" i="159"/>
  <c r="N55" i="159"/>
  <c r="M55" i="159"/>
  <c r="J55" i="159"/>
  <c r="G55" i="159"/>
  <c r="D55" i="159"/>
  <c r="P54" i="159"/>
  <c r="O54" i="159"/>
  <c r="N54" i="159"/>
  <c r="M54" i="159"/>
  <c r="J54" i="159"/>
  <c r="G54" i="159"/>
  <c r="D54" i="159"/>
  <c r="O53" i="159"/>
  <c r="N53" i="159"/>
  <c r="P53" i="159" s="1"/>
  <c r="M53" i="159"/>
  <c r="J53" i="159"/>
  <c r="G53" i="159"/>
  <c r="D53" i="159"/>
  <c r="O52" i="159"/>
  <c r="N52" i="159"/>
  <c r="P52" i="159" s="1"/>
  <c r="M52" i="159"/>
  <c r="J52" i="159"/>
  <c r="G52" i="159"/>
  <c r="D52" i="159"/>
  <c r="P51" i="159"/>
  <c r="O51" i="159"/>
  <c r="N51" i="159"/>
  <c r="M51" i="159"/>
  <c r="J51" i="159"/>
  <c r="G51" i="159"/>
  <c r="D51" i="159"/>
  <c r="P50" i="159"/>
  <c r="O50" i="159"/>
  <c r="N50" i="159"/>
  <c r="M50" i="159"/>
  <c r="J50" i="159"/>
  <c r="G50" i="159"/>
  <c r="D50" i="159"/>
  <c r="O49" i="159"/>
  <c r="N49" i="159"/>
  <c r="P49" i="159" s="1"/>
  <c r="M49" i="159"/>
  <c r="J49" i="159"/>
  <c r="G49" i="159"/>
  <c r="D49" i="159"/>
  <c r="O48" i="159"/>
  <c r="N48" i="159"/>
  <c r="P48" i="159" s="1"/>
  <c r="M48" i="159"/>
  <c r="J48" i="159"/>
  <c r="G48" i="159"/>
  <c r="D48" i="159"/>
  <c r="P47" i="159"/>
  <c r="O47" i="159"/>
  <c r="N47" i="159"/>
  <c r="M47" i="159"/>
  <c r="J47" i="159"/>
  <c r="G47" i="159"/>
  <c r="D47" i="159"/>
  <c r="P46" i="159"/>
  <c r="O46" i="159"/>
  <c r="N46" i="159"/>
  <c r="M46" i="159"/>
  <c r="J46" i="159"/>
  <c r="G46" i="159"/>
  <c r="D46" i="159"/>
  <c r="O45" i="159"/>
  <c r="O58" i="159" s="1"/>
  <c r="N45" i="159"/>
  <c r="P45" i="159" s="1"/>
  <c r="M45" i="159"/>
  <c r="J45" i="159"/>
  <c r="G45" i="159"/>
  <c r="G58" i="159" s="1"/>
  <c r="D45" i="159"/>
  <c r="O44" i="159"/>
  <c r="N44" i="159"/>
  <c r="P44" i="159" s="1"/>
  <c r="P58" i="159" s="1"/>
  <c r="M44" i="159"/>
  <c r="J44" i="159"/>
  <c r="G44" i="159"/>
  <c r="D44" i="159"/>
  <c r="D58" i="159" s="1"/>
  <c r="P43" i="159"/>
  <c r="O43" i="159"/>
  <c r="N43" i="159"/>
  <c r="N58" i="159" s="1"/>
  <c r="M43" i="159"/>
  <c r="M58" i="159" s="1"/>
  <c r="J43" i="159"/>
  <c r="J58" i="159" s="1"/>
  <c r="G43" i="159"/>
  <c r="D43" i="159"/>
  <c r="L41" i="159"/>
  <c r="L59" i="159" s="1"/>
  <c r="K41" i="159"/>
  <c r="K59" i="159" s="1"/>
  <c r="I41" i="159"/>
  <c r="H41" i="159"/>
  <c r="H59" i="159" s="1"/>
  <c r="F41" i="159"/>
  <c r="F59" i="159" s="1"/>
  <c r="E41" i="159"/>
  <c r="C41" i="159"/>
  <c r="C59" i="159" s="1"/>
  <c r="B41" i="159"/>
  <c r="B59" i="159" s="1"/>
  <c r="O40" i="159"/>
  <c r="N40" i="159"/>
  <c r="P40" i="159" s="1"/>
  <c r="M40" i="159"/>
  <c r="J40" i="159"/>
  <c r="G40" i="159"/>
  <c r="D40" i="159"/>
  <c r="D22" i="159" s="1"/>
  <c r="O39" i="159"/>
  <c r="N39" i="159"/>
  <c r="P39" i="159" s="1"/>
  <c r="M39" i="159"/>
  <c r="J39" i="159"/>
  <c r="G39" i="159"/>
  <c r="D39" i="159"/>
  <c r="D21" i="159" s="1"/>
  <c r="P38" i="159"/>
  <c r="O38" i="159"/>
  <c r="N38" i="159"/>
  <c r="M38" i="159"/>
  <c r="J38" i="159"/>
  <c r="J20" i="159" s="1"/>
  <c r="G38" i="159"/>
  <c r="D38" i="159"/>
  <c r="P37" i="159"/>
  <c r="O37" i="159"/>
  <c r="N37" i="159"/>
  <c r="M37" i="159"/>
  <c r="J37" i="159"/>
  <c r="J19" i="159" s="1"/>
  <c r="G37" i="159"/>
  <c r="D37" i="159"/>
  <c r="O36" i="159"/>
  <c r="N36" i="159"/>
  <c r="P36" i="159" s="1"/>
  <c r="M36" i="159"/>
  <c r="J36" i="159"/>
  <c r="G36" i="159"/>
  <c r="D36" i="159"/>
  <c r="D18" i="159" s="1"/>
  <c r="O35" i="159"/>
  <c r="N35" i="159"/>
  <c r="P35" i="159" s="1"/>
  <c r="M35" i="159"/>
  <c r="J35" i="159"/>
  <c r="G35" i="159"/>
  <c r="D35" i="159"/>
  <c r="D17" i="159" s="1"/>
  <c r="P34" i="159"/>
  <c r="O34" i="159"/>
  <c r="N34" i="159"/>
  <c r="M34" i="159"/>
  <c r="J34" i="159"/>
  <c r="J16" i="159" s="1"/>
  <c r="G34" i="159"/>
  <c r="D34" i="159"/>
  <c r="P33" i="159"/>
  <c r="O33" i="159"/>
  <c r="N33" i="159"/>
  <c r="M33" i="159"/>
  <c r="J33" i="159"/>
  <c r="J15" i="159" s="1"/>
  <c r="G33" i="159"/>
  <c r="D33" i="159"/>
  <c r="O32" i="159"/>
  <c r="N32" i="159"/>
  <c r="P32" i="159" s="1"/>
  <c r="M32" i="159"/>
  <c r="J32" i="159"/>
  <c r="G32" i="159"/>
  <c r="D32" i="159"/>
  <c r="D14" i="159" s="1"/>
  <c r="O31" i="159"/>
  <c r="N31" i="159"/>
  <c r="P31" i="159" s="1"/>
  <c r="M31" i="159"/>
  <c r="J31" i="159"/>
  <c r="G31" i="159"/>
  <c r="D31" i="159"/>
  <c r="D13" i="159" s="1"/>
  <c r="P30" i="159"/>
  <c r="O30" i="159"/>
  <c r="N30" i="159"/>
  <c r="M30" i="159"/>
  <c r="J30" i="159"/>
  <c r="J12" i="159" s="1"/>
  <c r="G30" i="159"/>
  <c r="D30" i="159"/>
  <c r="P29" i="159"/>
  <c r="O29" i="159"/>
  <c r="N29" i="159"/>
  <c r="M29" i="159"/>
  <c r="J29" i="159"/>
  <c r="J11" i="159" s="1"/>
  <c r="G29" i="159"/>
  <c r="D29" i="159"/>
  <c r="O28" i="159"/>
  <c r="O41" i="159" s="1"/>
  <c r="N28" i="159"/>
  <c r="P28" i="159" s="1"/>
  <c r="M28" i="159"/>
  <c r="J28" i="159"/>
  <c r="G28" i="159"/>
  <c r="G41" i="159" s="1"/>
  <c r="D28" i="159"/>
  <c r="D10" i="159" s="1"/>
  <c r="O27" i="159"/>
  <c r="N27" i="159"/>
  <c r="P27" i="159" s="1"/>
  <c r="M27" i="159"/>
  <c r="J27" i="159"/>
  <c r="G27" i="159"/>
  <c r="D27" i="159"/>
  <c r="D9" i="159" s="1"/>
  <c r="P26" i="159"/>
  <c r="O26" i="159"/>
  <c r="N26" i="159"/>
  <c r="N41" i="159" s="1"/>
  <c r="N59" i="159" s="1"/>
  <c r="M26" i="159"/>
  <c r="M41" i="159" s="1"/>
  <c r="J26" i="159"/>
  <c r="J41" i="159" s="1"/>
  <c r="G26" i="159"/>
  <c r="D26" i="159"/>
  <c r="M22" i="159"/>
  <c r="L22" i="159"/>
  <c r="K22" i="159"/>
  <c r="J22" i="159"/>
  <c r="I22" i="159"/>
  <c r="H22" i="159"/>
  <c r="G22" i="159"/>
  <c r="F22" i="159"/>
  <c r="E22" i="159"/>
  <c r="C22" i="159"/>
  <c r="O22" i="159" s="1"/>
  <c r="B22" i="159"/>
  <c r="N22" i="159" s="1"/>
  <c r="P22" i="159" s="1"/>
  <c r="M21" i="159"/>
  <c r="L21" i="159"/>
  <c r="K21" i="159"/>
  <c r="J21" i="159"/>
  <c r="I21" i="159"/>
  <c r="H21" i="159"/>
  <c r="G21" i="159"/>
  <c r="F21" i="159"/>
  <c r="E21" i="159"/>
  <c r="C21" i="159"/>
  <c r="O21" i="159" s="1"/>
  <c r="B21" i="159"/>
  <c r="N21" i="159" s="1"/>
  <c r="M20" i="159"/>
  <c r="L20" i="159"/>
  <c r="K20" i="159"/>
  <c r="I20" i="159"/>
  <c r="H20" i="159"/>
  <c r="G20" i="159"/>
  <c r="F20" i="159"/>
  <c r="E20" i="159"/>
  <c r="D20" i="159"/>
  <c r="C20" i="159"/>
  <c r="O20" i="159" s="1"/>
  <c r="B20" i="159"/>
  <c r="N20" i="159" s="1"/>
  <c r="M19" i="159"/>
  <c r="L19" i="159"/>
  <c r="K19" i="159"/>
  <c r="I19" i="159"/>
  <c r="H19" i="159"/>
  <c r="G19" i="159"/>
  <c r="F19" i="159"/>
  <c r="E19" i="159"/>
  <c r="D19" i="159"/>
  <c r="C19" i="159"/>
  <c r="O19" i="159" s="1"/>
  <c r="B19" i="159"/>
  <c r="N19" i="159" s="1"/>
  <c r="P19" i="159" s="1"/>
  <c r="M18" i="159"/>
  <c r="L18" i="159"/>
  <c r="K18" i="159"/>
  <c r="J18" i="159"/>
  <c r="I18" i="159"/>
  <c r="H18" i="159"/>
  <c r="G18" i="159"/>
  <c r="F18" i="159"/>
  <c r="E18" i="159"/>
  <c r="C18" i="159"/>
  <c r="O18" i="159" s="1"/>
  <c r="B18" i="159"/>
  <c r="N18" i="159" s="1"/>
  <c r="P18" i="159" s="1"/>
  <c r="M17" i="159"/>
  <c r="L17" i="159"/>
  <c r="K17" i="159"/>
  <c r="J17" i="159"/>
  <c r="I17" i="159"/>
  <c r="H17" i="159"/>
  <c r="G17" i="159"/>
  <c r="F17" i="159"/>
  <c r="E17" i="159"/>
  <c r="C17" i="159"/>
  <c r="O17" i="159" s="1"/>
  <c r="B17" i="159"/>
  <c r="N17" i="159" s="1"/>
  <c r="M16" i="159"/>
  <c r="L16" i="159"/>
  <c r="K16" i="159"/>
  <c r="I16" i="159"/>
  <c r="H16" i="159"/>
  <c r="G16" i="159"/>
  <c r="F16" i="159"/>
  <c r="E16" i="159"/>
  <c r="D16" i="159"/>
  <c r="C16" i="159"/>
  <c r="O16" i="159" s="1"/>
  <c r="B16" i="159"/>
  <c r="N16" i="159" s="1"/>
  <c r="M15" i="159"/>
  <c r="L15" i="159"/>
  <c r="K15" i="159"/>
  <c r="I15" i="159"/>
  <c r="H15" i="159"/>
  <c r="G15" i="159"/>
  <c r="F15" i="159"/>
  <c r="E15" i="159"/>
  <c r="D15" i="159"/>
  <c r="C15" i="159"/>
  <c r="O15" i="159" s="1"/>
  <c r="B15" i="159"/>
  <c r="N15" i="159" s="1"/>
  <c r="P15" i="159" s="1"/>
  <c r="M14" i="159"/>
  <c r="L14" i="159"/>
  <c r="K14" i="159"/>
  <c r="J14" i="159"/>
  <c r="I14" i="159"/>
  <c r="H14" i="159"/>
  <c r="G14" i="159"/>
  <c r="F14" i="159"/>
  <c r="E14" i="159"/>
  <c r="C14" i="159"/>
  <c r="O14" i="159" s="1"/>
  <c r="B14" i="159"/>
  <c r="N14" i="159" s="1"/>
  <c r="P14" i="159" s="1"/>
  <c r="M13" i="159"/>
  <c r="L13" i="159"/>
  <c r="K13" i="159"/>
  <c r="J13" i="159"/>
  <c r="I13" i="159"/>
  <c r="H13" i="159"/>
  <c r="G13" i="159"/>
  <c r="F13" i="159"/>
  <c r="E13" i="159"/>
  <c r="C13" i="159"/>
  <c r="O13" i="159" s="1"/>
  <c r="B13" i="159"/>
  <c r="N13" i="159" s="1"/>
  <c r="M12" i="159"/>
  <c r="L12" i="159"/>
  <c r="K12" i="159"/>
  <c r="I12" i="159"/>
  <c r="H12" i="159"/>
  <c r="G12" i="159"/>
  <c r="F12" i="159"/>
  <c r="E12" i="159"/>
  <c r="D12" i="159"/>
  <c r="C12" i="159"/>
  <c r="O12" i="159" s="1"/>
  <c r="B12" i="159"/>
  <c r="N12" i="159" s="1"/>
  <c r="M11" i="159"/>
  <c r="L11" i="159"/>
  <c r="K11" i="159"/>
  <c r="I11" i="159"/>
  <c r="H11" i="159"/>
  <c r="G11" i="159"/>
  <c r="F11" i="159"/>
  <c r="E11" i="159"/>
  <c r="D11" i="159"/>
  <c r="C11" i="159"/>
  <c r="O11" i="159" s="1"/>
  <c r="B11" i="159"/>
  <c r="N11" i="159" s="1"/>
  <c r="P11" i="159" s="1"/>
  <c r="M10" i="159"/>
  <c r="L10" i="159"/>
  <c r="K10" i="159"/>
  <c r="K23" i="159" s="1"/>
  <c r="J10" i="159"/>
  <c r="I10" i="159"/>
  <c r="H10" i="159"/>
  <c r="G10" i="159"/>
  <c r="G23" i="159" s="1"/>
  <c r="F10" i="159"/>
  <c r="E10" i="159"/>
  <c r="C10" i="159"/>
  <c r="C23" i="159" s="1"/>
  <c r="B10" i="159"/>
  <c r="N10" i="159" s="1"/>
  <c r="M9" i="159"/>
  <c r="L9" i="159"/>
  <c r="K9" i="159"/>
  <c r="J9" i="159"/>
  <c r="I9" i="159"/>
  <c r="H9" i="159"/>
  <c r="G9" i="159"/>
  <c r="F9" i="159"/>
  <c r="E9" i="159"/>
  <c r="C9" i="159"/>
  <c r="O9" i="159" s="1"/>
  <c r="B9" i="159"/>
  <c r="N9" i="159" s="1"/>
  <c r="M8" i="159"/>
  <c r="M23" i="159" s="1"/>
  <c r="L8" i="159"/>
  <c r="L23" i="159" s="1"/>
  <c r="K8" i="159"/>
  <c r="I8" i="159"/>
  <c r="I23" i="159" s="1"/>
  <c r="H8" i="159"/>
  <c r="H23" i="159" s="1"/>
  <c r="G8" i="159"/>
  <c r="F8" i="159"/>
  <c r="F23" i="159" s="1"/>
  <c r="E8" i="159"/>
  <c r="E23" i="159" s="1"/>
  <c r="D8" i="159"/>
  <c r="C8" i="159"/>
  <c r="O8" i="159" s="1"/>
  <c r="B8" i="159"/>
  <c r="B23" i="159" s="1"/>
  <c r="J21" i="163" l="1"/>
  <c r="J30" i="163" s="1"/>
  <c r="J7" i="163"/>
  <c r="J12" i="163" s="1"/>
  <c r="C30" i="163"/>
  <c r="G12" i="163"/>
  <c r="M21" i="163"/>
  <c r="M11" i="163"/>
  <c r="G29" i="163"/>
  <c r="G21" i="163"/>
  <c r="F7" i="163"/>
  <c r="F12" i="163" s="1"/>
  <c r="H21" i="163"/>
  <c r="H30" i="163" s="1"/>
  <c r="K24" i="163"/>
  <c r="K7" i="163" s="1"/>
  <c r="K12" i="163" s="1"/>
  <c r="M25" i="163"/>
  <c r="M27" i="163"/>
  <c r="M10" i="163" s="1"/>
  <c r="K6" i="163"/>
  <c r="C7" i="163"/>
  <c r="C12" i="163" s="1"/>
  <c r="K9" i="163"/>
  <c r="K11" i="163"/>
  <c r="L24" i="163"/>
  <c r="L29" i="163" s="1"/>
  <c r="D21" i="163"/>
  <c r="D30" i="163" s="1"/>
  <c r="L21" i="163"/>
  <c r="D8" i="163"/>
  <c r="D12" i="163" s="1"/>
  <c r="D46" i="162"/>
  <c r="D67" i="162" s="1"/>
  <c r="D15" i="162"/>
  <c r="E67" i="162"/>
  <c r="J66" i="162"/>
  <c r="J8" i="162"/>
  <c r="G25" i="162"/>
  <c r="H46" i="162"/>
  <c r="H67" i="162" s="1"/>
  <c r="H15" i="162"/>
  <c r="J31" i="162"/>
  <c r="J10" i="162" s="1"/>
  <c r="J35" i="162"/>
  <c r="J14" i="162" s="1"/>
  <c r="I36" i="162"/>
  <c r="J39" i="162"/>
  <c r="J18" i="162" s="1"/>
  <c r="J43" i="162"/>
  <c r="J22" i="162" s="1"/>
  <c r="C46" i="162"/>
  <c r="C67" i="162" s="1"/>
  <c r="G46" i="162"/>
  <c r="G67" i="162" s="1"/>
  <c r="D16" i="162"/>
  <c r="H16" i="162"/>
  <c r="I9" i="162"/>
  <c r="I13" i="162"/>
  <c r="I17" i="162"/>
  <c r="I21" i="162"/>
  <c r="G10" i="161"/>
  <c r="D23" i="159"/>
  <c r="P10" i="159"/>
  <c r="P9" i="159"/>
  <c r="P13" i="159"/>
  <c r="P17" i="159"/>
  <c r="P21" i="159"/>
  <c r="J59" i="159"/>
  <c r="P41" i="159"/>
  <c r="P59" i="159" s="1"/>
  <c r="G59" i="159"/>
  <c r="O59" i="159"/>
  <c r="P12" i="159"/>
  <c r="P16" i="159"/>
  <c r="P20" i="159"/>
  <c r="M59" i="159"/>
  <c r="J8" i="159"/>
  <c r="J23" i="159" s="1"/>
  <c r="N8" i="159"/>
  <c r="O10" i="159"/>
  <c r="O23" i="159" s="1"/>
  <c r="D41" i="159"/>
  <c r="D59" i="159" s="1"/>
  <c r="S11" i="155"/>
  <c r="S12" i="155"/>
  <c r="L24" i="156"/>
  <c r="K24" i="156"/>
  <c r="I24" i="156"/>
  <c r="H24" i="156"/>
  <c r="E24" i="156"/>
  <c r="C24" i="156"/>
  <c r="L18" i="156"/>
  <c r="K18" i="156"/>
  <c r="I18" i="156"/>
  <c r="H18" i="156"/>
  <c r="F18" i="156"/>
  <c r="F24" i="156" s="1"/>
  <c r="E18" i="156"/>
  <c r="C18" i="156"/>
  <c r="O18" i="156" s="1"/>
  <c r="O24" i="156" s="1"/>
  <c r="B18" i="156"/>
  <c r="N18" i="156" s="1"/>
  <c r="O17" i="156"/>
  <c r="N17" i="156"/>
  <c r="P17" i="156" s="1"/>
  <c r="M17" i="156"/>
  <c r="J17" i="156"/>
  <c r="G17" i="156"/>
  <c r="D17" i="156"/>
  <c r="P16" i="156"/>
  <c r="O16" i="156"/>
  <c r="N16" i="156"/>
  <c r="M16" i="156"/>
  <c r="J16" i="156"/>
  <c r="J18" i="156" s="1"/>
  <c r="J24" i="156" s="1"/>
  <c r="G16" i="156"/>
  <c r="D16" i="156"/>
  <c r="D18" i="156" s="1"/>
  <c r="D24" i="156" s="1"/>
  <c r="O15" i="156"/>
  <c r="P15" i="156" s="1"/>
  <c r="N15" i="156"/>
  <c r="M15" i="156"/>
  <c r="M18" i="156" s="1"/>
  <c r="M24" i="156" s="1"/>
  <c r="J15" i="156"/>
  <c r="G15" i="156"/>
  <c r="G18" i="156" s="1"/>
  <c r="G24" i="156" s="1"/>
  <c r="D15" i="156"/>
  <c r="L12" i="156"/>
  <c r="K12" i="156"/>
  <c r="I12" i="156"/>
  <c r="H12" i="156"/>
  <c r="F12" i="156"/>
  <c r="E12" i="156"/>
  <c r="C12" i="156"/>
  <c r="O12" i="156" s="1"/>
  <c r="B12" i="156"/>
  <c r="N12" i="156" s="1"/>
  <c r="O11" i="156"/>
  <c r="N11" i="156"/>
  <c r="P11" i="156" s="1"/>
  <c r="M11" i="156"/>
  <c r="J11" i="156"/>
  <c r="G11" i="156"/>
  <c r="D11" i="156"/>
  <c r="P10" i="156"/>
  <c r="O10" i="156"/>
  <c r="N10" i="156"/>
  <c r="M10" i="156"/>
  <c r="M12" i="156" s="1"/>
  <c r="J10" i="156"/>
  <c r="J12" i="156" s="1"/>
  <c r="G10" i="156"/>
  <c r="D10" i="156"/>
  <c r="O9" i="156"/>
  <c r="P9" i="156" s="1"/>
  <c r="N9" i="156"/>
  <c r="J9" i="156"/>
  <c r="G9" i="156"/>
  <c r="G12" i="156" s="1"/>
  <c r="D9" i="156"/>
  <c r="D12" i="156" s="1"/>
  <c r="L30" i="163" l="1"/>
  <c r="L7" i="163"/>
  <c r="L12" i="163" s="1"/>
  <c r="K29" i="163"/>
  <c r="K30" i="163" s="1"/>
  <c r="M24" i="163"/>
  <c r="M8" i="163"/>
  <c r="G30" i="163"/>
  <c r="H25" i="162"/>
  <c r="I46" i="162"/>
  <c r="I67" i="162" s="1"/>
  <c r="I15" i="162"/>
  <c r="I25" i="162" s="1"/>
  <c r="J36" i="162"/>
  <c r="D25" i="162"/>
  <c r="P8" i="159"/>
  <c r="P23" i="159" s="1"/>
  <c r="N23" i="159"/>
  <c r="N24" i="156"/>
  <c r="P18" i="156"/>
  <c r="P24" i="156" s="1"/>
  <c r="P12" i="156"/>
  <c r="B24" i="156"/>
  <c r="M7" i="163" l="1"/>
  <c r="M12" i="163" s="1"/>
  <c r="M29" i="163"/>
  <c r="M30" i="163" s="1"/>
  <c r="J46" i="162"/>
  <c r="J67" i="162" s="1"/>
  <c r="J15" i="162"/>
  <c r="J25" i="162" s="1"/>
  <c r="U39" i="158"/>
  <c r="C18" i="110" l="1"/>
  <c r="D17" i="110"/>
  <c r="D16" i="110"/>
  <c r="D10" i="110" s="1"/>
  <c r="D15" i="110"/>
  <c r="D18" i="110" s="1"/>
  <c r="D11" i="110"/>
  <c r="C11" i="110"/>
  <c r="C10" i="110"/>
  <c r="D9" i="110"/>
  <c r="D12" i="110" s="1"/>
  <c r="C9" i="110"/>
  <c r="C12" i="110" s="1"/>
  <c r="B9" i="110"/>
  <c r="B12" i="110" s="1"/>
  <c r="B10" i="110"/>
  <c r="B11" i="110"/>
  <c r="B18" i="110"/>
  <c r="F32" i="111"/>
  <c r="E32" i="111"/>
  <c r="C32" i="111"/>
  <c r="B32" i="111"/>
  <c r="I31" i="111"/>
  <c r="H31" i="111"/>
  <c r="G31" i="111"/>
  <c r="D31" i="111"/>
  <c r="I30" i="111"/>
  <c r="H30" i="111"/>
  <c r="G30" i="111"/>
  <c r="D30" i="111"/>
  <c r="I29" i="111"/>
  <c r="H29" i="111"/>
  <c r="G29" i="111"/>
  <c r="D29" i="111"/>
  <c r="I28" i="111"/>
  <c r="H28" i="111"/>
  <c r="G28" i="111"/>
  <c r="D28" i="111"/>
  <c r="I27" i="111"/>
  <c r="I32" i="111" s="1"/>
  <c r="H27" i="111"/>
  <c r="H32" i="111" s="1"/>
  <c r="G27" i="111"/>
  <c r="G32" i="111" s="1"/>
  <c r="D27" i="111"/>
  <c r="D32" i="111" s="1"/>
  <c r="G25" i="111"/>
  <c r="G34" i="111" s="1"/>
  <c r="F25" i="111"/>
  <c r="F34" i="111" s="1"/>
  <c r="E25" i="111"/>
  <c r="E34" i="111" s="1"/>
  <c r="C25" i="111"/>
  <c r="C34" i="111" s="1"/>
  <c r="B25" i="111"/>
  <c r="B34" i="111" s="1"/>
  <c r="I24" i="111"/>
  <c r="H24" i="111"/>
  <c r="G24" i="111"/>
  <c r="D24" i="111"/>
  <c r="I23" i="111"/>
  <c r="H23" i="111"/>
  <c r="G23" i="111"/>
  <c r="D23" i="111"/>
  <c r="I22" i="111"/>
  <c r="H22" i="111"/>
  <c r="G22" i="111"/>
  <c r="D22" i="111"/>
  <c r="I21" i="111"/>
  <c r="I25" i="111" s="1"/>
  <c r="I34" i="111" s="1"/>
  <c r="H21" i="111"/>
  <c r="H25" i="111" s="1"/>
  <c r="H34" i="111" s="1"/>
  <c r="G21" i="111"/>
  <c r="D21" i="111"/>
  <c r="D25" i="111" s="1"/>
  <c r="F19" i="111"/>
  <c r="F33" i="111" s="1"/>
  <c r="F35" i="111" s="1"/>
  <c r="E19" i="111"/>
  <c r="E33" i="111" s="1"/>
  <c r="E35" i="111" s="1"/>
  <c r="C19" i="111"/>
  <c r="C33" i="111" s="1"/>
  <c r="C35" i="111" s="1"/>
  <c r="B19" i="111"/>
  <c r="B33" i="111" s="1"/>
  <c r="B35" i="111" s="1"/>
  <c r="I18" i="111"/>
  <c r="H18" i="111"/>
  <c r="G18" i="111"/>
  <c r="D18" i="111"/>
  <c r="I17" i="111"/>
  <c r="H17" i="111"/>
  <c r="G17" i="111"/>
  <c r="D17" i="111"/>
  <c r="D11" i="111" s="1"/>
  <c r="I16" i="111"/>
  <c r="H16" i="111"/>
  <c r="G16" i="111"/>
  <c r="D16" i="111"/>
  <c r="D10" i="111" s="1"/>
  <c r="I15" i="111"/>
  <c r="I19" i="111" s="1"/>
  <c r="I33" i="111" s="1"/>
  <c r="H15" i="111"/>
  <c r="H19" i="111" s="1"/>
  <c r="H33" i="111" s="1"/>
  <c r="G15" i="111"/>
  <c r="G19" i="111" s="1"/>
  <c r="G33" i="111" s="1"/>
  <c r="D15" i="111"/>
  <c r="D19" i="111" s="1"/>
  <c r="D33" i="111" s="1"/>
  <c r="I11" i="111"/>
  <c r="H11" i="111"/>
  <c r="G11" i="111"/>
  <c r="F11" i="111"/>
  <c r="E11" i="111"/>
  <c r="C11" i="111"/>
  <c r="B11" i="111"/>
  <c r="I10" i="111"/>
  <c r="H10" i="111"/>
  <c r="G10" i="111"/>
  <c r="F10" i="111"/>
  <c r="E10" i="111"/>
  <c r="C10" i="111"/>
  <c r="B10" i="111"/>
  <c r="I9" i="111"/>
  <c r="I12" i="111" s="1"/>
  <c r="H9" i="111"/>
  <c r="H12" i="111" s="1"/>
  <c r="G9" i="111"/>
  <c r="G12" i="111" s="1"/>
  <c r="F9" i="111"/>
  <c r="F12" i="111" s="1"/>
  <c r="E9" i="111"/>
  <c r="E12" i="111" s="1"/>
  <c r="C9" i="111"/>
  <c r="C12" i="111" s="1"/>
  <c r="B9" i="111"/>
  <c r="B12" i="111" s="1"/>
  <c r="Q28" i="200"/>
  <c r="Q30" i="200" s="1"/>
  <c r="P28" i="200"/>
  <c r="P30" i="200" s="1"/>
  <c r="O28" i="200"/>
  <c r="O30" i="200" s="1"/>
  <c r="M28" i="200"/>
  <c r="M30" i="200" s="1"/>
  <c r="L28" i="200"/>
  <c r="L30" i="200" s="1"/>
  <c r="J28" i="200"/>
  <c r="J30" i="200" s="1"/>
  <c r="I28" i="200"/>
  <c r="I30" i="200" s="1"/>
  <c r="G28" i="200"/>
  <c r="G30" i="200" s="1"/>
  <c r="F28" i="200"/>
  <c r="F30" i="200" s="1"/>
  <c r="E28" i="200"/>
  <c r="E30" i="200" s="1"/>
  <c r="D28" i="200"/>
  <c r="D30" i="200" s="1"/>
  <c r="C28" i="200"/>
  <c r="C30" i="200" s="1"/>
  <c r="S27" i="200"/>
  <c r="R27" i="200"/>
  <c r="T27" i="200" s="1"/>
  <c r="Q27" i="200"/>
  <c r="N27" i="200"/>
  <c r="K27" i="200"/>
  <c r="H27" i="200"/>
  <c r="E27" i="200"/>
  <c r="S26" i="200"/>
  <c r="R26" i="200"/>
  <c r="T26" i="200" s="1"/>
  <c r="Q26" i="200"/>
  <c r="N26" i="200"/>
  <c r="K26" i="200"/>
  <c r="H26" i="200"/>
  <c r="E26" i="200"/>
  <c r="S25" i="200"/>
  <c r="S11" i="200" s="1"/>
  <c r="R25" i="200"/>
  <c r="T25" i="200" s="1"/>
  <c r="T11" i="200" s="1"/>
  <c r="Q25" i="200"/>
  <c r="N25" i="200"/>
  <c r="K25" i="200"/>
  <c r="K11" i="200" s="1"/>
  <c r="H25" i="200"/>
  <c r="E25" i="200"/>
  <c r="S24" i="200"/>
  <c r="R24" i="200"/>
  <c r="T24" i="200" s="1"/>
  <c r="T10" i="200" s="1"/>
  <c r="Q24" i="200"/>
  <c r="N24" i="200"/>
  <c r="K24" i="200"/>
  <c r="H24" i="200"/>
  <c r="E24" i="200"/>
  <c r="S23" i="200"/>
  <c r="S28" i="200" s="1"/>
  <c r="S30" i="200" s="1"/>
  <c r="R23" i="200"/>
  <c r="R28" i="200" s="1"/>
  <c r="R30" i="200" s="1"/>
  <c r="Q23" i="200"/>
  <c r="N23" i="200"/>
  <c r="N28" i="200" s="1"/>
  <c r="N30" i="200" s="1"/>
  <c r="K23" i="200"/>
  <c r="K28" i="200" s="1"/>
  <c r="K30" i="200" s="1"/>
  <c r="H23" i="200"/>
  <c r="H28" i="200" s="1"/>
  <c r="H30" i="200" s="1"/>
  <c r="E23" i="200"/>
  <c r="S21" i="200"/>
  <c r="S29" i="200" s="1"/>
  <c r="P21" i="200"/>
  <c r="P29" i="200" s="1"/>
  <c r="O21" i="200"/>
  <c r="O29" i="200" s="1"/>
  <c r="M21" i="200"/>
  <c r="M29" i="200" s="1"/>
  <c r="L21" i="200"/>
  <c r="L29" i="200" s="1"/>
  <c r="K21" i="200"/>
  <c r="K29" i="200" s="1"/>
  <c r="J21" i="200"/>
  <c r="J29" i="200" s="1"/>
  <c r="I21" i="200"/>
  <c r="I29" i="200" s="1"/>
  <c r="G21" i="200"/>
  <c r="G29" i="200" s="1"/>
  <c r="F21" i="200"/>
  <c r="F29" i="200" s="1"/>
  <c r="D21" i="200"/>
  <c r="D29" i="200" s="1"/>
  <c r="C21" i="200"/>
  <c r="C29" i="200" s="1"/>
  <c r="T20" i="200"/>
  <c r="S20" i="200"/>
  <c r="R20" i="200"/>
  <c r="Q20" i="200"/>
  <c r="N20" i="200"/>
  <c r="K20" i="200"/>
  <c r="H20" i="200"/>
  <c r="E20" i="200"/>
  <c r="T19" i="200"/>
  <c r="S19" i="200"/>
  <c r="R19" i="200"/>
  <c r="Q19" i="200"/>
  <c r="Q12" i="200" s="1"/>
  <c r="N19" i="200"/>
  <c r="K19" i="200"/>
  <c r="H19" i="200"/>
  <c r="E19" i="200"/>
  <c r="E12" i="200" s="1"/>
  <c r="T18" i="200"/>
  <c r="S18" i="200"/>
  <c r="R18" i="200"/>
  <c r="Q18" i="200"/>
  <c r="N18" i="200"/>
  <c r="K18" i="200"/>
  <c r="H18" i="200"/>
  <c r="E18" i="200"/>
  <c r="T17" i="200"/>
  <c r="S17" i="200"/>
  <c r="R17" i="200"/>
  <c r="Q17" i="200"/>
  <c r="Q10" i="200" s="1"/>
  <c r="N17" i="200"/>
  <c r="K17" i="200"/>
  <c r="H17" i="200"/>
  <c r="E17" i="200"/>
  <c r="E10" i="200" s="1"/>
  <c r="T16" i="200"/>
  <c r="T21" i="200" s="1"/>
  <c r="T29" i="200" s="1"/>
  <c r="S16" i="200"/>
  <c r="R16" i="200"/>
  <c r="R21" i="200" s="1"/>
  <c r="R29" i="200" s="1"/>
  <c r="Q16" i="200"/>
  <c r="Q21" i="200" s="1"/>
  <c r="Q29" i="200" s="1"/>
  <c r="N16" i="200"/>
  <c r="N21" i="200" s="1"/>
  <c r="N29" i="200" s="1"/>
  <c r="K16" i="200"/>
  <c r="H16" i="200"/>
  <c r="H21" i="200" s="1"/>
  <c r="H29" i="200" s="1"/>
  <c r="E16" i="200"/>
  <c r="E21" i="200" s="1"/>
  <c r="E29" i="200" s="1"/>
  <c r="P12" i="200"/>
  <c r="O12" i="200"/>
  <c r="N12" i="200"/>
  <c r="M12" i="200"/>
  <c r="L12" i="200"/>
  <c r="K12" i="200"/>
  <c r="J12" i="200"/>
  <c r="I12" i="200"/>
  <c r="H12" i="200"/>
  <c r="G12" i="200"/>
  <c r="S12" i="200" s="1"/>
  <c r="F12" i="200"/>
  <c r="D12" i="200"/>
  <c r="C12" i="200"/>
  <c r="R12" i="200" s="1"/>
  <c r="T12" i="200" s="1"/>
  <c r="R11" i="200"/>
  <c r="Q11" i="200"/>
  <c r="P11" i="200"/>
  <c r="O11" i="200"/>
  <c r="N11" i="200"/>
  <c r="M11" i="200"/>
  <c r="L11" i="200"/>
  <c r="J11" i="200"/>
  <c r="I11" i="200"/>
  <c r="H11" i="200"/>
  <c r="G11" i="200"/>
  <c r="F11" i="200"/>
  <c r="E11" i="200"/>
  <c r="D11" i="200"/>
  <c r="C11" i="200"/>
  <c r="S10" i="200"/>
  <c r="R10" i="200"/>
  <c r="P10" i="200"/>
  <c r="O10" i="200"/>
  <c r="N10" i="200"/>
  <c r="M10" i="200"/>
  <c r="L10" i="200"/>
  <c r="K10" i="200"/>
  <c r="J10" i="200"/>
  <c r="I10" i="200"/>
  <c r="H10" i="200"/>
  <c r="G10" i="200"/>
  <c r="F10" i="200"/>
  <c r="D10" i="200"/>
  <c r="C10" i="200"/>
  <c r="R9" i="200"/>
  <c r="Q9" i="200"/>
  <c r="Q13" i="200" s="1"/>
  <c r="P9" i="200"/>
  <c r="P13" i="200" s="1"/>
  <c r="O9" i="200"/>
  <c r="O13" i="200" s="1"/>
  <c r="N9" i="200"/>
  <c r="N13" i="200" s="1"/>
  <c r="M9" i="200"/>
  <c r="M13" i="200" s="1"/>
  <c r="L9" i="200"/>
  <c r="L13" i="200" s="1"/>
  <c r="J9" i="200"/>
  <c r="J13" i="200" s="1"/>
  <c r="I9" i="200"/>
  <c r="I13" i="200" s="1"/>
  <c r="H9" i="200"/>
  <c r="H13" i="200" s="1"/>
  <c r="G9" i="200"/>
  <c r="G13" i="200" s="1"/>
  <c r="F9" i="200"/>
  <c r="F13" i="200" s="1"/>
  <c r="E9" i="200"/>
  <c r="E13" i="200" s="1"/>
  <c r="D9" i="200"/>
  <c r="D13" i="200" s="1"/>
  <c r="C9" i="200"/>
  <c r="C13" i="200" s="1"/>
  <c r="L26" i="107"/>
  <c r="L24" i="107"/>
  <c r="K24" i="107"/>
  <c r="K26" i="107" s="1"/>
  <c r="I24" i="107"/>
  <c r="I26" i="107" s="1"/>
  <c r="H24" i="107"/>
  <c r="H26" i="107" s="1"/>
  <c r="F24" i="107"/>
  <c r="F26" i="107" s="1"/>
  <c r="E24" i="107"/>
  <c r="E26" i="107" s="1"/>
  <c r="C24" i="107"/>
  <c r="C26" i="107" s="1"/>
  <c r="B24" i="107"/>
  <c r="B26" i="107" s="1"/>
  <c r="M23" i="107"/>
  <c r="M11" i="107" s="1"/>
  <c r="J23" i="107"/>
  <c r="G23" i="107"/>
  <c r="D23" i="107"/>
  <c r="M22" i="107"/>
  <c r="M10" i="107" s="1"/>
  <c r="J22" i="107"/>
  <c r="G22" i="107"/>
  <c r="D22" i="107"/>
  <c r="M21" i="107"/>
  <c r="M24" i="107" s="1"/>
  <c r="M26" i="107" s="1"/>
  <c r="J21" i="107"/>
  <c r="J24" i="107" s="1"/>
  <c r="J26" i="107" s="1"/>
  <c r="G21" i="107"/>
  <c r="G24" i="107" s="1"/>
  <c r="G26" i="107" s="1"/>
  <c r="D21" i="107"/>
  <c r="D24" i="107" s="1"/>
  <c r="D26" i="107" s="1"/>
  <c r="L19" i="107"/>
  <c r="L25" i="107" s="1"/>
  <c r="K19" i="107"/>
  <c r="K25" i="107" s="1"/>
  <c r="K27" i="107" s="1"/>
  <c r="I19" i="107"/>
  <c r="I25" i="107" s="1"/>
  <c r="H19" i="107"/>
  <c r="H25" i="107" s="1"/>
  <c r="H27" i="107" s="1"/>
  <c r="F19" i="107"/>
  <c r="F25" i="107" s="1"/>
  <c r="F27" i="107" s="1"/>
  <c r="E19" i="107"/>
  <c r="E25" i="107" s="1"/>
  <c r="C19" i="107"/>
  <c r="C25" i="107" s="1"/>
  <c r="C27" i="107" s="1"/>
  <c r="B19" i="107"/>
  <c r="B25" i="107" s="1"/>
  <c r="B27" i="107" s="1"/>
  <c r="M18" i="107"/>
  <c r="J18" i="107"/>
  <c r="G18" i="107"/>
  <c r="D18" i="107"/>
  <c r="M17" i="107"/>
  <c r="J17" i="107"/>
  <c r="G17" i="107"/>
  <c r="D17" i="107"/>
  <c r="M16" i="107"/>
  <c r="M19" i="107" s="1"/>
  <c r="M25" i="107" s="1"/>
  <c r="J16" i="107"/>
  <c r="J19" i="107" s="1"/>
  <c r="J25" i="107" s="1"/>
  <c r="J27" i="107" s="1"/>
  <c r="G16" i="107"/>
  <c r="D16" i="107"/>
  <c r="G15" i="107"/>
  <c r="G19" i="107" s="1"/>
  <c r="G25" i="107" s="1"/>
  <c r="D15" i="107"/>
  <c r="D19" i="107" s="1"/>
  <c r="D25" i="107" s="1"/>
  <c r="L11" i="107"/>
  <c r="K11" i="107"/>
  <c r="J11" i="107"/>
  <c r="I11" i="107"/>
  <c r="H11" i="107"/>
  <c r="G11" i="107"/>
  <c r="F11" i="107"/>
  <c r="E11" i="107"/>
  <c r="D11" i="107"/>
  <c r="C11" i="107"/>
  <c r="B11" i="107"/>
  <c r="L10" i="107"/>
  <c r="K10" i="107"/>
  <c r="J10" i="107"/>
  <c r="I10" i="107"/>
  <c r="H10" i="107"/>
  <c r="G10" i="107"/>
  <c r="F10" i="107"/>
  <c r="E10" i="107"/>
  <c r="D10" i="107"/>
  <c r="C10" i="107"/>
  <c r="B10" i="107"/>
  <c r="L9" i="107"/>
  <c r="L12" i="107" s="1"/>
  <c r="K9" i="107"/>
  <c r="K12" i="107" s="1"/>
  <c r="J9" i="107"/>
  <c r="J12" i="107" s="1"/>
  <c r="I9" i="107"/>
  <c r="I12" i="107" s="1"/>
  <c r="H9" i="107"/>
  <c r="H12" i="107" s="1"/>
  <c r="G9" i="107"/>
  <c r="F9" i="107"/>
  <c r="E9" i="107"/>
  <c r="D9" i="107"/>
  <c r="C9" i="107"/>
  <c r="C12" i="107" s="1"/>
  <c r="B9" i="107"/>
  <c r="F8" i="107"/>
  <c r="F12" i="107" s="1"/>
  <c r="E8" i="107"/>
  <c r="E12" i="107" s="1"/>
  <c r="D8" i="107"/>
  <c r="D12" i="107" s="1"/>
  <c r="C8" i="107"/>
  <c r="B8" i="107"/>
  <c r="B12" i="107" s="1"/>
  <c r="N9" i="107"/>
  <c r="N12" i="107"/>
  <c r="N19" i="107"/>
  <c r="N25" i="107" s="1"/>
  <c r="N27" i="107" s="1"/>
  <c r="N24" i="107"/>
  <c r="N26" i="107"/>
  <c r="D34" i="111" l="1"/>
  <c r="D9" i="111"/>
  <c r="D12" i="111" s="1"/>
  <c r="H35" i="111"/>
  <c r="G35" i="111"/>
  <c r="R13" i="200"/>
  <c r="T23" i="200"/>
  <c r="K9" i="200"/>
  <c r="K13" i="200" s="1"/>
  <c r="S9" i="200"/>
  <c r="S13" i="200" s="1"/>
  <c r="G27" i="107"/>
  <c r="G8" i="107"/>
  <c r="G12" i="107" s="1"/>
  <c r="M9" i="107"/>
  <c r="M12" i="107" s="1"/>
  <c r="L27" i="107"/>
  <c r="E27" i="107"/>
  <c r="M27" i="107"/>
  <c r="I27" i="107"/>
  <c r="D27" i="107"/>
  <c r="B17" i="121"/>
  <c r="C17" i="121"/>
  <c r="D17" i="121"/>
  <c r="E17" i="121"/>
  <c r="F17" i="121"/>
  <c r="G17" i="121"/>
  <c r="H17" i="121"/>
  <c r="I17" i="121"/>
  <c r="J17" i="121"/>
  <c r="C39" i="121"/>
  <c r="D39" i="121"/>
  <c r="E39" i="121"/>
  <c r="F39" i="121"/>
  <c r="G39" i="121"/>
  <c r="I39" i="121"/>
  <c r="B39" i="121"/>
  <c r="B28" i="121"/>
  <c r="C28" i="121"/>
  <c r="D28" i="121"/>
  <c r="E28" i="121"/>
  <c r="F28" i="121"/>
  <c r="G28" i="121"/>
  <c r="H28" i="121"/>
  <c r="H39" i="121" s="1"/>
  <c r="I28" i="121"/>
  <c r="J28" i="121"/>
  <c r="J39" i="121" s="1"/>
  <c r="P25" i="115"/>
  <c r="M25" i="115"/>
  <c r="G25" i="115"/>
  <c r="P21" i="113"/>
  <c r="D35" i="111" l="1"/>
  <c r="T28" i="200"/>
  <c r="T30" i="200" s="1"/>
  <c r="T9" i="200"/>
  <c r="T13" i="200" s="1"/>
  <c r="F28" i="153"/>
  <c r="F15" i="153"/>
  <c r="F14" i="153"/>
  <c r="F13" i="153"/>
  <c r="F12" i="153"/>
  <c r="F11" i="153"/>
  <c r="F10" i="153"/>
  <c r="F9" i="153"/>
  <c r="F8" i="153"/>
  <c r="F7" i="153"/>
  <c r="F16" i="153" s="1"/>
  <c r="I57" i="151"/>
  <c r="F57" i="151"/>
  <c r="E57" i="151"/>
  <c r="B57" i="151"/>
  <c r="L56" i="151"/>
  <c r="I56" i="151"/>
  <c r="H56" i="151"/>
  <c r="E56" i="151"/>
  <c r="L55" i="151"/>
  <c r="L57" i="151" s="1"/>
  <c r="K55" i="151"/>
  <c r="K57" i="151" s="1"/>
  <c r="I55" i="151"/>
  <c r="H55" i="151"/>
  <c r="H57" i="151" s="1"/>
  <c r="F55" i="151"/>
  <c r="E55" i="151"/>
  <c r="C55" i="151"/>
  <c r="C57" i="151" s="1"/>
  <c r="B55" i="151"/>
  <c r="N55" i="151" s="1"/>
  <c r="O54" i="151"/>
  <c r="N54" i="151"/>
  <c r="P54" i="151" s="1"/>
  <c r="M54" i="151"/>
  <c r="J54" i="151"/>
  <c r="G54" i="151"/>
  <c r="D54" i="151"/>
  <c r="O53" i="151"/>
  <c r="N53" i="151"/>
  <c r="P53" i="151" s="1"/>
  <c r="M53" i="151"/>
  <c r="J53" i="151"/>
  <c r="G53" i="151"/>
  <c r="O52" i="151"/>
  <c r="P52" i="151" s="1"/>
  <c r="N52" i="151"/>
  <c r="M52" i="151"/>
  <c r="J52" i="151"/>
  <c r="G52" i="151"/>
  <c r="D52" i="151"/>
  <c r="O51" i="151"/>
  <c r="N51" i="151"/>
  <c r="P51" i="151" s="1"/>
  <c r="M51" i="151"/>
  <c r="J51" i="151"/>
  <c r="G51" i="151"/>
  <c r="D51" i="151"/>
  <c r="D18" i="151" s="1"/>
  <c r="P18" i="151" s="1"/>
  <c r="O50" i="151"/>
  <c r="N50" i="151"/>
  <c r="P50" i="151" s="1"/>
  <c r="M50" i="151"/>
  <c r="J50" i="151"/>
  <c r="G50" i="151"/>
  <c r="D50" i="151"/>
  <c r="P49" i="151"/>
  <c r="O49" i="151"/>
  <c r="N49" i="151"/>
  <c r="D49" i="151"/>
  <c r="P48" i="151"/>
  <c r="O48" i="151"/>
  <c r="N48" i="151"/>
  <c r="M48" i="151"/>
  <c r="M15" i="151" s="1"/>
  <c r="J48" i="151"/>
  <c r="J15" i="151" s="1"/>
  <c r="G48" i="151"/>
  <c r="D48" i="151"/>
  <c r="O47" i="151"/>
  <c r="P47" i="151" s="1"/>
  <c r="N47" i="151"/>
  <c r="M47" i="151"/>
  <c r="J47" i="151"/>
  <c r="G47" i="151"/>
  <c r="G14" i="151" s="1"/>
  <c r="D47" i="151"/>
  <c r="O46" i="151"/>
  <c r="N46" i="151"/>
  <c r="P46" i="151" s="1"/>
  <c r="M46" i="151"/>
  <c r="J46" i="151"/>
  <c r="G46" i="151"/>
  <c r="G13" i="151" s="1"/>
  <c r="D46" i="151"/>
  <c r="D13" i="151" s="1"/>
  <c r="P13" i="151" s="1"/>
  <c r="O45" i="151"/>
  <c r="N45" i="151"/>
  <c r="P45" i="151" s="1"/>
  <c r="M45" i="151"/>
  <c r="M12" i="151" s="1"/>
  <c r="J45" i="151"/>
  <c r="G45" i="151"/>
  <c r="D45" i="151"/>
  <c r="P44" i="151"/>
  <c r="O44" i="151"/>
  <c r="N44" i="151"/>
  <c r="M44" i="151"/>
  <c r="M11" i="151" s="1"/>
  <c r="J44" i="151"/>
  <c r="J11" i="151" s="1"/>
  <c r="G44" i="151"/>
  <c r="D44" i="151"/>
  <c r="O43" i="151"/>
  <c r="P43" i="151" s="1"/>
  <c r="N43" i="151"/>
  <c r="M43" i="151"/>
  <c r="J43" i="151"/>
  <c r="G43" i="151"/>
  <c r="G10" i="151" s="1"/>
  <c r="D43" i="151"/>
  <c r="O42" i="151"/>
  <c r="N42" i="151"/>
  <c r="P42" i="151" s="1"/>
  <c r="M42" i="151"/>
  <c r="M55" i="151" s="1"/>
  <c r="M57" i="151" s="1"/>
  <c r="J42" i="151"/>
  <c r="G42" i="151"/>
  <c r="G9" i="151" s="1"/>
  <c r="D42" i="151"/>
  <c r="D9" i="151" s="1"/>
  <c r="O41" i="151"/>
  <c r="N41" i="151"/>
  <c r="P41" i="151" s="1"/>
  <c r="J41" i="151"/>
  <c r="J55" i="151" s="1"/>
  <c r="J57" i="151" s="1"/>
  <c r="G41" i="151"/>
  <c r="D41" i="151"/>
  <c r="L39" i="151"/>
  <c r="K39" i="151"/>
  <c r="K56" i="151" s="1"/>
  <c r="I39" i="151"/>
  <c r="H39" i="151"/>
  <c r="F39" i="151"/>
  <c r="F56" i="151" s="1"/>
  <c r="E39" i="151"/>
  <c r="C39" i="151"/>
  <c r="C56" i="151" s="1"/>
  <c r="B39" i="151"/>
  <c r="B56" i="151" s="1"/>
  <c r="O38" i="151"/>
  <c r="N38" i="151"/>
  <c r="P38" i="151" s="1"/>
  <c r="M38" i="151"/>
  <c r="J38" i="151"/>
  <c r="G38" i="151"/>
  <c r="G21" i="151" s="1"/>
  <c r="D38" i="151"/>
  <c r="D21" i="151" s="1"/>
  <c r="P21" i="151" s="1"/>
  <c r="O37" i="151"/>
  <c r="N37" i="151"/>
  <c r="P37" i="151" s="1"/>
  <c r="M37" i="151"/>
  <c r="M20" i="151" s="1"/>
  <c r="J37" i="151"/>
  <c r="G37" i="151"/>
  <c r="D37" i="151"/>
  <c r="P36" i="151"/>
  <c r="O36" i="151"/>
  <c r="N36" i="151"/>
  <c r="M36" i="151"/>
  <c r="M19" i="151" s="1"/>
  <c r="J36" i="151"/>
  <c r="J19" i="151" s="1"/>
  <c r="G36" i="151"/>
  <c r="D36" i="151"/>
  <c r="O35" i="151"/>
  <c r="P35" i="151" s="1"/>
  <c r="N35" i="151"/>
  <c r="M35" i="151"/>
  <c r="J35" i="151"/>
  <c r="G35" i="151"/>
  <c r="G18" i="151" s="1"/>
  <c r="D35" i="151"/>
  <c r="O34" i="151"/>
  <c r="N34" i="151"/>
  <c r="P34" i="151" s="1"/>
  <c r="M34" i="151"/>
  <c r="J34" i="151"/>
  <c r="G34" i="151"/>
  <c r="G17" i="151" s="1"/>
  <c r="D34" i="151"/>
  <c r="D17" i="151" s="1"/>
  <c r="O33" i="151"/>
  <c r="N33" i="151"/>
  <c r="G33" i="151"/>
  <c r="G16" i="151" s="1"/>
  <c r="D33" i="151"/>
  <c r="P33" i="151" s="1"/>
  <c r="O32" i="151"/>
  <c r="N32" i="151"/>
  <c r="P32" i="151" s="1"/>
  <c r="M32" i="151"/>
  <c r="J32" i="151"/>
  <c r="G32" i="151"/>
  <c r="D32" i="151"/>
  <c r="D15" i="151" s="1"/>
  <c r="P15" i="151" s="1"/>
  <c r="O31" i="151"/>
  <c r="N31" i="151"/>
  <c r="P31" i="151" s="1"/>
  <c r="M31" i="151"/>
  <c r="M14" i="151" s="1"/>
  <c r="J31" i="151"/>
  <c r="G31" i="151"/>
  <c r="D31" i="151"/>
  <c r="D14" i="151" s="1"/>
  <c r="P30" i="151"/>
  <c r="O30" i="151"/>
  <c r="N30" i="151"/>
  <c r="M30" i="151"/>
  <c r="J30" i="151"/>
  <c r="J13" i="151" s="1"/>
  <c r="G30" i="151"/>
  <c r="D30" i="151"/>
  <c r="O29" i="151"/>
  <c r="P29" i="151" s="1"/>
  <c r="N29" i="151"/>
  <c r="M29" i="151"/>
  <c r="J29" i="151"/>
  <c r="J12" i="151" s="1"/>
  <c r="G29" i="151"/>
  <c r="G12" i="151" s="1"/>
  <c r="D29" i="151"/>
  <c r="O28" i="151"/>
  <c r="N28" i="151"/>
  <c r="P28" i="151" s="1"/>
  <c r="M28" i="151"/>
  <c r="J28" i="151"/>
  <c r="G28" i="151"/>
  <c r="D28" i="151"/>
  <c r="D11" i="151" s="1"/>
  <c r="P11" i="151" s="1"/>
  <c r="O27" i="151"/>
  <c r="N27" i="151"/>
  <c r="P27" i="151" s="1"/>
  <c r="M27" i="151"/>
  <c r="M10" i="151" s="1"/>
  <c r="J27" i="151"/>
  <c r="G27" i="151"/>
  <c r="D27" i="151"/>
  <c r="D10" i="151" s="1"/>
  <c r="P26" i="151"/>
  <c r="O26" i="151"/>
  <c r="N26" i="151"/>
  <c r="M26" i="151"/>
  <c r="J26" i="151"/>
  <c r="J9" i="151" s="1"/>
  <c r="G26" i="151"/>
  <c r="D26" i="151"/>
  <c r="O25" i="151"/>
  <c r="P25" i="151" s="1"/>
  <c r="N25" i="151"/>
  <c r="N39" i="151" s="1"/>
  <c r="N56" i="151" s="1"/>
  <c r="M25" i="151"/>
  <c r="M39" i="151" s="1"/>
  <c r="M56" i="151" s="1"/>
  <c r="J25" i="151"/>
  <c r="J39" i="151" s="1"/>
  <c r="J56" i="151" s="1"/>
  <c r="G25" i="151"/>
  <c r="G8" i="151" s="1"/>
  <c r="D25" i="151"/>
  <c r="M21" i="151"/>
  <c r="L21" i="151"/>
  <c r="K21" i="151"/>
  <c r="J21" i="151"/>
  <c r="I21" i="151"/>
  <c r="H21" i="151"/>
  <c r="F21" i="151"/>
  <c r="E21" i="151"/>
  <c r="C21" i="151"/>
  <c r="O21" i="151" s="1"/>
  <c r="B21" i="151"/>
  <c r="N21" i="151" s="1"/>
  <c r="L20" i="151"/>
  <c r="K20" i="151"/>
  <c r="J20" i="151"/>
  <c r="I20" i="151"/>
  <c r="H20" i="151"/>
  <c r="G20" i="151"/>
  <c r="F20" i="151"/>
  <c r="E20" i="151"/>
  <c r="D20" i="151"/>
  <c r="C20" i="151"/>
  <c r="O20" i="151" s="1"/>
  <c r="B20" i="151"/>
  <c r="N20" i="151" s="1"/>
  <c r="L19" i="151"/>
  <c r="K19" i="151"/>
  <c r="I19" i="151"/>
  <c r="H19" i="151"/>
  <c r="G19" i="151"/>
  <c r="F19" i="151"/>
  <c r="E19" i="151"/>
  <c r="D19" i="151"/>
  <c r="P19" i="151" s="1"/>
  <c r="C19" i="151"/>
  <c r="O19" i="151" s="1"/>
  <c r="B19" i="151"/>
  <c r="N19" i="151" s="1"/>
  <c r="M18" i="151"/>
  <c r="L18" i="151"/>
  <c r="K18" i="151"/>
  <c r="J18" i="151"/>
  <c r="I18" i="151"/>
  <c r="H18" i="151"/>
  <c r="F18" i="151"/>
  <c r="E18" i="151"/>
  <c r="C18" i="151"/>
  <c r="O18" i="151" s="1"/>
  <c r="B18" i="151"/>
  <c r="N18" i="151" s="1"/>
  <c r="M17" i="151"/>
  <c r="L17" i="151"/>
  <c r="K17" i="151"/>
  <c r="I17" i="151"/>
  <c r="J17" i="151" s="1"/>
  <c r="H17" i="151"/>
  <c r="F17" i="151"/>
  <c r="E17" i="151"/>
  <c r="C17" i="151"/>
  <c r="O17" i="151" s="1"/>
  <c r="B17" i="151"/>
  <c r="N17" i="151" s="1"/>
  <c r="M16" i="151"/>
  <c r="L16" i="151"/>
  <c r="K16" i="151"/>
  <c r="J16" i="151"/>
  <c r="I16" i="151"/>
  <c r="H16" i="151"/>
  <c r="F16" i="151"/>
  <c r="E16" i="151"/>
  <c r="D16" i="151"/>
  <c r="C16" i="151"/>
  <c r="O16" i="151" s="1"/>
  <c r="B16" i="151"/>
  <c r="N16" i="151" s="1"/>
  <c r="L15" i="151"/>
  <c r="K15" i="151"/>
  <c r="I15" i="151"/>
  <c r="H15" i="151"/>
  <c r="G15" i="151"/>
  <c r="F15" i="151"/>
  <c r="E15" i="151"/>
  <c r="C15" i="151"/>
  <c r="O15" i="151" s="1"/>
  <c r="B15" i="151"/>
  <c r="N15" i="151" s="1"/>
  <c r="L14" i="151"/>
  <c r="K14" i="151"/>
  <c r="J14" i="151"/>
  <c r="I14" i="151"/>
  <c r="H14" i="151"/>
  <c r="F14" i="151"/>
  <c r="E14" i="151"/>
  <c r="C14" i="151"/>
  <c r="O14" i="151" s="1"/>
  <c r="B14" i="151"/>
  <c r="N14" i="151" s="1"/>
  <c r="M13" i="151"/>
  <c r="L13" i="151"/>
  <c r="K13" i="151"/>
  <c r="I13" i="151"/>
  <c r="H13" i="151"/>
  <c r="F13" i="151"/>
  <c r="E13" i="151"/>
  <c r="C13" i="151"/>
  <c r="O13" i="151" s="1"/>
  <c r="B13" i="151"/>
  <c r="N13" i="151" s="1"/>
  <c r="L12" i="151"/>
  <c r="K12" i="151"/>
  <c r="I12" i="151"/>
  <c r="H12" i="151"/>
  <c r="F12" i="151"/>
  <c r="E12" i="151"/>
  <c r="D12" i="151"/>
  <c r="C12" i="151"/>
  <c r="O12" i="151" s="1"/>
  <c r="B12" i="151"/>
  <c r="N12" i="151" s="1"/>
  <c r="L11" i="151"/>
  <c r="K11" i="151"/>
  <c r="I11" i="151"/>
  <c r="H11" i="151"/>
  <c r="G11" i="151"/>
  <c r="F11" i="151"/>
  <c r="E11" i="151"/>
  <c r="C11" i="151"/>
  <c r="O11" i="151" s="1"/>
  <c r="B11" i="151"/>
  <c r="N11" i="151" s="1"/>
  <c r="L10" i="151"/>
  <c r="K10" i="151"/>
  <c r="K22" i="151" s="1"/>
  <c r="J10" i="151"/>
  <c r="I10" i="151"/>
  <c r="H10" i="151"/>
  <c r="F10" i="151"/>
  <c r="F22" i="151" s="1"/>
  <c r="E10" i="151"/>
  <c r="C10" i="151"/>
  <c r="C22" i="151" s="1"/>
  <c r="B10" i="151"/>
  <c r="B22" i="151" s="1"/>
  <c r="M9" i="151"/>
  <c r="L9" i="151"/>
  <c r="K9" i="151"/>
  <c r="I9" i="151"/>
  <c r="H9" i="151"/>
  <c r="F9" i="151"/>
  <c r="E9" i="151"/>
  <c r="C9" i="151"/>
  <c r="O9" i="151" s="1"/>
  <c r="B9" i="151"/>
  <c r="N9" i="151" s="1"/>
  <c r="M8" i="151"/>
  <c r="M22" i="151" s="1"/>
  <c r="L8" i="151"/>
  <c r="L22" i="151" s="1"/>
  <c r="K8" i="151"/>
  <c r="I8" i="151"/>
  <c r="I22" i="151" s="1"/>
  <c r="H8" i="151"/>
  <c r="H22" i="151" s="1"/>
  <c r="F8" i="151"/>
  <c r="E8" i="151"/>
  <c r="E22" i="151" s="1"/>
  <c r="D8" i="151"/>
  <c r="C8" i="151"/>
  <c r="O8" i="151" s="1"/>
  <c r="B8" i="151"/>
  <c r="N8" i="151" s="1"/>
  <c r="N57" i="151" l="1"/>
  <c r="D22" i="151"/>
  <c r="N22" i="151"/>
  <c r="P22" i="151" s="1"/>
  <c r="P12" i="151"/>
  <c r="P16" i="151"/>
  <c r="P20" i="151"/>
  <c r="G22" i="151"/>
  <c r="P39" i="151"/>
  <c r="P56" i="151" s="1"/>
  <c r="P10" i="151"/>
  <c r="O22" i="151"/>
  <c r="P14" i="151"/>
  <c r="P17" i="151"/>
  <c r="O56" i="151"/>
  <c r="P9" i="151"/>
  <c r="P8" i="151"/>
  <c r="G39" i="151"/>
  <c r="G56" i="151" s="1"/>
  <c r="O39" i="151"/>
  <c r="G55" i="151"/>
  <c r="G57" i="151" s="1"/>
  <c r="O55" i="151"/>
  <c r="O57" i="151" s="1"/>
  <c r="O10" i="151"/>
  <c r="D39" i="151"/>
  <c r="D56" i="151" s="1"/>
  <c r="J8" i="151"/>
  <c r="J22" i="151" s="1"/>
  <c r="N10" i="151"/>
  <c r="D55" i="151"/>
  <c r="D57" i="151" s="1"/>
  <c r="I35" i="142"/>
  <c r="F35" i="142"/>
  <c r="E35" i="142"/>
  <c r="B35" i="142"/>
  <c r="I33" i="142"/>
  <c r="H33" i="142"/>
  <c r="H35" i="142" s="1"/>
  <c r="F33" i="142"/>
  <c r="E33" i="142"/>
  <c r="C33" i="142"/>
  <c r="C35" i="142" s="1"/>
  <c r="B33" i="142"/>
  <c r="J32" i="142"/>
  <c r="G32" i="142"/>
  <c r="D32" i="142"/>
  <c r="J31" i="142"/>
  <c r="G31" i="142"/>
  <c r="D31" i="142"/>
  <c r="J30" i="142"/>
  <c r="G30" i="142"/>
  <c r="D30" i="142"/>
  <c r="J29" i="142"/>
  <c r="G29" i="142"/>
  <c r="J28" i="142"/>
  <c r="G28" i="142"/>
  <c r="J27" i="142"/>
  <c r="G27" i="142"/>
  <c r="G33" i="142" s="1"/>
  <c r="G35" i="142" s="1"/>
  <c r="J26" i="142"/>
  <c r="J33" i="142" s="1"/>
  <c r="J35" i="142" s="1"/>
  <c r="G26" i="142"/>
  <c r="D26" i="142"/>
  <c r="D33" i="142" s="1"/>
  <c r="D35" i="142" s="1"/>
  <c r="J24" i="142"/>
  <c r="J34" i="142" s="1"/>
  <c r="I24" i="142"/>
  <c r="I34" i="142" s="1"/>
  <c r="H24" i="142"/>
  <c r="H34" i="142" s="1"/>
  <c r="F24" i="142"/>
  <c r="F34" i="142" s="1"/>
  <c r="E24" i="142"/>
  <c r="E34" i="142" s="1"/>
  <c r="D24" i="142"/>
  <c r="D34" i="142" s="1"/>
  <c r="C24" i="142"/>
  <c r="C34" i="142" s="1"/>
  <c r="B24" i="142"/>
  <c r="B34" i="142" s="1"/>
  <c r="G23" i="142"/>
  <c r="G22" i="142"/>
  <c r="G21" i="142"/>
  <c r="G20" i="142"/>
  <c r="G24" i="142" s="1"/>
  <c r="G34" i="142" s="1"/>
  <c r="J15" i="142"/>
  <c r="I15" i="142"/>
  <c r="F15" i="142"/>
  <c r="C15" i="142"/>
  <c r="B15" i="142"/>
  <c r="G14" i="142"/>
  <c r="G13" i="142"/>
  <c r="G12" i="142"/>
  <c r="G15" i="142" s="1"/>
  <c r="D12" i="142"/>
  <c r="H11" i="142"/>
  <c r="E11" i="142"/>
  <c r="D11" i="142"/>
  <c r="D15" i="142" s="1"/>
  <c r="H10" i="142"/>
  <c r="E10" i="142"/>
  <c r="H9" i="142"/>
  <c r="H15" i="142" s="1"/>
  <c r="E9" i="142"/>
  <c r="E15" i="142" s="1"/>
  <c r="D9" i="142"/>
  <c r="E28" i="168"/>
  <c r="D28" i="168"/>
  <c r="C27" i="168"/>
  <c r="E26" i="168"/>
  <c r="D26" i="168"/>
  <c r="C26" i="168"/>
  <c r="C28" i="168" s="1"/>
  <c r="E20" i="168"/>
  <c r="E27" i="168" s="1"/>
  <c r="D20" i="168"/>
  <c r="C20" i="168"/>
  <c r="E13" i="168"/>
  <c r="D13" i="168"/>
  <c r="D27" i="168" s="1"/>
  <c r="C13" i="168"/>
  <c r="P55" i="151" l="1"/>
  <c r="P57" i="151" s="1"/>
  <c r="S23" i="131"/>
  <c r="U22" i="131"/>
  <c r="U21" i="131"/>
  <c r="U23" i="131" s="1"/>
  <c r="T21" i="131"/>
  <c r="T23" i="131" s="1"/>
  <c r="S21" i="131"/>
  <c r="U18" i="131"/>
  <c r="T18" i="131"/>
  <c r="T22" i="131" s="1"/>
  <c r="S18" i="131"/>
  <c r="S22" i="131" s="1"/>
  <c r="U12" i="131"/>
  <c r="T12" i="131"/>
  <c r="S12" i="131"/>
  <c r="U8" i="131"/>
  <c r="T8" i="131"/>
  <c r="S8" i="131"/>
  <c r="I24" i="131"/>
  <c r="I12" i="131"/>
  <c r="I18" i="131"/>
  <c r="I22" i="131" s="1"/>
  <c r="I21" i="131"/>
  <c r="H21" i="131"/>
  <c r="H23" i="131" s="1"/>
  <c r="G21" i="131"/>
  <c r="G23" i="131" s="1"/>
  <c r="H18" i="131"/>
  <c r="H22" i="131" s="1"/>
  <c r="G18" i="131"/>
  <c r="G22" i="131" s="1"/>
  <c r="H12" i="131"/>
  <c r="G12" i="131"/>
  <c r="G8" i="131"/>
  <c r="H8" i="131"/>
  <c r="I46" i="124" l="1"/>
  <c r="H46" i="124"/>
  <c r="G46" i="124"/>
  <c r="D46" i="124"/>
  <c r="J46" i="124" s="1"/>
  <c r="I45" i="124"/>
  <c r="H45" i="124"/>
  <c r="G45" i="124"/>
  <c r="D45" i="124"/>
  <c r="J45" i="124" s="1"/>
  <c r="I44" i="124"/>
  <c r="H44" i="124"/>
  <c r="G44" i="124"/>
  <c r="D44" i="124"/>
  <c r="D43" i="124" s="1"/>
  <c r="G43" i="124"/>
  <c r="F43" i="124"/>
  <c r="F47" i="124" s="1"/>
  <c r="F49" i="124" s="1"/>
  <c r="E43" i="124"/>
  <c r="E47" i="124" s="1"/>
  <c r="E49" i="124" s="1"/>
  <c r="C43" i="124"/>
  <c r="I43" i="124" s="1"/>
  <c r="B43" i="124"/>
  <c r="B47" i="124" s="1"/>
  <c r="B49" i="124" s="1"/>
  <c r="I42" i="124"/>
  <c r="H42" i="124"/>
  <c r="G42" i="124"/>
  <c r="G47" i="124" s="1"/>
  <c r="G49" i="124" s="1"/>
  <c r="D42" i="124"/>
  <c r="J42" i="124" s="1"/>
  <c r="I41" i="124"/>
  <c r="H41" i="124"/>
  <c r="G41" i="124"/>
  <c r="D41" i="124"/>
  <c r="J41" i="124" s="1"/>
  <c r="I40" i="124"/>
  <c r="H40" i="124"/>
  <c r="G40" i="124"/>
  <c r="D40" i="124"/>
  <c r="J40" i="124" s="1"/>
  <c r="I39" i="124"/>
  <c r="H39" i="124"/>
  <c r="G39" i="124"/>
  <c r="D39" i="124"/>
  <c r="J39" i="124" s="1"/>
  <c r="I38" i="124"/>
  <c r="H38" i="124"/>
  <c r="G38" i="124"/>
  <c r="D38" i="124"/>
  <c r="J38" i="124" s="1"/>
  <c r="I37" i="124"/>
  <c r="H37" i="124"/>
  <c r="G37" i="124"/>
  <c r="D37" i="124"/>
  <c r="J37" i="124" s="1"/>
  <c r="I36" i="124"/>
  <c r="H36" i="124"/>
  <c r="G36" i="124"/>
  <c r="D36" i="124"/>
  <c r="I33" i="124"/>
  <c r="H33" i="124"/>
  <c r="J33" i="124" s="1"/>
  <c r="G33" i="124"/>
  <c r="D33" i="124"/>
  <c r="I32" i="124"/>
  <c r="H32" i="124"/>
  <c r="J32" i="124" s="1"/>
  <c r="G32" i="124"/>
  <c r="D32" i="124"/>
  <c r="I31" i="124"/>
  <c r="J31" i="124" s="1"/>
  <c r="H31" i="124"/>
  <c r="G31" i="124"/>
  <c r="D31" i="124"/>
  <c r="D17" i="124" s="1"/>
  <c r="G30" i="124"/>
  <c r="F30" i="124"/>
  <c r="F34" i="124" s="1"/>
  <c r="F48" i="124" s="1"/>
  <c r="F50" i="124" s="1"/>
  <c r="E30" i="124"/>
  <c r="C30" i="124"/>
  <c r="I30" i="124" s="1"/>
  <c r="B30" i="124"/>
  <c r="B34" i="124" s="1"/>
  <c r="B48" i="124" s="1"/>
  <c r="B50" i="124" s="1"/>
  <c r="I29" i="124"/>
  <c r="H29" i="124"/>
  <c r="J29" i="124" s="1"/>
  <c r="G29" i="124"/>
  <c r="D29" i="124"/>
  <c r="I28" i="124"/>
  <c r="H28" i="124"/>
  <c r="J28" i="124" s="1"/>
  <c r="G28" i="124"/>
  <c r="D28" i="124"/>
  <c r="I27" i="124"/>
  <c r="J27" i="124" s="1"/>
  <c r="H27" i="124"/>
  <c r="G27" i="124"/>
  <c r="D27" i="124"/>
  <c r="D13" i="124" s="1"/>
  <c r="J26" i="124"/>
  <c r="I26" i="124"/>
  <c r="H26" i="124"/>
  <c r="G26" i="124"/>
  <c r="D26" i="124"/>
  <c r="D12" i="124" s="1"/>
  <c r="I25" i="124"/>
  <c r="H25" i="124"/>
  <c r="J25" i="124" s="1"/>
  <c r="G25" i="124"/>
  <c r="D25" i="124"/>
  <c r="I24" i="124"/>
  <c r="H24" i="124"/>
  <c r="J24" i="124" s="1"/>
  <c r="G24" i="124"/>
  <c r="D24" i="124"/>
  <c r="I23" i="124"/>
  <c r="I34" i="124" s="1"/>
  <c r="I48" i="124" s="1"/>
  <c r="F23" i="124"/>
  <c r="E23" i="124"/>
  <c r="E34" i="124" s="1"/>
  <c r="E48" i="124" s="1"/>
  <c r="C23" i="124"/>
  <c r="B23" i="124"/>
  <c r="H23" i="124" s="1"/>
  <c r="H19" i="124"/>
  <c r="G19" i="124"/>
  <c r="F19" i="124"/>
  <c r="E19" i="124"/>
  <c r="D19" i="124"/>
  <c r="C19" i="124"/>
  <c r="I19" i="124" s="1"/>
  <c r="B19" i="124"/>
  <c r="I18" i="124"/>
  <c r="H18" i="124"/>
  <c r="J18" i="124" s="1"/>
  <c r="G18" i="124"/>
  <c r="F18" i="124"/>
  <c r="E18" i="124"/>
  <c r="D18" i="124"/>
  <c r="C18" i="124"/>
  <c r="B18" i="124"/>
  <c r="I17" i="124"/>
  <c r="G17" i="124"/>
  <c r="F17" i="124"/>
  <c r="E17" i="124"/>
  <c r="C17" i="124"/>
  <c r="B17" i="124"/>
  <c r="H17" i="124" s="1"/>
  <c r="J17" i="124" s="1"/>
  <c r="G16" i="124"/>
  <c r="F16" i="124"/>
  <c r="F20" i="124" s="1"/>
  <c r="E16" i="124"/>
  <c r="C16" i="124"/>
  <c r="I16" i="124" s="1"/>
  <c r="B16" i="124"/>
  <c r="B20" i="124" s="1"/>
  <c r="H15" i="124"/>
  <c r="G15" i="124"/>
  <c r="F15" i="124"/>
  <c r="E15" i="124"/>
  <c r="D15" i="124"/>
  <c r="C15" i="124"/>
  <c r="I15" i="124" s="1"/>
  <c r="B15" i="124"/>
  <c r="I14" i="124"/>
  <c r="H14" i="124"/>
  <c r="J14" i="124" s="1"/>
  <c r="G14" i="124"/>
  <c r="F14" i="124"/>
  <c r="E14" i="124"/>
  <c r="D14" i="124"/>
  <c r="C14" i="124"/>
  <c r="B14" i="124"/>
  <c r="I13" i="124"/>
  <c r="G13" i="124"/>
  <c r="F13" i="124"/>
  <c r="E13" i="124"/>
  <c r="C13" i="124"/>
  <c r="B13" i="124"/>
  <c r="H13" i="124" s="1"/>
  <c r="J13" i="124" s="1"/>
  <c r="G12" i="124"/>
  <c r="F12" i="124"/>
  <c r="E12" i="124"/>
  <c r="C12" i="124"/>
  <c r="I12" i="124" s="1"/>
  <c r="B12" i="124"/>
  <c r="H12" i="124" s="1"/>
  <c r="J12" i="124" s="1"/>
  <c r="H11" i="124"/>
  <c r="G11" i="124"/>
  <c r="F11" i="124"/>
  <c r="E11" i="124"/>
  <c r="D11" i="124"/>
  <c r="C11" i="124"/>
  <c r="I11" i="124" s="1"/>
  <c r="B11" i="124"/>
  <c r="I10" i="124"/>
  <c r="H10" i="124"/>
  <c r="J10" i="124" s="1"/>
  <c r="G10" i="124"/>
  <c r="F10" i="124"/>
  <c r="E10" i="124"/>
  <c r="D10" i="124"/>
  <c r="C10" i="124"/>
  <c r="B10" i="124"/>
  <c r="I9" i="124"/>
  <c r="I20" i="124" s="1"/>
  <c r="F9" i="124"/>
  <c r="E9" i="124"/>
  <c r="E20" i="124" s="1"/>
  <c r="C9" i="124"/>
  <c r="B9" i="124"/>
  <c r="H9" i="124" s="1"/>
  <c r="O43" i="122"/>
  <c r="P43" i="122" s="1"/>
  <c r="N43" i="122"/>
  <c r="M43" i="122"/>
  <c r="J43" i="122"/>
  <c r="G43" i="122"/>
  <c r="D43" i="122"/>
  <c r="P42" i="122"/>
  <c r="O42" i="122"/>
  <c r="N42" i="122"/>
  <c r="M42" i="122"/>
  <c r="J42" i="122"/>
  <c r="G42" i="122"/>
  <c r="D42" i="122"/>
  <c r="O41" i="122"/>
  <c r="N41" i="122"/>
  <c r="P41" i="122" s="1"/>
  <c r="M41" i="122"/>
  <c r="J41" i="122"/>
  <c r="G41" i="122"/>
  <c r="D41" i="122"/>
  <c r="O40" i="122"/>
  <c r="N40" i="122"/>
  <c r="P40" i="122" s="1"/>
  <c r="M40" i="122"/>
  <c r="J40" i="122"/>
  <c r="G40" i="122"/>
  <c r="D40" i="122"/>
  <c r="O39" i="122"/>
  <c r="P39" i="122" s="1"/>
  <c r="N39" i="122"/>
  <c r="M39" i="122"/>
  <c r="J39" i="122"/>
  <c r="G39" i="122"/>
  <c r="D39" i="122"/>
  <c r="P38" i="122"/>
  <c r="O38" i="122"/>
  <c r="N38" i="122"/>
  <c r="M38" i="122"/>
  <c r="J38" i="122"/>
  <c r="G38" i="122"/>
  <c r="D38" i="122"/>
  <c r="O37" i="122"/>
  <c r="N37" i="122"/>
  <c r="P37" i="122" s="1"/>
  <c r="M37" i="122"/>
  <c r="J37" i="122"/>
  <c r="G37" i="122"/>
  <c r="D37" i="122"/>
  <c r="O36" i="122"/>
  <c r="N36" i="122"/>
  <c r="P36" i="122" s="1"/>
  <c r="M36" i="122"/>
  <c r="J36" i="122"/>
  <c r="G36" i="122"/>
  <c r="D36" i="122"/>
  <c r="O35" i="122"/>
  <c r="P35" i="122" s="1"/>
  <c r="N35" i="122"/>
  <c r="M35" i="122"/>
  <c r="J35" i="122"/>
  <c r="G35" i="122"/>
  <c r="D35" i="122"/>
  <c r="L34" i="122"/>
  <c r="L44" i="122" s="1"/>
  <c r="L46" i="122" s="1"/>
  <c r="K34" i="122"/>
  <c r="K44" i="122" s="1"/>
  <c r="K46" i="122" s="1"/>
  <c r="I34" i="122"/>
  <c r="I44" i="122" s="1"/>
  <c r="I46" i="122" s="1"/>
  <c r="H34" i="122"/>
  <c r="H44" i="122" s="1"/>
  <c r="H46" i="122" s="1"/>
  <c r="F34" i="122"/>
  <c r="G34" i="122" s="1"/>
  <c r="G44" i="122" s="1"/>
  <c r="G46" i="122" s="1"/>
  <c r="E34" i="122"/>
  <c r="E44" i="122" s="1"/>
  <c r="E46" i="122" s="1"/>
  <c r="D34" i="122"/>
  <c r="D44" i="122" s="1"/>
  <c r="D46" i="122" s="1"/>
  <c r="C34" i="122"/>
  <c r="O34" i="122" s="1"/>
  <c r="O44" i="122" s="1"/>
  <c r="O46" i="122" s="1"/>
  <c r="B34" i="122"/>
  <c r="N34" i="122" s="1"/>
  <c r="O33" i="122"/>
  <c r="N33" i="122"/>
  <c r="P33" i="122" s="1"/>
  <c r="O31" i="122"/>
  <c r="P31" i="122" s="1"/>
  <c r="N31" i="122"/>
  <c r="M31" i="122"/>
  <c r="J31" i="122"/>
  <c r="G31" i="122"/>
  <c r="D31" i="122"/>
  <c r="P30" i="122"/>
  <c r="O30" i="122"/>
  <c r="N30" i="122"/>
  <c r="M30" i="122"/>
  <c r="J30" i="122"/>
  <c r="G30" i="122"/>
  <c r="D30" i="122"/>
  <c r="O29" i="122"/>
  <c r="N29" i="122"/>
  <c r="P29" i="122" s="1"/>
  <c r="M29" i="122"/>
  <c r="J29" i="122"/>
  <c r="G29" i="122"/>
  <c r="D29" i="122"/>
  <c r="O28" i="122"/>
  <c r="N28" i="122"/>
  <c r="P28" i="122" s="1"/>
  <c r="M28" i="122"/>
  <c r="J28" i="122"/>
  <c r="G28" i="122"/>
  <c r="D28" i="122"/>
  <c r="O27" i="122"/>
  <c r="P27" i="122" s="1"/>
  <c r="N27" i="122"/>
  <c r="M27" i="122"/>
  <c r="J27" i="122"/>
  <c r="G27" i="122"/>
  <c r="D27" i="122"/>
  <c r="P26" i="122"/>
  <c r="O26" i="122"/>
  <c r="N26" i="122"/>
  <c r="M26" i="122"/>
  <c r="J26" i="122"/>
  <c r="J13" i="122" s="1"/>
  <c r="G26" i="122"/>
  <c r="D26" i="122"/>
  <c r="O25" i="122"/>
  <c r="N25" i="122"/>
  <c r="P25" i="122" s="1"/>
  <c r="M25" i="122"/>
  <c r="J25" i="122"/>
  <c r="G25" i="122"/>
  <c r="D25" i="122"/>
  <c r="O24" i="122"/>
  <c r="N24" i="122"/>
  <c r="P24" i="122" s="1"/>
  <c r="M24" i="122"/>
  <c r="J24" i="122"/>
  <c r="J11" i="122" s="1"/>
  <c r="G24" i="122"/>
  <c r="D24" i="122"/>
  <c r="O23" i="122"/>
  <c r="P23" i="122" s="1"/>
  <c r="N23" i="122"/>
  <c r="M23" i="122"/>
  <c r="J23" i="122"/>
  <c r="G23" i="122"/>
  <c r="D23" i="122"/>
  <c r="L22" i="122"/>
  <c r="L9" i="122" s="1"/>
  <c r="L19" i="122" s="1"/>
  <c r="K22" i="122"/>
  <c r="K32" i="122" s="1"/>
  <c r="K45" i="122" s="1"/>
  <c r="I22" i="122"/>
  <c r="I32" i="122" s="1"/>
  <c r="I45" i="122" s="1"/>
  <c r="H22" i="122"/>
  <c r="H9" i="122" s="1"/>
  <c r="F22" i="122"/>
  <c r="G22" i="122" s="1"/>
  <c r="G32" i="122" s="1"/>
  <c r="G45" i="122" s="1"/>
  <c r="G47" i="122" s="1"/>
  <c r="E22" i="122"/>
  <c r="E32" i="122" s="1"/>
  <c r="E45" i="122" s="1"/>
  <c r="D22" i="122"/>
  <c r="D32" i="122" s="1"/>
  <c r="D45" i="122" s="1"/>
  <c r="C22" i="122"/>
  <c r="O22" i="122" s="1"/>
  <c r="O32" i="122" s="1"/>
  <c r="O45" i="122" s="1"/>
  <c r="B22" i="122"/>
  <c r="N22" i="122" s="1"/>
  <c r="L18" i="122"/>
  <c r="M18" i="122" s="1"/>
  <c r="K18" i="122"/>
  <c r="I18" i="122"/>
  <c r="H18" i="122"/>
  <c r="J18" i="122" s="1"/>
  <c r="F18" i="122"/>
  <c r="E18" i="122"/>
  <c r="G18" i="122" s="1"/>
  <c r="D18" i="122"/>
  <c r="C18" i="122"/>
  <c r="B18" i="122"/>
  <c r="N18" i="122" s="1"/>
  <c r="L17" i="122"/>
  <c r="K17" i="122"/>
  <c r="M17" i="122" s="1"/>
  <c r="I17" i="122"/>
  <c r="H17" i="122"/>
  <c r="J17" i="122" s="1"/>
  <c r="G17" i="122"/>
  <c r="F17" i="122"/>
  <c r="E17" i="122"/>
  <c r="C17" i="122"/>
  <c r="D17" i="122" s="1"/>
  <c r="B17" i="122"/>
  <c r="N17" i="122" s="1"/>
  <c r="L16" i="122"/>
  <c r="K16" i="122"/>
  <c r="M16" i="122" s="1"/>
  <c r="J16" i="122"/>
  <c r="I16" i="122"/>
  <c r="H16" i="122"/>
  <c r="F16" i="122"/>
  <c r="G16" i="122" s="1"/>
  <c r="E16" i="122"/>
  <c r="C16" i="122"/>
  <c r="B16" i="122"/>
  <c r="D16" i="122" s="1"/>
  <c r="M15" i="122"/>
  <c r="L15" i="122"/>
  <c r="K15" i="122"/>
  <c r="I15" i="122"/>
  <c r="J15" i="122" s="1"/>
  <c r="H15" i="122"/>
  <c r="F15" i="122"/>
  <c r="E15" i="122"/>
  <c r="G15" i="122" s="1"/>
  <c r="C15" i="122"/>
  <c r="O15" i="122" s="1"/>
  <c r="B15" i="122"/>
  <c r="N15" i="122" s="1"/>
  <c r="P15" i="122" s="1"/>
  <c r="P14" i="122"/>
  <c r="L14" i="122"/>
  <c r="M14" i="122" s="1"/>
  <c r="K14" i="122"/>
  <c r="J14" i="122"/>
  <c r="I14" i="122"/>
  <c r="H14" i="122"/>
  <c r="F14" i="122"/>
  <c r="E14" i="122"/>
  <c r="G14" i="122" s="1"/>
  <c r="D14" i="122"/>
  <c r="C14" i="122"/>
  <c r="O14" i="122" s="1"/>
  <c r="B14" i="122"/>
  <c r="N14" i="122" s="1"/>
  <c r="L13" i="122"/>
  <c r="K13" i="122"/>
  <c r="M13" i="122" s="1"/>
  <c r="I13" i="122"/>
  <c r="H13" i="122"/>
  <c r="G13" i="122"/>
  <c r="F13" i="122"/>
  <c r="E13" i="122"/>
  <c r="C13" i="122"/>
  <c r="D13" i="122" s="1"/>
  <c r="B13" i="122"/>
  <c r="N13" i="122" s="1"/>
  <c r="L12" i="122"/>
  <c r="K12" i="122"/>
  <c r="M12" i="122" s="1"/>
  <c r="J12" i="122"/>
  <c r="I12" i="122"/>
  <c r="H12" i="122"/>
  <c r="F12" i="122"/>
  <c r="G12" i="122" s="1"/>
  <c r="E12" i="122"/>
  <c r="C12" i="122"/>
  <c r="B12" i="122"/>
  <c r="N12" i="122" s="1"/>
  <c r="L11" i="122"/>
  <c r="K11" i="122"/>
  <c r="M11" i="122" s="1"/>
  <c r="I11" i="122"/>
  <c r="O11" i="122" s="1"/>
  <c r="H11" i="122"/>
  <c r="F11" i="122"/>
  <c r="E11" i="122"/>
  <c r="G11" i="122" s="1"/>
  <c r="C11" i="122"/>
  <c r="B11" i="122"/>
  <c r="N10" i="122"/>
  <c r="L10" i="122"/>
  <c r="M10" i="122" s="1"/>
  <c r="K10" i="122"/>
  <c r="J10" i="122"/>
  <c r="I10" i="122"/>
  <c r="H10" i="122"/>
  <c r="F10" i="122"/>
  <c r="E10" i="122"/>
  <c r="G10" i="122" s="1"/>
  <c r="D10" i="122"/>
  <c r="C10" i="122"/>
  <c r="B10" i="122"/>
  <c r="M9" i="122"/>
  <c r="M19" i="122" s="1"/>
  <c r="K9" i="122"/>
  <c r="K19" i="122" s="1"/>
  <c r="I9" i="122"/>
  <c r="I19" i="122" s="1"/>
  <c r="E9" i="122"/>
  <c r="E19" i="122" s="1"/>
  <c r="C9" i="122"/>
  <c r="J9" i="124" l="1"/>
  <c r="H34" i="124"/>
  <c r="H48" i="124" s="1"/>
  <c r="J23" i="124"/>
  <c r="J34" i="124" s="1"/>
  <c r="J48" i="124" s="1"/>
  <c r="J50" i="124" s="1"/>
  <c r="E50" i="124"/>
  <c r="I47" i="124"/>
  <c r="I49" i="124" s="1"/>
  <c r="I50" i="124"/>
  <c r="J15" i="124"/>
  <c r="J11" i="124"/>
  <c r="J19" i="124"/>
  <c r="D47" i="124"/>
  <c r="D49" i="124" s="1"/>
  <c r="C20" i="124"/>
  <c r="C34" i="124"/>
  <c r="C48" i="124" s="1"/>
  <c r="C50" i="124" s="1"/>
  <c r="J36" i="124"/>
  <c r="J47" i="124" s="1"/>
  <c r="J49" i="124" s="1"/>
  <c r="J44" i="124"/>
  <c r="C47" i="124"/>
  <c r="C49" i="124" s="1"/>
  <c r="H16" i="124"/>
  <c r="J16" i="124" s="1"/>
  <c r="G23" i="124"/>
  <c r="D30" i="124"/>
  <c r="D16" i="124" s="1"/>
  <c r="H30" i="124"/>
  <c r="J30" i="124" s="1"/>
  <c r="H43" i="124"/>
  <c r="J43" i="124" s="1"/>
  <c r="D23" i="124"/>
  <c r="G9" i="122"/>
  <c r="G19" i="122" s="1"/>
  <c r="O47" i="122"/>
  <c r="N11" i="122"/>
  <c r="P11" i="122" s="1"/>
  <c r="D47" i="122"/>
  <c r="I47" i="122"/>
  <c r="N32" i="122"/>
  <c r="N45" i="122" s="1"/>
  <c r="N47" i="122" s="1"/>
  <c r="P22" i="122"/>
  <c r="P32" i="122" s="1"/>
  <c r="P45" i="122" s="1"/>
  <c r="P47" i="122" s="1"/>
  <c r="O13" i="122"/>
  <c r="P13" i="122" s="1"/>
  <c r="O17" i="122"/>
  <c r="P17" i="122" s="1"/>
  <c r="H19" i="122"/>
  <c r="J9" i="122"/>
  <c r="J19" i="122" s="1"/>
  <c r="O12" i="122"/>
  <c r="P12" i="122" s="1"/>
  <c r="C19" i="122"/>
  <c r="O10" i="122"/>
  <c r="P10" i="122" s="1"/>
  <c r="D12" i="122"/>
  <c r="O16" i="122"/>
  <c r="N16" i="122"/>
  <c r="O18" i="122"/>
  <c r="P18" i="122" s="1"/>
  <c r="E47" i="122"/>
  <c r="K47" i="122"/>
  <c r="N44" i="122"/>
  <c r="N46" i="122" s="1"/>
  <c r="P34" i="122"/>
  <c r="P44" i="122" s="1"/>
  <c r="P46" i="122" s="1"/>
  <c r="B32" i="122"/>
  <c r="B45" i="122" s="1"/>
  <c r="B47" i="122" s="1"/>
  <c r="F32" i="122"/>
  <c r="F45" i="122" s="1"/>
  <c r="B44" i="122"/>
  <c r="B46" i="122" s="1"/>
  <c r="F44" i="122"/>
  <c r="F46" i="122" s="1"/>
  <c r="B9" i="122"/>
  <c r="F9" i="122"/>
  <c r="D11" i="122"/>
  <c r="D15" i="122"/>
  <c r="M22" i="122"/>
  <c r="M32" i="122" s="1"/>
  <c r="M45" i="122" s="1"/>
  <c r="M47" i="122" s="1"/>
  <c r="C32" i="122"/>
  <c r="C45" i="122" s="1"/>
  <c r="M34" i="122"/>
  <c r="M44" i="122" s="1"/>
  <c r="M46" i="122" s="1"/>
  <c r="C44" i="122"/>
  <c r="C46" i="122" s="1"/>
  <c r="J22" i="122"/>
  <c r="J32" i="122" s="1"/>
  <c r="J45" i="122" s="1"/>
  <c r="J47" i="122" s="1"/>
  <c r="H32" i="122"/>
  <c r="H45" i="122" s="1"/>
  <c r="H47" i="122" s="1"/>
  <c r="L32" i="122"/>
  <c r="L45" i="122" s="1"/>
  <c r="L47" i="122" s="1"/>
  <c r="J34" i="122"/>
  <c r="J44" i="122" s="1"/>
  <c r="J46" i="122" s="1"/>
  <c r="D9" i="124" l="1"/>
  <c r="D20" i="124" s="1"/>
  <c r="D34" i="124"/>
  <c r="D48" i="124" s="1"/>
  <c r="D50" i="124" s="1"/>
  <c r="G9" i="124"/>
  <c r="G20" i="124" s="1"/>
  <c r="G34" i="124"/>
  <c r="G48" i="124" s="1"/>
  <c r="G50" i="124" s="1"/>
  <c r="H20" i="124"/>
  <c r="H47" i="124"/>
  <c r="H49" i="124" s="1"/>
  <c r="H50" i="124" s="1"/>
  <c r="J20" i="124"/>
  <c r="P16" i="122"/>
  <c r="B19" i="122"/>
  <c r="D9" i="122"/>
  <c r="D19" i="122" s="1"/>
  <c r="N9" i="122"/>
  <c r="C47" i="122"/>
  <c r="F19" i="122"/>
  <c r="O9" i="122"/>
  <c r="O19" i="122" s="1"/>
  <c r="F47" i="122"/>
  <c r="N19" i="122" l="1"/>
  <c r="P9" i="122"/>
  <c r="P19" i="122" s="1"/>
  <c r="M15" i="140" l="1"/>
  <c r="J15" i="140"/>
  <c r="G15" i="140"/>
  <c r="D15" i="140"/>
  <c r="M14" i="140"/>
  <c r="J14" i="140"/>
  <c r="G14" i="140"/>
  <c r="G17" i="140" s="1"/>
  <c r="G23" i="140" s="1"/>
  <c r="G25" i="140" s="1"/>
  <c r="D14" i="140"/>
  <c r="D17" i="140" s="1"/>
  <c r="D23" i="140" s="1"/>
  <c r="M9" i="140"/>
  <c r="J9" i="140"/>
  <c r="G9" i="140"/>
  <c r="D9" i="140"/>
  <c r="M8" i="140"/>
  <c r="M11" i="140" s="1"/>
  <c r="J8" i="140"/>
  <c r="J11" i="140" s="1"/>
  <c r="G8" i="140"/>
  <c r="D8" i="140"/>
  <c r="D10" i="140"/>
  <c r="G10" i="140"/>
  <c r="J10" i="140"/>
  <c r="M10" i="140"/>
  <c r="B11" i="140"/>
  <c r="C11" i="140"/>
  <c r="D11" i="140"/>
  <c r="E11" i="140"/>
  <c r="F11" i="140"/>
  <c r="G11" i="140"/>
  <c r="H11" i="140"/>
  <c r="I11" i="140"/>
  <c r="K11" i="140"/>
  <c r="L11" i="140"/>
  <c r="J17" i="140"/>
  <c r="J23" i="140" s="1"/>
  <c r="D16" i="140"/>
  <c r="G16" i="140"/>
  <c r="J16" i="140"/>
  <c r="M16" i="140"/>
  <c r="B17" i="140"/>
  <c r="B23" i="140" s="1"/>
  <c r="C17" i="140"/>
  <c r="E17" i="140"/>
  <c r="E23" i="140" s="1"/>
  <c r="E25" i="140" s="1"/>
  <c r="F17" i="140"/>
  <c r="F23" i="140" s="1"/>
  <c r="F25" i="140" s="1"/>
  <c r="H17" i="140"/>
  <c r="I17" i="140"/>
  <c r="I23" i="140" s="1"/>
  <c r="I25" i="140" s="1"/>
  <c r="K17" i="140"/>
  <c r="K23" i="140" s="1"/>
  <c r="K25" i="140" s="1"/>
  <c r="L17" i="140"/>
  <c r="M17" i="140"/>
  <c r="D19" i="140"/>
  <c r="G19" i="140"/>
  <c r="M19" i="140"/>
  <c r="J20" i="140"/>
  <c r="J22" i="140" s="1"/>
  <c r="J24" i="140" s="1"/>
  <c r="M20" i="140"/>
  <c r="M21" i="140"/>
  <c r="B22" i="140"/>
  <c r="B24" i="140" s="1"/>
  <c r="D22" i="140"/>
  <c r="D24" i="140" s="1"/>
  <c r="E22" i="140"/>
  <c r="G22" i="140"/>
  <c r="H22" i="140"/>
  <c r="I22" i="140"/>
  <c r="K22" i="140"/>
  <c r="L22" i="140"/>
  <c r="M22" i="140"/>
  <c r="C23" i="140"/>
  <c r="C25" i="140" s="1"/>
  <c r="H23" i="140"/>
  <c r="L23" i="140"/>
  <c r="L25" i="140" s="1"/>
  <c r="M23" i="140"/>
  <c r="M25" i="140" s="1"/>
  <c r="C24" i="140"/>
  <c r="E24" i="140"/>
  <c r="F24" i="140"/>
  <c r="G24" i="140"/>
  <c r="H24" i="140"/>
  <c r="I24" i="140"/>
  <c r="H25" i="140"/>
  <c r="D25" i="140" l="1"/>
  <c r="B25" i="140"/>
  <c r="J25" i="140"/>
  <c r="O19" i="161" l="1"/>
  <c r="N19" i="161"/>
  <c r="L19" i="161"/>
  <c r="K19" i="161"/>
  <c r="I19" i="161"/>
  <c r="H19" i="161"/>
  <c r="F19" i="161"/>
  <c r="E19" i="161"/>
  <c r="C19" i="161"/>
  <c r="B19" i="161"/>
  <c r="R18" i="161"/>
  <c r="S18" i="161" s="1"/>
  <c r="Q18" i="161"/>
  <c r="P18" i="161"/>
  <c r="P19" i="161" s="1"/>
  <c r="M18" i="161"/>
  <c r="M9" i="161" s="1"/>
  <c r="J18" i="161"/>
  <c r="G18" i="161"/>
  <c r="D18" i="161"/>
  <c r="R17" i="161"/>
  <c r="S17" i="161" s="1"/>
  <c r="Q17" i="161"/>
  <c r="Q19" i="161" s="1"/>
  <c r="P17" i="161"/>
  <c r="M17" i="161"/>
  <c r="M19" i="161" s="1"/>
  <c r="J17" i="161"/>
  <c r="J19" i="161" s="1"/>
  <c r="G17" i="161"/>
  <c r="G19" i="161" s="1"/>
  <c r="D17" i="161"/>
  <c r="D19" i="161" s="1"/>
  <c r="O15" i="161"/>
  <c r="O20" i="161" s="1"/>
  <c r="N15" i="161"/>
  <c r="L15" i="161"/>
  <c r="K15" i="161"/>
  <c r="K20" i="161" s="1"/>
  <c r="I15" i="161"/>
  <c r="I20" i="161" s="1"/>
  <c r="H15" i="161"/>
  <c r="F20" i="161"/>
  <c r="E20" i="161"/>
  <c r="C15" i="161"/>
  <c r="B15" i="161"/>
  <c r="R14" i="161"/>
  <c r="R15" i="161" s="1"/>
  <c r="Q14" i="161"/>
  <c r="P14" i="161"/>
  <c r="M14" i="161"/>
  <c r="J14" i="161"/>
  <c r="J15" i="161" s="1"/>
  <c r="J20" i="161" s="1"/>
  <c r="D14" i="161"/>
  <c r="R13" i="161"/>
  <c r="Q13" i="161"/>
  <c r="P13" i="161"/>
  <c r="P15" i="161" s="1"/>
  <c r="M13" i="161"/>
  <c r="M15" i="161" s="1"/>
  <c r="J13" i="161"/>
  <c r="D13" i="161"/>
  <c r="D15" i="161" s="1"/>
  <c r="O9" i="161"/>
  <c r="N9" i="161"/>
  <c r="L9" i="161"/>
  <c r="K9" i="161"/>
  <c r="I9" i="161"/>
  <c r="H9" i="161"/>
  <c r="C9" i="161"/>
  <c r="B9" i="161"/>
  <c r="P8" i="161"/>
  <c r="O8" i="161"/>
  <c r="N8" i="161"/>
  <c r="N10" i="161" s="1"/>
  <c r="L8" i="161"/>
  <c r="K8" i="161"/>
  <c r="I8" i="161"/>
  <c r="I10" i="161" s="1"/>
  <c r="H8" i="161"/>
  <c r="D8" i="161"/>
  <c r="C8" i="161"/>
  <c r="B8" i="161"/>
  <c r="B10" i="161" s="1"/>
  <c r="O25" i="160"/>
  <c r="N25" i="160"/>
  <c r="L25" i="160"/>
  <c r="K25" i="160"/>
  <c r="I25" i="160"/>
  <c r="H25" i="160"/>
  <c r="F25" i="160"/>
  <c r="E25" i="160"/>
  <c r="C25" i="160"/>
  <c r="B25" i="160"/>
  <c r="R24" i="160"/>
  <c r="S24" i="160" s="1"/>
  <c r="Q24" i="160"/>
  <c r="P24" i="160"/>
  <c r="M24" i="160"/>
  <c r="J24" i="160"/>
  <c r="G24" i="160"/>
  <c r="D24" i="160"/>
  <c r="R23" i="160"/>
  <c r="Q23" i="160"/>
  <c r="P23" i="160"/>
  <c r="M23" i="160"/>
  <c r="J23" i="160"/>
  <c r="G23" i="160"/>
  <c r="D23" i="160"/>
  <c r="R22" i="160"/>
  <c r="S22" i="160" s="1"/>
  <c r="Q22" i="160"/>
  <c r="P22" i="160"/>
  <c r="P25" i="160" s="1"/>
  <c r="M22" i="160"/>
  <c r="J22" i="160"/>
  <c r="G22" i="160"/>
  <c r="D22" i="160"/>
  <c r="D25" i="160" s="1"/>
  <c r="R21" i="160"/>
  <c r="Q21" i="160"/>
  <c r="Q25" i="160" s="1"/>
  <c r="P21" i="160"/>
  <c r="M21" i="160"/>
  <c r="M25" i="160" s="1"/>
  <c r="J21" i="160"/>
  <c r="G21" i="160"/>
  <c r="D21" i="160"/>
  <c r="O19" i="160"/>
  <c r="O26" i="160" s="1"/>
  <c r="N19" i="160"/>
  <c r="N26" i="160" s="1"/>
  <c r="L19" i="160"/>
  <c r="L26" i="160" s="1"/>
  <c r="K19" i="160"/>
  <c r="K26" i="160" s="1"/>
  <c r="I19" i="160"/>
  <c r="I26" i="160" s="1"/>
  <c r="H19" i="160"/>
  <c r="H26" i="160" s="1"/>
  <c r="F19" i="160"/>
  <c r="F26" i="160" s="1"/>
  <c r="E19" i="160"/>
  <c r="C19" i="160"/>
  <c r="C26" i="160" s="1"/>
  <c r="B19" i="160"/>
  <c r="B26" i="160" s="1"/>
  <c r="R18" i="160"/>
  <c r="R19" i="160" s="1"/>
  <c r="Q18" i="160"/>
  <c r="P18" i="160"/>
  <c r="P11" i="160" s="1"/>
  <c r="M18" i="160"/>
  <c r="J18" i="160"/>
  <c r="J11" i="160" s="1"/>
  <c r="G18" i="160"/>
  <c r="D18" i="160"/>
  <c r="D11" i="160" s="1"/>
  <c r="R17" i="160"/>
  <c r="Q17" i="160"/>
  <c r="S17" i="160" s="1"/>
  <c r="P17" i="160"/>
  <c r="M17" i="160"/>
  <c r="J17" i="160"/>
  <c r="G17" i="160"/>
  <c r="G10" i="160" s="1"/>
  <c r="D17" i="160"/>
  <c r="R16" i="160"/>
  <c r="Q16" i="160"/>
  <c r="P16" i="160"/>
  <c r="P9" i="160" s="1"/>
  <c r="M16" i="160"/>
  <c r="J16" i="160"/>
  <c r="G16" i="160"/>
  <c r="D16" i="160"/>
  <c r="D9" i="160" s="1"/>
  <c r="R15" i="160"/>
  <c r="Q15" i="160"/>
  <c r="P15" i="160"/>
  <c r="M15" i="160"/>
  <c r="M19" i="160" s="1"/>
  <c r="M26" i="160" s="1"/>
  <c r="J15" i="160"/>
  <c r="J19" i="160" s="1"/>
  <c r="G15" i="160"/>
  <c r="G8" i="160" s="1"/>
  <c r="D15" i="160"/>
  <c r="R11" i="160"/>
  <c r="O11" i="160"/>
  <c r="N11" i="160"/>
  <c r="L11" i="160"/>
  <c r="K11" i="160"/>
  <c r="I11" i="160"/>
  <c r="H11" i="160"/>
  <c r="G11" i="160"/>
  <c r="F11" i="160"/>
  <c r="E11" i="160"/>
  <c r="C11" i="160"/>
  <c r="B11" i="160"/>
  <c r="P10" i="160"/>
  <c r="O10" i="160"/>
  <c r="N10" i="160"/>
  <c r="M10" i="160"/>
  <c r="L10" i="160"/>
  <c r="K10" i="160"/>
  <c r="I10" i="160"/>
  <c r="H10" i="160"/>
  <c r="F10" i="160"/>
  <c r="E10" i="160"/>
  <c r="D10" i="160"/>
  <c r="C10" i="160"/>
  <c r="B10" i="160"/>
  <c r="R9" i="160"/>
  <c r="O9" i="160"/>
  <c r="N9" i="160"/>
  <c r="L9" i="160"/>
  <c r="K9" i="160"/>
  <c r="J9" i="160"/>
  <c r="I9" i="160"/>
  <c r="H9" i="160"/>
  <c r="G9" i="160"/>
  <c r="F9" i="160"/>
  <c r="E9" i="160"/>
  <c r="C9" i="160"/>
  <c r="B9" i="160"/>
  <c r="Q8" i="160"/>
  <c r="P8" i="160"/>
  <c r="O8" i="160"/>
  <c r="N8" i="160"/>
  <c r="M8" i="160"/>
  <c r="L8" i="160"/>
  <c r="K8" i="160"/>
  <c r="I8" i="160"/>
  <c r="H8" i="160"/>
  <c r="H12" i="160" s="1"/>
  <c r="F8" i="160"/>
  <c r="E8" i="160"/>
  <c r="E12" i="160" s="1"/>
  <c r="D8" i="160"/>
  <c r="C8" i="160"/>
  <c r="C12" i="160" s="1"/>
  <c r="B8" i="160"/>
  <c r="Q15" i="161" l="1"/>
  <c r="I12" i="160"/>
  <c r="N12" i="160"/>
  <c r="D19" i="160"/>
  <c r="D26" i="160" s="1"/>
  <c r="P19" i="160"/>
  <c r="P26" i="160" s="1"/>
  <c r="S16" i="160"/>
  <c r="J10" i="160"/>
  <c r="R10" i="160"/>
  <c r="M11" i="160"/>
  <c r="K10" i="161"/>
  <c r="O10" i="161"/>
  <c r="B20" i="161"/>
  <c r="H20" i="161"/>
  <c r="L20" i="161"/>
  <c r="K12" i="160"/>
  <c r="O12" i="160"/>
  <c r="G12" i="160"/>
  <c r="Q19" i="160"/>
  <c r="Q26" i="160" s="1"/>
  <c r="G25" i="160"/>
  <c r="L10" i="161"/>
  <c r="R9" i="161"/>
  <c r="S9" i="161" s="1"/>
  <c r="J9" i="161"/>
  <c r="M20" i="161"/>
  <c r="D9" i="161"/>
  <c r="P9" i="161"/>
  <c r="P10" i="161" s="1"/>
  <c r="C20" i="161"/>
  <c r="N20" i="161"/>
  <c r="Q20" i="161"/>
  <c r="B12" i="160"/>
  <c r="F12" i="160"/>
  <c r="L12" i="160"/>
  <c r="Q10" i="160"/>
  <c r="S18" i="160"/>
  <c r="S11" i="160" s="1"/>
  <c r="E26" i="160"/>
  <c r="J25" i="160"/>
  <c r="R25" i="160"/>
  <c r="M9" i="160"/>
  <c r="M12" i="160" s="1"/>
  <c r="C10" i="161"/>
  <c r="H10" i="161"/>
  <c r="M8" i="161"/>
  <c r="M10" i="161" s="1"/>
  <c r="Q9" i="161"/>
  <c r="D20" i="161"/>
  <c r="P20" i="161"/>
  <c r="S14" i="161"/>
  <c r="S19" i="161"/>
  <c r="D10" i="161"/>
  <c r="G20" i="161"/>
  <c r="R20" i="161"/>
  <c r="J8" i="161"/>
  <c r="J10" i="161" s="1"/>
  <c r="R8" i="161"/>
  <c r="R19" i="161"/>
  <c r="S13" i="161"/>
  <c r="Q8" i="161"/>
  <c r="R26" i="160"/>
  <c r="P12" i="160"/>
  <c r="J26" i="160"/>
  <c r="D12" i="160"/>
  <c r="S9" i="160"/>
  <c r="G19" i="160"/>
  <c r="G26" i="160" s="1"/>
  <c r="S21" i="160"/>
  <c r="S23" i="160"/>
  <c r="S10" i="160" s="1"/>
  <c r="J8" i="160"/>
  <c r="J12" i="160" s="1"/>
  <c r="R8" i="160"/>
  <c r="R12" i="160" s="1"/>
  <c r="Q9" i="160"/>
  <c r="Q11" i="160"/>
  <c r="S15" i="160"/>
  <c r="B20" i="188"/>
  <c r="C20" i="188"/>
  <c r="D20" i="188"/>
  <c r="E20" i="188"/>
  <c r="F20" i="188"/>
  <c r="G20" i="188"/>
  <c r="H20" i="188"/>
  <c r="I20" i="188"/>
  <c r="J20" i="188"/>
  <c r="K20" i="188"/>
  <c r="L20" i="188"/>
  <c r="M20" i="188"/>
  <c r="N20" i="188"/>
  <c r="O20" i="188"/>
  <c r="P20" i="188"/>
  <c r="AE24" i="188"/>
  <c r="S15" i="161" l="1"/>
  <c r="S20" i="161" s="1"/>
  <c r="Q12" i="160"/>
  <c r="R10" i="161"/>
  <c r="Q10" i="161"/>
  <c r="S8" i="161"/>
  <c r="S10" i="161" s="1"/>
  <c r="S8" i="160"/>
  <c r="S12" i="160" s="1"/>
  <c r="S19" i="160"/>
  <c r="S25" i="160"/>
  <c r="J18" i="111"/>
  <c r="J17" i="111"/>
  <c r="J16" i="111"/>
  <c r="J9" i="106"/>
  <c r="J10" i="106"/>
  <c r="J12" i="106" s="1"/>
  <c r="J11" i="106"/>
  <c r="K16" i="106"/>
  <c r="K17" i="106"/>
  <c r="K18" i="106"/>
  <c r="J19" i="106"/>
  <c r="K21" i="106"/>
  <c r="K9" i="106" s="1"/>
  <c r="K22" i="106"/>
  <c r="K10" i="106" s="1"/>
  <c r="K23" i="106"/>
  <c r="K24" i="106"/>
  <c r="K25" i="106"/>
  <c r="K11" i="106" s="1"/>
  <c r="Q11" i="107"/>
  <c r="Q9" i="107"/>
  <c r="O9" i="107"/>
  <c r="R11" i="107"/>
  <c r="O12" i="107"/>
  <c r="Q15" i="107"/>
  <c r="R15" i="107"/>
  <c r="Q16" i="107"/>
  <c r="R16" i="107"/>
  <c r="Q17" i="107"/>
  <c r="R17" i="107"/>
  <c r="Q18" i="107"/>
  <c r="R18" i="107"/>
  <c r="S17" i="107" l="1"/>
  <c r="R10" i="107"/>
  <c r="R9" i="107"/>
  <c r="S9" i="107" s="1"/>
  <c r="S16" i="107"/>
  <c r="K19" i="106"/>
  <c r="S26" i="160"/>
  <c r="J15" i="111"/>
  <c r="K12" i="106"/>
  <c r="S15" i="107"/>
  <c r="S11" i="107"/>
  <c r="S18" i="107"/>
  <c r="Q10" i="107"/>
  <c r="R8" i="107"/>
  <c r="R12" i="107" s="1"/>
  <c r="Q8" i="107"/>
  <c r="E34" i="120"/>
  <c r="F34" i="120"/>
  <c r="G34" i="120"/>
  <c r="H34" i="120"/>
  <c r="I34" i="120"/>
  <c r="J34" i="120"/>
  <c r="K34" i="120"/>
  <c r="L34" i="120"/>
  <c r="M34" i="120"/>
  <c r="S11" i="117"/>
  <c r="S10" i="107" l="1"/>
  <c r="J19" i="111"/>
  <c r="S8" i="107"/>
  <c r="S12" i="107" s="1"/>
  <c r="Q12" i="107"/>
  <c r="P23" i="152"/>
  <c r="Q22" i="152"/>
  <c r="P22" i="152"/>
  <c r="O22" i="152"/>
  <c r="M22" i="152"/>
  <c r="L22" i="152"/>
  <c r="J22" i="152"/>
  <c r="I22" i="152"/>
  <c r="G22" i="152"/>
  <c r="Q21" i="152"/>
  <c r="N21" i="152"/>
  <c r="K21" i="152"/>
  <c r="H21" i="152"/>
  <c r="H10" i="152" s="1"/>
  <c r="Q20" i="152"/>
  <c r="N20" i="152"/>
  <c r="K20" i="152"/>
  <c r="H20" i="152"/>
  <c r="H9" i="152" s="1"/>
  <c r="Q19" i="152"/>
  <c r="N19" i="152"/>
  <c r="N22" i="152" s="1"/>
  <c r="K19" i="152"/>
  <c r="K22" i="152" s="1"/>
  <c r="H19" i="152"/>
  <c r="H22" i="152" s="1"/>
  <c r="P17" i="152"/>
  <c r="O17" i="152"/>
  <c r="O23" i="152" s="1"/>
  <c r="M17" i="152"/>
  <c r="M23" i="152" s="1"/>
  <c r="L17" i="152"/>
  <c r="L23" i="152" s="1"/>
  <c r="J17" i="152"/>
  <c r="J23" i="152" s="1"/>
  <c r="I17" i="152"/>
  <c r="I23" i="152" s="1"/>
  <c r="G17" i="152"/>
  <c r="G23" i="152" s="1"/>
  <c r="Q16" i="152"/>
  <c r="Q10" i="152" s="1"/>
  <c r="N16" i="152"/>
  <c r="N10" i="152" s="1"/>
  <c r="K16" i="152"/>
  <c r="K10" i="152" s="1"/>
  <c r="H16" i="152"/>
  <c r="Q15" i="152"/>
  <c r="Q9" i="152" s="1"/>
  <c r="N15" i="152"/>
  <c r="K15" i="152"/>
  <c r="K9" i="152" s="1"/>
  <c r="H15" i="152"/>
  <c r="Q14" i="152"/>
  <c r="Q8" i="152" s="1"/>
  <c r="Q11" i="152" s="1"/>
  <c r="N14" i="152"/>
  <c r="N17" i="152" s="1"/>
  <c r="N23" i="152" s="1"/>
  <c r="K14" i="152"/>
  <c r="K17" i="152" s="1"/>
  <c r="K23" i="152" s="1"/>
  <c r="H14" i="152"/>
  <c r="H17" i="152" s="1"/>
  <c r="H23" i="152" s="1"/>
  <c r="P10" i="152"/>
  <c r="O10" i="152"/>
  <c r="M10" i="152"/>
  <c r="L10" i="152"/>
  <c r="J10" i="152"/>
  <c r="I10" i="152"/>
  <c r="G10" i="152"/>
  <c r="P9" i="152"/>
  <c r="O9" i="152"/>
  <c r="M9" i="152"/>
  <c r="L9" i="152"/>
  <c r="J9" i="152"/>
  <c r="I9" i="152"/>
  <c r="G9" i="152"/>
  <c r="P8" i="152"/>
  <c r="O8" i="152"/>
  <c r="O11" i="152" s="1"/>
  <c r="N8" i="152"/>
  <c r="M8" i="152"/>
  <c r="M11" i="152" s="1"/>
  <c r="L8" i="152"/>
  <c r="J8" i="152"/>
  <c r="J11" i="152" s="1"/>
  <c r="I8" i="152"/>
  <c r="I11" i="152" s="1"/>
  <c r="G8" i="152"/>
  <c r="F8" i="152"/>
  <c r="F9" i="152"/>
  <c r="F10" i="152"/>
  <c r="F17" i="152"/>
  <c r="F22" i="152"/>
  <c r="F23" i="152"/>
  <c r="K8" i="152" l="1"/>
  <c r="N9" i="152"/>
  <c r="F11" i="152"/>
  <c r="G11" i="152"/>
  <c r="L11" i="152"/>
  <c r="P11" i="152"/>
  <c r="N11" i="152"/>
  <c r="K11" i="152"/>
  <c r="H8" i="152"/>
  <c r="H11" i="152" s="1"/>
  <c r="Q17" i="152"/>
  <c r="Q23" i="152" s="1"/>
  <c r="H58" i="151"/>
  <c r="I58" i="151"/>
  <c r="J58" i="151" l="1"/>
  <c r="L34" i="144"/>
  <c r="J34" i="144"/>
  <c r="P33" i="144"/>
  <c r="P35" i="144" s="1"/>
  <c r="O33" i="144"/>
  <c r="O35" i="144" s="1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N32" i="144"/>
  <c r="K32" i="144"/>
  <c r="H32" i="144"/>
  <c r="N31" i="144"/>
  <c r="N30" i="144"/>
  <c r="H30" i="144"/>
  <c r="H33" i="144" s="1"/>
  <c r="H35" i="144" s="1"/>
  <c r="N29" i="144"/>
  <c r="K29" i="144"/>
  <c r="H29" i="144"/>
  <c r="Q28" i="144"/>
  <c r="Q33" i="144" s="1"/>
  <c r="Q35" i="144" s="1"/>
  <c r="N28" i="144"/>
  <c r="K28" i="144"/>
  <c r="H28" i="144"/>
  <c r="K27" i="144"/>
  <c r="H27" i="144"/>
  <c r="Q26" i="144"/>
  <c r="N26" i="144"/>
  <c r="N33" i="144" s="1"/>
  <c r="N35" i="144" s="1"/>
  <c r="K26" i="144"/>
  <c r="K33" i="144" s="1"/>
  <c r="K35" i="144" s="1"/>
  <c r="H26" i="144"/>
  <c r="P24" i="144"/>
  <c r="P34" i="144" s="1"/>
  <c r="O24" i="144"/>
  <c r="O34" i="144" s="1"/>
  <c r="M24" i="144"/>
  <c r="M34" i="144" s="1"/>
  <c r="L24" i="144"/>
  <c r="J24" i="144"/>
  <c r="I24" i="144"/>
  <c r="I34" i="144" s="1"/>
  <c r="G24" i="144"/>
  <c r="G34" i="144" s="1"/>
  <c r="N23" i="144"/>
  <c r="K23" i="144"/>
  <c r="N22" i="144"/>
  <c r="K22" i="144"/>
  <c r="F22" i="144"/>
  <c r="F24" i="144" s="1"/>
  <c r="F34" i="144" s="1"/>
  <c r="N21" i="144"/>
  <c r="K21" i="144"/>
  <c r="Q20" i="144"/>
  <c r="Q24" i="144" s="1"/>
  <c r="Q34" i="144" s="1"/>
  <c r="N20" i="144"/>
  <c r="K20" i="144"/>
  <c r="H20" i="144"/>
  <c r="N19" i="144"/>
  <c r="K19" i="144"/>
  <c r="H19" i="144"/>
  <c r="N18" i="144"/>
  <c r="K18" i="144"/>
  <c r="H18" i="144"/>
  <c r="Q15" i="144"/>
  <c r="P15" i="144"/>
  <c r="O15" i="144"/>
  <c r="M15" i="144"/>
  <c r="L15" i="144"/>
  <c r="J15" i="144"/>
  <c r="I15" i="144"/>
  <c r="G15" i="144"/>
  <c r="N14" i="144"/>
  <c r="K14" i="144"/>
  <c r="H14" i="144"/>
  <c r="N13" i="144"/>
  <c r="K13" i="144"/>
  <c r="N12" i="144"/>
  <c r="N15" i="144" s="1"/>
  <c r="K12" i="144"/>
  <c r="N11" i="144"/>
  <c r="K11" i="144"/>
  <c r="H11" i="144"/>
  <c r="K10" i="144"/>
  <c r="K15" i="144" s="1"/>
  <c r="H10" i="144"/>
  <c r="H9" i="144"/>
  <c r="F35" i="143"/>
  <c r="F37" i="143" s="1"/>
  <c r="E35" i="143"/>
  <c r="E37" i="143" s="1"/>
  <c r="G34" i="143"/>
  <c r="G33" i="143"/>
  <c r="G31" i="143"/>
  <c r="G30" i="143"/>
  <c r="G29" i="143"/>
  <c r="F26" i="143"/>
  <c r="F36" i="143" s="1"/>
  <c r="E26" i="143"/>
  <c r="E36" i="143" s="1"/>
  <c r="G25" i="143"/>
  <c r="G24" i="143"/>
  <c r="G23" i="143"/>
  <c r="G21" i="143"/>
  <c r="G20" i="143"/>
  <c r="G19" i="143"/>
  <c r="F16" i="143"/>
  <c r="E16" i="143"/>
  <c r="G15" i="143"/>
  <c r="G14" i="143"/>
  <c r="G13" i="143"/>
  <c r="G12" i="143"/>
  <c r="G11" i="143"/>
  <c r="G10" i="143"/>
  <c r="G9" i="143"/>
  <c r="N24" i="144" l="1"/>
  <c r="N34" i="144" s="1"/>
  <c r="K24" i="144"/>
  <c r="K34" i="144" s="1"/>
  <c r="G16" i="143"/>
  <c r="G26" i="143"/>
  <c r="G36" i="143" s="1"/>
  <c r="G35" i="143"/>
  <c r="G37" i="143" s="1"/>
  <c r="H24" i="144"/>
  <c r="H34" i="144" s="1"/>
  <c r="F13" i="144"/>
  <c r="H22" i="144"/>
  <c r="E47" i="171"/>
  <c r="F15" i="144" l="1"/>
  <c r="H13" i="144"/>
  <c r="H15" i="144" s="1"/>
  <c r="Q8" i="192"/>
  <c r="B11" i="192"/>
  <c r="C11" i="192"/>
  <c r="D11" i="192"/>
  <c r="L54" i="211" l="1"/>
  <c r="K54" i="211"/>
  <c r="I54" i="211"/>
  <c r="H54" i="211"/>
  <c r="J54" i="211" s="1"/>
  <c r="F54" i="211"/>
  <c r="E54" i="211"/>
  <c r="M53" i="211"/>
  <c r="J53" i="211"/>
  <c r="M52" i="211"/>
  <c r="J52" i="211"/>
  <c r="M51" i="211"/>
  <c r="J51" i="211"/>
  <c r="M50" i="211"/>
  <c r="J50" i="211"/>
  <c r="M49" i="211"/>
  <c r="J49" i="211"/>
  <c r="M48" i="211"/>
  <c r="J48" i="211"/>
  <c r="M47" i="211"/>
  <c r="J47" i="211"/>
  <c r="M46" i="211"/>
  <c r="J46" i="211"/>
  <c r="M45" i="211"/>
  <c r="J45" i="211"/>
  <c r="M44" i="211"/>
  <c r="J44" i="211"/>
  <c r="M43" i="211"/>
  <c r="J43" i="211"/>
  <c r="M42" i="211"/>
  <c r="J42" i="211"/>
  <c r="M41" i="211"/>
  <c r="J41" i="211"/>
  <c r="M40" i="211"/>
  <c r="J40" i="211"/>
  <c r="M39" i="211"/>
  <c r="J39" i="211"/>
  <c r="M38" i="211"/>
  <c r="J38" i="211"/>
  <c r="M37" i="211"/>
  <c r="J37" i="211"/>
  <c r="M36" i="211"/>
  <c r="J36" i="211"/>
  <c r="M35" i="211"/>
  <c r="J35" i="211"/>
  <c r="M34" i="211"/>
  <c r="J34" i="211"/>
  <c r="O33" i="211"/>
  <c r="N33" i="211"/>
  <c r="N54" i="211" s="1"/>
  <c r="M33" i="211"/>
  <c r="J33" i="211"/>
  <c r="G33" i="211"/>
  <c r="O31" i="211"/>
  <c r="P31" i="211" s="1"/>
  <c r="N31" i="211"/>
  <c r="M31" i="211"/>
  <c r="M54" i="211" s="1"/>
  <c r="J31" i="211"/>
  <c r="G31" i="211"/>
  <c r="L27" i="211"/>
  <c r="K27" i="211"/>
  <c r="I27" i="211"/>
  <c r="H27" i="211"/>
  <c r="E27" i="211"/>
  <c r="J26" i="211"/>
  <c r="J25" i="211"/>
  <c r="J24" i="211"/>
  <c r="J23" i="211"/>
  <c r="J22" i="211"/>
  <c r="J21" i="211"/>
  <c r="J20" i="211"/>
  <c r="J19" i="211"/>
  <c r="J18" i="211"/>
  <c r="J17" i="211"/>
  <c r="J16" i="211"/>
  <c r="J15" i="211"/>
  <c r="J14" i="211"/>
  <c r="J13" i="211"/>
  <c r="J12" i="211"/>
  <c r="J11" i="211"/>
  <c r="J10" i="211"/>
  <c r="O9" i="211"/>
  <c r="N9" i="211"/>
  <c r="M9" i="211"/>
  <c r="J9" i="211"/>
  <c r="G9" i="211"/>
  <c r="O7" i="211"/>
  <c r="O27" i="211" s="1"/>
  <c r="N7" i="211"/>
  <c r="M7" i="211"/>
  <c r="J7" i="211"/>
  <c r="G7" i="211"/>
  <c r="G27" i="211" s="1"/>
  <c r="O54" i="211" l="1"/>
  <c r="G54" i="211"/>
  <c r="P7" i="211"/>
  <c r="J27" i="211"/>
  <c r="P9" i="211"/>
  <c r="P27" i="211" s="1"/>
  <c r="N27" i="211"/>
  <c r="M27" i="211"/>
  <c r="P33" i="211"/>
  <c r="P54" i="211" s="1"/>
  <c r="O16" i="203"/>
  <c r="N16" i="203"/>
  <c r="O15" i="203"/>
  <c r="O17" i="203" s="1"/>
  <c r="N15" i="203"/>
  <c r="N17" i="203" s="1"/>
  <c r="N21" i="203"/>
  <c r="O21" i="203"/>
  <c r="N23" i="203"/>
  <c r="O23" i="203"/>
  <c r="N18" i="203" l="1"/>
  <c r="N22" i="203" s="1"/>
  <c r="N24" i="203" s="1"/>
  <c r="O18" i="203"/>
  <c r="O22" i="203" s="1"/>
  <c r="O24" i="203" s="1"/>
  <c r="B15" i="177" l="1"/>
  <c r="C15" i="177"/>
  <c r="D15" i="177"/>
  <c r="E15" i="177"/>
  <c r="F15" i="177"/>
  <c r="H15" i="177"/>
  <c r="I15" i="177"/>
  <c r="J15" i="177"/>
  <c r="K15" i="177"/>
  <c r="L15" i="177"/>
  <c r="R16" i="155" l="1"/>
  <c r="S16" i="155"/>
  <c r="T16" i="155"/>
  <c r="D18" i="155"/>
  <c r="D24" i="155" s="1"/>
  <c r="E18" i="155"/>
  <c r="E24" i="155" s="1"/>
  <c r="F18" i="155"/>
  <c r="G18" i="155"/>
  <c r="G24" i="155" s="1"/>
  <c r="H18" i="155"/>
  <c r="H24" i="155" s="1"/>
  <c r="I18" i="155"/>
  <c r="J18" i="155"/>
  <c r="J24" i="155" s="1"/>
  <c r="K18" i="155"/>
  <c r="K24" i="155" s="1"/>
  <c r="L18" i="155"/>
  <c r="L24" i="155" s="1"/>
  <c r="M18" i="155"/>
  <c r="M24" i="155" s="1"/>
  <c r="N18" i="155"/>
  <c r="N24" i="155" s="1"/>
  <c r="O18" i="155"/>
  <c r="P18" i="155"/>
  <c r="Q18" i="155"/>
  <c r="R10" i="155"/>
  <c r="S10" i="155"/>
  <c r="T10" i="155"/>
  <c r="R11" i="155"/>
  <c r="T11" i="155"/>
  <c r="C12" i="155"/>
  <c r="D12" i="155"/>
  <c r="E12" i="155"/>
  <c r="F12" i="155"/>
  <c r="G12" i="155"/>
  <c r="H12" i="155"/>
  <c r="I12" i="155"/>
  <c r="J12" i="155"/>
  <c r="K12" i="155"/>
  <c r="L12" i="155"/>
  <c r="M12" i="155"/>
  <c r="N12" i="155"/>
  <c r="O12" i="155"/>
  <c r="P12" i="155"/>
  <c r="Q12" i="155"/>
  <c r="T15" i="155"/>
  <c r="S15" i="155"/>
  <c r="R15" i="155"/>
  <c r="S9" i="155"/>
  <c r="T9" i="155"/>
  <c r="R9" i="155"/>
  <c r="G14" i="182" l="1"/>
  <c r="G7" i="182" s="1"/>
  <c r="D14" i="182"/>
  <c r="G12" i="182"/>
  <c r="F12" i="182"/>
  <c r="E12" i="182"/>
  <c r="B12" i="182"/>
  <c r="G11" i="182"/>
  <c r="F7" i="182"/>
  <c r="E7" i="182"/>
  <c r="B7" i="182"/>
  <c r="O27" i="212" l="1"/>
  <c r="N27" i="212"/>
  <c r="L27" i="212"/>
  <c r="K27" i="212"/>
  <c r="I27" i="212"/>
  <c r="H27" i="212"/>
  <c r="R23" i="212"/>
  <c r="Q23" i="212"/>
  <c r="Q27" i="212" s="1"/>
  <c r="P23" i="212"/>
  <c r="M23" i="212"/>
  <c r="J23" i="212"/>
  <c r="R22" i="212"/>
  <c r="R27" i="212" s="1"/>
  <c r="Q22" i="212"/>
  <c r="P22" i="212"/>
  <c r="M22" i="212"/>
  <c r="M27" i="212" s="1"/>
  <c r="J22" i="212"/>
  <c r="J27" i="212" s="1"/>
  <c r="O19" i="212"/>
  <c r="O28" i="212" s="1"/>
  <c r="N19" i="212"/>
  <c r="N28" i="212" s="1"/>
  <c r="L19" i="212"/>
  <c r="L28" i="212" s="1"/>
  <c r="K19" i="212"/>
  <c r="K28" i="212" s="1"/>
  <c r="I19" i="212"/>
  <c r="I28" i="212" s="1"/>
  <c r="H19" i="212"/>
  <c r="H28" i="212" s="1"/>
  <c r="R15" i="212"/>
  <c r="Q15" i="212"/>
  <c r="Q19" i="212" s="1"/>
  <c r="Q28" i="212" s="1"/>
  <c r="P15" i="212"/>
  <c r="M15" i="212"/>
  <c r="J15" i="212"/>
  <c r="R14" i="212"/>
  <c r="R19" i="212" s="1"/>
  <c r="R28" i="212" s="1"/>
  <c r="Q14" i="212"/>
  <c r="P14" i="212"/>
  <c r="M14" i="212"/>
  <c r="M19" i="212" s="1"/>
  <c r="M28" i="212" s="1"/>
  <c r="J14" i="212"/>
  <c r="J19" i="212" s="1"/>
  <c r="J28" i="212" s="1"/>
  <c r="O10" i="212"/>
  <c r="N10" i="212"/>
  <c r="L10" i="212"/>
  <c r="K10" i="212"/>
  <c r="I10" i="212"/>
  <c r="H10" i="212"/>
  <c r="R9" i="212"/>
  <c r="R10" i="212" s="1"/>
  <c r="Q9" i="212"/>
  <c r="Q10" i="212" s="1"/>
  <c r="P9" i="212"/>
  <c r="M9" i="212"/>
  <c r="M10" i="212" s="1"/>
  <c r="J9" i="212"/>
  <c r="J10" i="212" s="1"/>
  <c r="P27" i="212" l="1"/>
  <c r="P10" i="212"/>
  <c r="P19" i="212"/>
  <c r="P28" i="212" s="1"/>
  <c r="T50" i="158"/>
  <c r="U50" i="158"/>
  <c r="V50" i="158"/>
  <c r="X12" i="176"/>
  <c r="X13" i="176"/>
  <c r="W13" i="176"/>
  <c r="Y12" i="176"/>
  <c r="W12" i="176"/>
  <c r="Y8" i="176"/>
  <c r="W9" i="176"/>
  <c r="X8" i="176"/>
  <c r="Q13" i="176"/>
  <c r="R13" i="176"/>
  <c r="S13" i="176"/>
  <c r="T13" i="176"/>
  <c r="Q9" i="176"/>
  <c r="R9" i="176"/>
  <c r="S9" i="176"/>
  <c r="T9" i="176"/>
  <c r="P13" i="176"/>
  <c r="Y13" i="176" s="1"/>
  <c r="N13" i="176"/>
  <c r="P9" i="176"/>
  <c r="M9" i="176"/>
  <c r="Y9" i="176" s="1"/>
  <c r="L9" i="176"/>
  <c r="X9" i="176" s="1"/>
  <c r="K9" i="176"/>
  <c r="AF36" i="158" l="1"/>
  <c r="AG36" i="158"/>
  <c r="AH36" i="158"/>
  <c r="F14" i="120"/>
  <c r="G14" i="120"/>
  <c r="H14" i="120"/>
  <c r="I14" i="120"/>
  <c r="I14" i="125" l="1"/>
  <c r="I13" i="125"/>
  <c r="I12" i="125"/>
  <c r="I11" i="125"/>
  <c r="I10" i="125"/>
  <c r="I9" i="125"/>
  <c r="I15" i="125" l="1"/>
  <c r="E26" i="171" l="1"/>
  <c r="E65" i="171"/>
  <c r="E66" i="171" l="1"/>
  <c r="F19" i="185"/>
  <c r="F21" i="185" s="1"/>
  <c r="I18" i="185"/>
  <c r="I20" i="185" s="1"/>
  <c r="H18" i="185"/>
  <c r="H20" i="185" s="1"/>
  <c r="F18" i="185"/>
  <c r="F20" i="185" s="1"/>
  <c r="E18" i="185"/>
  <c r="E20" i="185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J17" i="185"/>
  <c r="J18" i="185" s="1"/>
  <c r="J20" i="185" s="1"/>
  <c r="G17" i="185"/>
  <c r="G18" i="185" s="1"/>
  <c r="G20" i="185" s="1"/>
  <c r="D17" i="185"/>
  <c r="J15" i="185"/>
  <c r="J19" i="185" s="1"/>
  <c r="I15" i="185"/>
  <c r="I19" i="185" s="1"/>
  <c r="I21" i="185" s="1"/>
  <c r="H15" i="185"/>
  <c r="H19" i="185" s="1"/>
  <c r="F15" i="185"/>
  <c r="E15" i="185"/>
  <c r="E19" i="185" s="1"/>
  <c r="E21" i="185" s="1"/>
  <c r="D15" i="185"/>
  <c r="D19" i="185" s="1"/>
  <c r="C15" i="185"/>
  <c r="C19" i="185" s="1"/>
  <c r="C21" i="185" s="1"/>
  <c r="B15" i="185"/>
  <c r="B19" i="185" s="1"/>
  <c r="M14" i="185"/>
  <c r="M15" i="185" s="1"/>
  <c r="M19" i="185" s="1"/>
  <c r="L14" i="185"/>
  <c r="L15" i="185" s="1"/>
  <c r="L19" i="185" s="1"/>
  <c r="L21" i="185" s="1"/>
  <c r="K14" i="185"/>
  <c r="K15" i="185" s="1"/>
  <c r="K19" i="185" s="1"/>
  <c r="K21" i="185" s="1"/>
  <c r="G14" i="185"/>
  <c r="G15" i="185" s="1"/>
  <c r="G19" i="185" s="1"/>
  <c r="J11" i="185"/>
  <c r="I11" i="185"/>
  <c r="H11" i="185"/>
  <c r="F11" i="185"/>
  <c r="E11" i="185"/>
  <c r="D11" i="185"/>
  <c r="C11" i="185"/>
  <c r="B11" i="185"/>
  <c r="M10" i="185"/>
  <c r="M11" i="185" s="1"/>
  <c r="L10" i="185"/>
  <c r="L11" i="185" s="1"/>
  <c r="K10" i="185"/>
  <c r="K11" i="185" s="1"/>
  <c r="G10" i="185"/>
  <c r="G11" i="185" s="1"/>
  <c r="D33" i="144"/>
  <c r="D35" i="144" s="1"/>
  <c r="C33" i="144"/>
  <c r="C35" i="144" s="1"/>
  <c r="S32" i="144"/>
  <c r="R32" i="144"/>
  <c r="E32" i="144"/>
  <c r="S31" i="144"/>
  <c r="R31" i="144"/>
  <c r="E31" i="144"/>
  <c r="S30" i="144"/>
  <c r="R30" i="144"/>
  <c r="T30" i="144" s="1"/>
  <c r="S29" i="144"/>
  <c r="R29" i="144"/>
  <c r="E29" i="144"/>
  <c r="S28" i="144"/>
  <c r="R28" i="144"/>
  <c r="E28" i="144"/>
  <c r="S27" i="144"/>
  <c r="R27" i="144"/>
  <c r="T27" i="144" s="1"/>
  <c r="E27" i="144"/>
  <c r="S26" i="144"/>
  <c r="R26" i="144"/>
  <c r="E26" i="144"/>
  <c r="E33" i="144" s="1"/>
  <c r="E35" i="144" s="1"/>
  <c r="D24" i="144"/>
  <c r="D34" i="144" s="1"/>
  <c r="S23" i="144"/>
  <c r="R23" i="144"/>
  <c r="T23" i="144" s="1"/>
  <c r="S22" i="144"/>
  <c r="C22" i="144"/>
  <c r="R22" i="144" s="1"/>
  <c r="S21" i="144"/>
  <c r="R21" i="144"/>
  <c r="T21" i="144" s="1"/>
  <c r="S20" i="144"/>
  <c r="R20" i="144"/>
  <c r="E20" i="144"/>
  <c r="S19" i="144"/>
  <c r="R19" i="144"/>
  <c r="E19" i="144"/>
  <c r="E24" i="144" s="1"/>
  <c r="E34" i="144" s="1"/>
  <c r="S18" i="144"/>
  <c r="R18" i="144"/>
  <c r="D15" i="144"/>
  <c r="S14" i="144"/>
  <c r="R14" i="144"/>
  <c r="S13" i="144"/>
  <c r="S12" i="144"/>
  <c r="R12" i="144"/>
  <c r="S11" i="144"/>
  <c r="R11" i="144"/>
  <c r="T11" i="144" s="1"/>
  <c r="E11" i="144"/>
  <c r="S10" i="144"/>
  <c r="R10" i="144"/>
  <c r="S9" i="144"/>
  <c r="R9" i="144"/>
  <c r="T9" i="144" s="1"/>
  <c r="E9" i="144"/>
  <c r="O27" i="168"/>
  <c r="L27" i="168"/>
  <c r="I27" i="168"/>
  <c r="F27" i="168"/>
  <c r="R26" i="168"/>
  <c r="R28" i="168" s="1"/>
  <c r="Q26" i="168"/>
  <c r="P26" i="168"/>
  <c r="O26" i="168"/>
  <c r="S24" i="168"/>
  <c r="R24" i="168"/>
  <c r="T24" i="168" s="1"/>
  <c r="S23" i="168"/>
  <c r="R23" i="168"/>
  <c r="H23" i="168"/>
  <c r="S22" i="168"/>
  <c r="T22" i="168" s="1"/>
  <c r="R22" i="168"/>
  <c r="H22" i="168"/>
  <c r="Q20" i="168"/>
  <c r="Q27" i="168" s="1"/>
  <c r="P20" i="168"/>
  <c r="P27" i="168" s="1"/>
  <c r="N20" i="168"/>
  <c r="N27" i="168" s="1"/>
  <c r="M20" i="168"/>
  <c r="M27" i="168" s="1"/>
  <c r="K20" i="168"/>
  <c r="K27" i="168" s="1"/>
  <c r="J20" i="168"/>
  <c r="J27" i="168" s="1"/>
  <c r="H20" i="168"/>
  <c r="H27" i="168" s="1"/>
  <c r="G20" i="168"/>
  <c r="G27" i="168" s="1"/>
  <c r="S19" i="168"/>
  <c r="R19" i="168"/>
  <c r="S18" i="168"/>
  <c r="R18" i="168"/>
  <c r="T18" i="168" s="1"/>
  <c r="S17" i="168"/>
  <c r="T17" i="168" s="1"/>
  <c r="S16" i="168"/>
  <c r="R16" i="168"/>
  <c r="Q13" i="168"/>
  <c r="P13" i="168"/>
  <c r="N13" i="168"/>
  <c r="M13" i="168"/>
  <c r="K13" i="168"/>
  <c r="J13" i="168"/>
  <c r="H13" i="168"/>
  <c r="G13" i="168"/>
  <c r="S12" i="168"/>
  <c r="R12" i="168"/>
  <c r="T12" i="168" s="1"/>
  <c r="S11" i="168"/>
  <c r="R11" i="168"/>
  <c r="S10" i="168"/>
  <c r="R10" i="168"/>
  <c r="S9" i="168"/>
  <c r="R9" i="168"/>
  <c r="L35" i="143"/>
  <c r="L37" i="143" s="1"/>
  <c r="K35" i="143"/>
  <c r="K37" i="143" s="1"/>
  <c r="I35" i="143"/>
  <c r="I37" i="143" s="1"/>
  <c r="H35" i="143"/>
  <c r="H37" i="143" s="1"/>
  <c r="C35" i="143"/>
  <c r="C37" i="143" s="1"/>
  <c r="B35" i="143"/>
  <c r="B37" i="143" s="1"/>
  <c r="O34" i="143"/>
  <c r="N34" i="143"/>
  <c r="J34" i="143"/>
  <c r="D34" i="143"/>
  <c r="O33" i="143"/>
  <c r="N33" i="143"/>
  <c r="M33" i="143"/>
  <c r="J33" i="143"/>
  <c r="D33" i="143"/>
  <c r="O32" i="143"/>
  <c r="N32" i="143"/>
  <c r="O31" i="143"/>
  <c r="N31" i="143"/>
  <c r="J31" i="143"/>
  <c r="O30" i="143"/>
  <c r="N30" i="143"/>
  <c r="M30" i="143"/>
  <c r="J30" i="143"/>
  <c r="D30" i="143"/>
  <c r="O29" i="143"/>
  <c r="N29" i="143"/>
  <c r="M29" i="143"/>
  <c r="J29" i="143"/>
  <c r="D29" i="143"/>
  <c r="O28" i="143"/>
  <c r="N28" i="143"/>
  <c r="J28" i="143"/>
  <c r="D28" i="143"/>
  <c r="O27" i="143"/>
  <c r="N27" i="143"/>
  <c r="L26" i="143"/>
  <c r="L36" i="143" s="1"/>
  <c r="K26" i="143"/>
  <c r="K36" i="143" s="1"/>
  <c r="I26" i="143"/>
  <c r="I36" i="143" s="1"/>
  <c r="H26" i="143"/>
  <c r="H36" i="143" s="1"/>
  <c r="C26" i="143"/>
  <c r="B26" i="143"/>
  <c r="B36" i="143" s="1"/>
  <c r="O25" i="143"/>
  <c r="N25" i="143"/>
  <c r="J25" i="143"/>
  <c r="D25" i="143"/>
  <c r="O24" i="143"/>
  <c r="N24" i="143"/>
  <c r="M24" i="143"/>
  <c r="J24" i="143"/>
  <c r="D24" i="143"/>
  <c r="O23" i="143"/>
  <c r="N23" i="143"/>
  <c r="M23" i="143"/>
  <c r="D23" i="143"/>
  <c r="O22" i="143"/>
  <c r="N22" i="143"/>
  <c r="M22" i="143"/>
  <c r="J22" i="143"/>
  <c r="O21" i="143"/>
  <c r="N21" i="143"/>
  <c r="M21" i="143"/>
  <c r="J21" i="143"/>
  <c r="D21" i="143"/>
  <c r="O20" i="143"/>
  <c r="N20" i="143"/>
  <c r="M20" i="143"/>
  <c r="J20" i="143"/>
  <c r="O19" i="143"/>
  <c r="N19" i="143"/>
  <c r="M19" i="143"/>
  <c r="M26" i="143" s="1"/>
  <c r="M36" i="143" s="1"/>
  <c r="J19" i="143"/>
  <c r="D19" i="143"/>
  <c r="L16" i="143"/>
  <c r="K16" i="143"/>
  <c r="I16" i="143"/>
  <c r="H16" i="143"/>
  <c r="C16" i="143"/>
  <c r="B16" i="143"/>
  <c r="O15" i="143"/>
  <c r="N15" i="143"/>
  <c r="J15" i="143"/>
  <c r="D15" i="143"/>
  <c r="O14" i="143"/>
  <c r="N14" i="143"/>
  <c r="J14" i="143"/>
  <c r="D14" i="143"/>
  <c r="O13" i="143"/>
  <c r="N13" i="143"/>
  <c r="M13" i="143"/>
  <c r="D13" i="143"/>
  <c r="O12" i="143"/>
  <c r="N12" i="143"/>
  <c r="J12" i="143"/>
  <c r="O11" i="143"/>
  <c r="N11" i="143"/>
  <c r="M11" i="143"/>
  <c r="D11" i="143"/>
  <c r="O10" i="143"/>
  <c r="N10" i="143"/>
  <c r="M10" i="143"/>
  <c r="J10" i="143"/>
  <c r="O9" i="143"/>
  <c r="N9" i="143"/>
  <c r="M9" i="143"/>
  <c r="J9" i="143"/>
  <c r="J16" i="143" s="1"/>
  <c r="P23" i="143" l="1"/>
  <c r="R13" i="168"/>
  <c r="T19" i="168"/>
  <c r="E15" i="144"/>
  <c r="T20" i="144"/>
  <c r="T22" i="144"/>
  <c r="T31" i="144"/>
  <c r="H21" i="185"/>
  <c r="D16" i="143"/>
  <c r="P25" i="143"/>
  <c r="T10" i="168"/>
  <c r="R20" i="168"/>
  <c r="R27" i="168" s="1"/>
  <c r="T23" i="168"/>
  <c r="M21" i="185"/>
  <c r="P19" i="143"/>
  <c r="S13" i="168"/>
  <c r="T11" i="168"/>
  <c r="S24" i="144"/>
  <c r="S34" i="144" s="1"/>
  <c r="T26" i="144"/>
  <c r="T29" i="144"/>
  <c r="M17" i="185"/>
  <c r="M18" i="185" s="1"/>
  <c r="M20" i="185" s="1"/>
  <c r="O16" i="143"/>
  <c r="D35" i="143"/>
  <c r="D37" i="143" s="1"/>
  <c r="M16" i="143"/>
  <c r="D26" i="143"/>
  <c r="D36" i="143" s="1"/>
  <c r="O26" i="143"/>
  <c r="O36" i="143" s="1"/>
  <c r="J35" i="143"/>
  <c r="J37" i="143" s="1"/>
  <c r="P10" i="143"/>
  <c r="P11" i="143"/>
  <c r="P13" i="143"/>
  <c r="P15" i="143"/>
  <c r="J26" i="143"/>
  <c r="J36" i="143" s="1"/>
  <c r="P21" i="143"/>
  <c r="P27" i="143"/>
  <c r="P28" i="143"/>
  <c r="M35" i="143"/>
  <c r="M37" i="143" s="1"/>
  <c r="P32" i="143"/>
  <c r="P33" i="143"/>
  <c r="T10" i="144"/>
  <c r="T14" i="144"/>
  <c r="R33" i="144"/>
  <c r="R35" i="144" s="1"/>
  <c r="T12" i="144"/>
  <c r="T19" i="144"/>
  <c r="T28" i="144"/>
  <c r="T32" i="144"/>
  <c r="N16" i="143"/>
  <c r="P12" i="143"/>
  <c r="P14" i="143"/>
  <c r="P20" i="143"/>
  <c r="P29" i="143"/>
  <c r="P31" i="143"/>
  <c r="P34" i="143"/>
  <c r="P22" i="143"/>
  <c r="P24" i="143"/>
  <c r="P30" i="143"/>
  <c r="G21" i="185"/>
  <c r="B21" i="185"/>
  <c r="J21" i="185"/>
  <c r="D18" i="185"/>
  <c r="D20" i="185" s="1"/>
  <c r="D21" i="185" s="1"/>
  <c r="R24" i="144"/>
  <c r="R34" i="144" s="1"/>
  <c r="C13" i="144"/>
  <c r="T18" i="144"/>
  <c r="C24" i="144"/>
  <c r="C34" i="144" s="1"/>
  <c r="S33" i="144"/>
  <c r="S35" i="144" s="1"/>
  <c r="S15" i="144"/>
  <c r="T26" i="168"/>
  <c r="T28" i="168" s="1"/>
  <c r="S20" i="168"/>
  <c r="S27" i="168" s="1"/>
  <c r="S26" i="168"/>
  <c r="S28" i="168" s="1"/>
  <c r="T9" i="168"/>
  <c r="T16" i="168"/>
  <c r="N35" i="143"/>
  <c r="C36" i="143"/>
  <c r="O35" i="143"/>
  <c r="O37" i="143" s="1"/>
  <c r="N26" i="143"/>
  <c r="P9" i="143"/>
  <c r="L65" i="171"/>
  <c r="K65" i="171"/>
  <c r="I65" i="171"/>
  <c r="H65" i="171"/>
  <c r="F65" i="171"/>
  <c r="C65" i="171"/>
  <c r="B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O52" i="171"/>
  <c r="N52" i="171"/>
  <c r="M52" i="171"/>
  <c r="J52" i="171"/>
  <c r="G52" i="171"/>
  <c r="D52" i="171"/>
  <c r="O51" i="171"/>
  <c r="N51" i="171"/>
  <c r="M51" i="171"/>
  <c r="J51" i="171"/>
  <c r="G51" i="171"/>
  <c r="D51" i="171"/>
  <c r="O50" i="171"/>
  <c r="N50" i="171"/>
  <c r="M50" i="171"/>
  <c r="J50" i="171"/>
  <c r="G50" i="171"/>
  <c r="D50" i="171"/>
  <c r="L47" i="171"/>
  <c r="K47" i="171"/>
  <c r="I47" i="171"/>
  <c r="H47" i="171"/>
  <c r="F47" i="171"/>
  <c r="C47" i="171"/>
  <c r="B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M33" i="171"/>
  <c r="J33" i="171"/>
  <c r="G33" i="171"/>
  <c r="D33" i="171"/>
  <c r="O32" i="171"/>
  <c r="N32" i="171"/>
  <c r="M32" i="171"/>
  <c r="J32" i="171"/>
  <c r="G32" i="171"/>
  <c r="D32" i="171"/>
  <c r="O31" i="171"/>
  <c r="N31" i="171"/>
  <c r="M31" i="171"/>
  <c r="J31" i="171"/>
  <c r="G31" i="171"/>
  <c r="D31" i="171"/>
  <c r="O30" i="171"/>
  <c r="N30" i="171"/>
  <c r="M30" i="171"/>
  <c r="J30" i="171"/>
  <c r="G30" i="171"/>
  <c r="D30" i="171"/>
  <c r="L26" i="171"/>
  <c r="K26" i="171"/>
  <c r="I26" i="171"/>
  <c r="H26" i="171"/>
  <c r="F26" i="171"/>
  <c r="C26" i="171"/>
  <c r="B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M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D10" i="171"/>
  <c r="O9" i="171"/>
  <c r="N9" i="171"/>
  <c r="M9" i="171"/>
  <c r="J9" i="171"/>
  <c r="G9" i="171"/>
  <c r="D9" i="171"/>
  <c r="O8" i="171"/>
  <c r="N8" i="171"/>
  <c r="M8" i="171"/>
  <c r="J8" i="171"/>
  <c r="G8" i="171"/>
  <c r="D8" i="171"/>
  <c r="T20" i="168" l="1"/>
  <c r="T27" i="168" s="1"/>
  <c r="T33" i="144"/>
  <c r="T35" i="144" s="1"/>
  <c r="T13" i="168"/>
  <c r="P16" i="143"/>
  <c r="P35" i="143"/>
  <c r="P37" i="143" s="1"/>
  <c r="T24" i="144"/>
  <c r="T34" i="144" s="1"/>
  <c r="P18" i="171"/>
  <c r="P20" i="171"/>
  <c r="P17" i="171"/>
  <c r="P8" i="171"/>
  <c r="P10" i="171"/>
  <c r="P12" i="171"/>
  <c r="P14" i="171"/>
  <c r="P32" i="171"/>
  <c r="P22" i="171"/>
  <c r="C15" i="144"/>
  <c r="R13" i="144"/>
  <c r="N36" i="143"/>
  <c r="P26" i="143"/>
  <c r="P36" i="143" s="1"/>
  <c r="P35" i="171"/>
  <c r="P36" i="171"/>
  <c r="P39" i="171"/>
  <c r="P45" i="171"/>
  <c r="J65" i="171"/>
  <c r="P11" i="171"/>
  <c r="P15" i="171"/>
  <c r="P43" i="171"/>
  <c r="D26" i="171"/>
  <c r="M65" i="171"/>
  <c r="G65" i="171"/>
  <c r="O65" i="171"/>
  <c r="P24" i="171"/>
  <c r="P30" i="171"/>
  <c r="P42" i="171"/>
  <c r="K66" i="171"/>
  <c r="J47" i="171"/>
  <c r="F66" i="171"/>
  <c r="G26" i="171"/>
  <c r="O26" i="171"/>
  <c r="J26" i="171"/>
  <c r="P25" i="171"/>
  <c r="M47" i="171"/>
  <c r="O47" i="171"/>
  <c r="O66" i="171" s="1"/>
  <c r="P44" i="171"/>
  <c r="P52" i="171"/>
  <c r="P54" i="171"/>
  <c r="P56" i="171"/>
  <c r="P59" i="171"/>
  <c r="P62" i="171"/>
  <c r="P64" i="171"/>
  <c r="B66" i="171"/>
  <c r="H66" i="171"/>
  <c r="L66" i="171"/>
  <c r="D47" i="171"/>
  <c r="C66" i="171"/>
  <c r="I66" i="171"/>
  <c r="G47" i="171"/>
  <c r="P38" i="171"/>
  <c r="P31" i="171"/>
  <c r="D65" i="171"/>
  <c r="P50" i="171"/>
  <c r="P21" i="171"/>
  <c r="P34" i="171"/>
  <c r="P41" i="171"/>
  <c r="N26" i="171"/>
  <c r="P46" i="171"/>
  <c r="M26" i="171"/>
  <c r="P9" i="171"/>
  <c r="P13" i="171"/>
  <c r="P16" i="171"/>
  <c r="P19" i="171"/>
  <c r="P23" i="171"/>
  <c r="P33" i="171"/>
  <c r="P37" i="171"/>
  <c r="P40" i="171"/>
  <c r="N47" i="171"/>
  <c r="P51" i="171"/>
  <c r="P53" i="171"/>
  <c r="P55" i="171"/>
  <c r="P57" i="171"/>
  <c r="P58" i="171"/>
  <c r="P60" i="171"/>
  <c r="P61" i="171"/>
  <c r="P63" i="171"/>
  <c r="N65" i="171"/>
  <c r="K13" i="154"/>
  <c r="K14" i="154" s="1"/>
  <c r="K18" i="154" s="1"/>
  <c r="K16" i="154"/>
  <c r="K17" i="154"/>
  <c r="K19" i="154" s="1"/>
  <c r="C19" i="209"/>
  <c r="G17" i="209"/>
  <c r="G19" i="209" s="1"/>
  <c r="F17" i="209"/>
  <c r="F19" i="209" s="1"/>
  <c r="D17" i="209"/>
  <c r="D19" i="209" s="1"/>
  <c r="C17" i="209"/>
  <c r="H16" i="209"/>
  <c r="H17" i="209" s="1"/>
  <c r="H19" i="209" s="1"/>
  <c r="E16" i="209"/>
  <c r="E17" i="209" s="1"/>
  <c r="E19" i="209" s="1"/>
  <c r="G14" i="209"/>
  <c r="G18" i="209" s="1"/>
  <c r="F14" i="209"/>
  <c r="F18" i="209" s="1"/>
  <c r="D14" i="209"/>
  <c r="D18" i="209" s="1"/>
  <c r="C14" i="209"/>
  <c r="C18" i="209" s="1"/>
  <c r="H13" i="209"/>
  <c r="H14" i="209" s="1"/>
  <c r="H18" i="209" s="1"/>
  <c r="E13" i="209"/>
  <c r="E14" i="209" s="1"/>
  <c r="E18" i="209" s="1"/>
  <c r="C10" i="209"/>
  <c r="G9" i="209"/>
  <c r="G10" i="209" s="1"/>
  <c r="F9" i="209"/>
  <c r="F10" i="209" s="1"/>
  <c r="E9" i="209"/>
  <c r="E10" i="209" s="1"/>
  <c r="D9" i="209"/>
  <c r="D10" i="209" s="1"/>
  <c r="C9" i="209"/>
  <c r="K24" i="152"/>
  <c r="P24" i="152"/>
  <c r="O24" i="152"/>
  <c r="M24" i="152"/>
  <c r="L24" i="152"/>
  <c r="J24" i="152"/>
  <c r="I24" i="152"/>
  <c r="G24" i="152"/>
  <c r="F24" i="152"/>
  <c r="D22" i="152"/>
  <c r="D24" i="152" s="1"/>
  <c r="C22" i="152"/>
  <c r="C24" i="152" s="1"/>
  <c r="S21" i="152"/>
  <c r="R21" i="152"/>
  <c r="T21" i="152" s="1"/>
  <c r="E21" i="152"/>
  <c r="E10" i="152" s="1"/>
  <c r="S20" i="152"/>
  <c r="R20" i="152"/>
  <c r="E20" i="152"/>
  <c r="S19" i="152"/>
  <c r="R19" i="152"/>
  <c r="R22" i="152" s="1"/>
  <c r="R24" i="152" s="1"/>
  <c r="Q24" i="152"/>
  <c r="N24" i="152"/>
  <c r="E19" i="152"/>
  <c r="E22" i="152" s="1"/>
  <c r="E24" i="152" s="1"/>
  <c r="D17" i="152"/>
  <c r="D23" i="152" s="1"/>
  <c r="C17" i="152"/>
  <c r="C23" i="152" s="1"/>
  <c r="S16" i="152"/>
  <c r="R16" i="152"/>
  <c r="E16" i="152"/>
  <c r="S15" i="152"/>
  <c r="R15" i="152"/>
  <c r="E15" i="152"/>
  <c r="S14" i="152"/>
  <c r="R14" i="152"/>
  <c r="E14" i="152"/>
  <c r="E8" i="152" s="1"/>
  <c r="D10" i="152"/>
  <c r="S10" i="152" s="1"/>
  <c r="C10" i="152"/>
  <c r="R10" i="152" s="1"/>
  <c r="D9" i="152"/>
  <c r="C9" i="152"/>
  <c r="R9" i="152" s="1"/>
  <c r="D8" i="152"/>
  <c r="S8" i="152" s="1"/>
  <c r="C8" i="152"/>
  <c r="K58" i="151"/>
  <c r="D11" i="152" l="1"/>
  <c r="E17" i="152"/>
  <c r="E23" i="152" s="1"/>
  <c r="H9" i="209"/>
  <c r="H10" i="209" s="1"/>
  <c r="E9" i="152"/>
  <c r="E11" i="152" s="1"/>
  <c r="S22" i="152"/>
  <c r="S24" i="152" s="1"/>
  <c r="R17" i="152"/>
  <c r="R23" i="152" s="1"/>
  <c r="S17" i="152"/>
  <c r="S23" i="152" s="1"/>
  <c r="T20" i="152"/>
  <c r="T15" i="152"/>
  <c r="T16" i="152"/>
  <c r="T10" i="152"/>
  <c r="G66" i="171"/>
  <c r="J66" i="171"/>
  <c r="T13" i="144"/>
  <c r="T15" i="144" s="1"/>
  <c r="R15" i="144"/>
  <c r="M66" i="171"/>
  <c r="P26" i="171"/>
  <c r="P47" i="171"/>
  <c r="D66" i="171"/>
  <c r="N66" i="171"/>
  <c r="P65" i="171"/>
  <c r="S9" i="152"/>
  <c r="T9" i="152" s="1"/>
  <c r="R8" i="152"/>
  <c r="T14" i="152"/>
  <c r="C11" i="152"/>
  <c r="H24" i="152"/>
  <c r="T19" i="152"/>
  <c r="T22" i="152" s="1"/>
  <c r="T24" i="152" s="1"/>
  <c r="C58" i="151"/>
  <c r="L58" i="151"/>
  <c r="E58" i="151"/>
  <c r="F58" i="151"/>
  <c r="G58" i="151"/>
  <c r="B58" i="151"/>
  <c r="M58" i="151" l="1"/>
  <c r="T17" i="152"/>
  <c r="T23" i="152" s="1"/>
  <c r="S11" i="152"/>
  <c r="P66" i="171"/>
  <c r="R11" i="152"/>
  <c r="T8" i="152"/>
  <c r="T11" i="152" s="1"/>
  <c r="O58" i="151"/>
  <c r="D58" i="151"/>
  <c r="N58" i="151"/>
  <c r="P58" i="151" l="1"/>
  <c r="P11" i="192" l="1"/>
  <c r="O11" i="192"/>
  <c r="N11" i="192"/>
  <c r="M11" i="192"/>
  <c r="L11" i="192"/>
  <c r="K11" i="192"/>
  <c r="J11" i="192"/>
  <c r="I11" i="192"/>
  <c r="H11" i="192"/>
  <c r="G11" i="192"/>
  <c r="F11" i="192"/>
  <c r="E11" i="192"/>
  <c r="S10" i="192"/>
  <c r="R10" i="192"/>
  <c r="Q10" i="192"/>
  <c r="S9" i="192"/>
  <c r="R9" i="192"/>
  <c r="Q9" i="192"/>
  <c r="S8" i="192"/>
  <c r="R8" i="192"/>
  <c r="Q15" i="192"/>
  <c r="R15" i="192"/>
  <c r="S15" i="192"/>
  <c r="Q16" i="192"/>
  <c r="R16" i="192"/>
  <c r="R14" i="192"/>
  <c r="S14" i="192"/>
  <c r="Q14" i="192"/>
  <c r="B17" i="192"/>
  <c r="C17" i="192"/>
  <c r="D17" i="192"/>
  <c r="E17" i="192"/>
  <c r="F17" i="192"/>
  <c r="H17" i="192"/>
  <c r="I17" i="192"/>
  <c r="J17" i="192"/>
  <c r="K17" i="192"/>
  <c r="L17" i="192"/>
  <c r="M17" i="192"/>
  <c r="N17" i="192"/>
  <c r="O17" i="192"/>
  <c r="P17" i="192"/>
  <c r="Q11" i="192" l="1"/>
  <c r="Q17" i="192"/>
  <c r="S11" i="192"/>
  <c r="R11" i="192"/>
  <c r="M18" i="203"/>
  <c r="X11" i="133"/>
  <c r="X16" i="133"/>
  <c r="V16" i="133"/>
  <c r="U16" i="133"/>
  <c r="T16" i="133"/>
  <c r="S16" i="133"/>
  <c r="R16" i="133"/>
  <c r="Q16" i="133"/>
  <c r="P16" i="133"/>
  <c r="O16" i="133"/>
  <c r="N16" i="133"/>
  <c r="M16" i="133"/>
  <c r="L16" i="133"/>
  <c r="K16" i="133"/>
  <c r="J16" i="133"/>
  <c r="I16" i="133"/>
  <c r="H16" i="133"/>
  <c r="G16" i="133"/>
  <c r="F16" i="133"/>
  <c r="E16" i="133"/>
  <c r="D16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E18" i="131"/>
  <c r="F18" i="131"/>
  <c r="J18" i="131"/>
  <c r="K18" i="131"/>
  <c r="M18" i="131"/>
  <c r="N18" i="131"/>
  <c r="O18" i="131"/>
  <c r="P18" i="131"/>
  <c r="Q18" i="131"/>
  <c r="R18" i="131"/>
  <c r="D18" i="131"/>
  <c r="L17" i="131"/>
  <c r="L12" i="131"/>
  <c r="L16" i="131" s="1"/>
  <c r="L18" i="131" s="1"/>
  <c r="K12" i="131"/>
  <c r="J12" i="131"/>
  <c r="F12" i="131"/>
  <c r="E12" i="131"/>
  <c r="D12" i="131"/>
  <c r="U33" i="167"/>
  <c r="T33" i="167"/>
  <c r="S33" i="167"/>
  <c r="R33" i="167"/>
  <c r="Q33" i="167"/>
  <c r="P33" i="167"/>
  <c r="O33" i="167"/>
  <c r="N33" i="167"/>
  <c r="M33" i="167"/>
  <c r="L33" i="167"/>
  <c r="K33" i="167"/>
  <c r="J33" i="167"/>
  <c r="I33" i="167"/>
  <c r="H33" i="167"/>
  <c r="G33" i="167"/>
  <c r="F33" i="167"/>
  <c r="E33" i="167"/>
  <c r="D33" i="167"/>
  <c r="T32" i="167"/>
  <c r="R32" i="167"/>
  <c r="Q32" i="167"/>
  <c r="P32" i="167"/>
  <c r="O32" i="167"/>
  <c r="N32" i="167"/>
  <c r="M32" i="167"/>
  <c r="L32" i="167"/>
  <c r="K32" i="167"/>
  <c r="J32" i="167"/>
  <c r="I32" i="167"/>
  <c r="H32" i="167"/>
  <c r="G32" i="167"/>
  <c r="E32" i="167"/>
  <c r="U26" i="167"/>
  <c r="T26" i="167"/>
  <c r="S26" i="167"/>
  <c r="R26" i="167"/>
  <c r="Q26" i="167"/>
  <c r="P26" i="167"/>
  <c r="O26" i="167"/>
  <c r="N26" i="167"/>
  <c r="M26" i="167"/>
  <c r="L26" i="167"/>
  <c r="K26" i="167"/>
  <c r="J26" i="167"/>
  <c r="I26" i="167"/>
  <c r="H26" i="167"/>
  <c r="G26" i="167"/>
  <c r="F26" i="167"/>
  <c r="E26" i="167"/>
  <c r="D26" i="167"/>
  <c r="U16" i="167"/>
  <c r="T16" i="167"/>
  <c r="S16" i="167"/>
  <c r="R16" i="167"/>
  <c r="Q16" i="167"/>
  <c r="P16" i="167"/>
  <c r="O16" i="167"/>
  <c r="N16" i="167"/>
  <c r="M16" i="167"/>
  <c r="L16" i="167"/>
  <c r="K16" i="167"/>
  <c r="J16" i="167"/>
  <c r="I16" i="167"/>
  <c r="H16" i="167"/>
  <c r="G16" i="167"/>
  <c r="F16" i="167"/>
  <c r="E16" i="167"/>
  <c r="D16" i="167"/>
  <c r="D11" i="135" l="1"/>
  <c r="E11" i="135"/>
  <c r="F11" i="135"/>
  <c r="G11" i="135"/>
  <c r="H11" i="135"/>
  <c r="I11" i="135"/>
  <c r="J11" i="135"/>
  <c r="K11" i="135"/>
  <c r="L11" i="135"/>
  <c r="T53" i="158" l="1"/>
  <c r="T52" i="158"/>
  <c r="T51" i="158"/>
  <c r="T54" i="158"/>
  <c r="T55" i="158"/>
  <c r="T56" i="158"/>
  <c r="R9" i="201" l="1"/>
  <c r="R13" i="201"/>
  <c r="R10" i="201" l="1"/>
  <c r="S10" i="201"/>
  <c r="T10" i="201"/>
  <c r="S9" i="201"/>
  <c r="T9" i="201"/>
  <c r="H38" i="143" l="1"/>
  <c r="F38" i="143"/>
  <c r="B38" i="143"/>
  <c r="K38" i="143"/>
  <c r="I38" i="143"/>
  <c r="E38" i="143"/>
  <c r="C38" i="143"/>
  <c r="J38" i="143"/>
  <c r="G38" i="143"/>
  <c r="D38" i="143"/>
  <c r="D36" i="144"/>
  <c r="M36" i="144"/>
  <c r="I36" i="144"/>
  <c r="O36" i="144"/>
  <c r="G36" i="144"/>
  <c r="Q36" i="144"/>
  <c r="E36" i="144"/>
  <c r="S36" i="144"/>
  <c r="R36" i="144"/>
  <c r="N36" i="144"/>
  <c r="L32" i="142"/>
  <c r="K32" i="142"/>
  <c r="L31" i="142"/>
  <c r="K31" i="142"/>
  <c r="L30" i="142"/>
  <c r="K30" i="142"/>
  <c r="M30" i="142"/>
  <c r="L29" i="142"/>
  <c r="K29" i="142"/>
  <c r="M29" i="142"/>
  <c r="L28" i="142"/>
  <c r="K28" i="142"/>
  <c r="L27" i="142"/>
  <c r="K27" i="142"/>
  <c r="M27" i="142"/>
  <c r="L26" i="142"/>
  <c r="K26" i="142"/>
  <c r="I36" i="142"/>
  <c r="E36" i="142"/>
  <c r="M23" i="142"/>
  <c r="L23" i="142"/>
  <c r="K23" i="142"/>
  <c r="M22" i="142"/>
  <c r="L22" i="142"/>
  <c r="K22" i="142"/>
  <c r="M21" i="142"/>
  <c r="L21" i="142"/>
  <c r="K21" i="142"/>
  <c r="M20" i="142"/>
  <c r="L20" i="142"/>
  <c r="K20" i="142"/>
  <c r="M19" i="142"/>
  <c r="L19" i="142"/>
  <c r="K19" i="142"/>
  <c r="K24" i="142" s="1"/>
  <c r="K34" i="142" s="1"/>
  <c r="M18" i="142"/>
  <c r="L18" i="142"/>
  <c r="K18" i="142"/>
  <c r="M14" i="142"/>
  <c r="L14" i="142"/>
  <c r="K14" i="142"/>
  <c r="M13" i="142"/>
  <c r="L13" i="142"/>
  <c r="K13" i="142"/>
  <c r="L12" i="142"/>
  <c r="K12" i="142"/>
  <c r="L11" i="142"/>
  <c r="K11" i="142"/>
  <c r="M11" i="142"/>
  <c r="M10" i="142"/>
  <c r="L10" i="142"/>
  <c r="L9" i="142"/>
  <c r="K9" i="142"/>
  <c r="M9" i="142"/>
  <c r="T57" i="158"/>
  <c r="D33" i="177"/>
  <c r="C33" i="177"/>
  <c r="B32" i="177"/>
  <c r="C32" i="177"/>
  <c r="C34" i="177" s="1"/>
  <c r="D32" i="177"/>
  <c r="E26" i="188"/>
  <c r="M26" i="188"/>
  <c r="C25" i="188"/>
  <c r="C26" i="188" s="1"/>
  <c r="D25" i="188"/>
  <c r="D26" i="188" s="1"/>
  <c r="E25" i="188"/>
  <c r="F25" i="188"/>
  <c r="F26" i="188" s="1"/>
  <c r="G25" i="188"/>
  <c r="G26" i="188" s="1"/>
  <c r="H25" i="188"/>
  <c r="H26" i="188" s="1"/>
  <c r="I25" i="188"/>
  <c r="I26" i="188" s="1"/>
  <c r="J25" i="188"/>
  <c r="J26" i="188" s="1"/>
  <c r="K25" i="188"/>
  <c r="K26" i="188" s="1"/>
  <c r="L25" i="188"/>
  <c r="L26" i="188" s="1"/>
  <c r="M25" i="188"/>
  <c r="N25" i="188"/>
  <c r="N26" i="188" s="1"/>
  <c r="O25" i="188"/>
  <c r="O26" i="188" s="1"/>
  <c r="P25" i="188"/>
  <c r="P26" i="188" s="1"/>
  <c r="B25" i="188"/>
  <c r="B26" i="188" s="1"/>
  <c r="M24" i="142" l="1"/>
  <c r="M34" i="142" s="1"/>
  <c r="G36" i="142"/>
  <c r="M28" i="142"/>
  <c r="H36" i="142"/>
  <c r="M15" i="142"/>
  <c r="L15" i="142"/>
  <c r="L24" i="142"/>
  <c r="L34" i="142" s="1"/>
  <c r="K33" i="142"/>
  <c r="K35" i="142" s="1"/>
  <c r="K36" i="142" s="1"/>
  <c r="M31" i="142"/>
  <c r="M12" i="142"/>
  <c r="D36" i="142"/>
  <c r="L33" i="142"/>
  <c r="L35" i="142" s="1"/>
  <c r="M32" i="142"/>
  <c r="P38" i="143"/>
  <c r="N38" i="143"/>
  <c r="O38" i="143"/>
  <c r="M38" i="143"/>
  <c r="L38" i="143"/>
  <c r="H36" i="144"/>
  <c r="J36" i="144"/>
  <c r="K36" i="144"/>
  <c r="F36" i="144"/>
  <c r="L36" i="144"/>
  <c r="P36" i="144"/>
  <c r="C36" i="144"/>
  <c r="T36" i="144"/>
  <c r="F36" i="142"/>
  <c r="B36" i="142"/>
  <c r="C36" i="142"/>
  <c r="J36" i="142"/>
  <c r="K10" i="142"/>
  <c r="K15" i="142" s="1"/>
  <c r="M26" i="142"/>
  <c r="W9" i="165"/>
  <c r="M33" i="142" l="1"/>
  <c r="M35" i="142" s="1"/>
  <c r="M36" i="142" s="1"/>
  <c r="L36" i="142"/>
  <c r="O19" i="107"/>
  <c r="O25" i="107" s="1"/>
  <c r="P21" i="107"/>
  <c r="Q21" i="107"/>
  <c r="R21" i="107"/>
  <c r="S21" i="107"/>
  <c r="P22" i="107"/>
  <c r="P9" i="107" s="1"/>
  <c r="P12" i="107" s="1"/>
  <c r="Q22" i="107"/>
  <c r="R22" i="107"/>
  <c r="S22" i="107"/>
  <c r="P23" i="107"/>
  <c r="Q23" i="107"/>
  <c r="R23" i="107"/>
  <c r="P24" i="107"/>
  <c r="O24" i="107"/>
  <c r="O26" i="107" s="1"/>
  <c r="F19" i="179"/>
  <c r="E19" i="179"/>
  <c r="E23" i="179"/>
  <c r="W17" i="176"/>
  <c r="W8" i="176"/>
  <c r="M31" i="177"/>
  <c r="M33" i="177" s="1"/>
  <c r="L31" i="177"/>
  <c r="L33" i="177" s="1"/>
  <c r="K31" i="177"/>
  <c r="K33" i="177" s="1"/>
  <c r="J31" i="177"/>
  <c r="J33" i="177" s="1"/>
  <c r="I31" i="177"/>
  <c r="I33" i="177" s="1"/>
  <c r="H31" i="177"/>
  <c r="H33" i="177" s="1"/>
  <c r="G31" i="177"/>
  <c r="G33" i="177" s="1"/>
  <c r="F31" i="177"/>
  <c r="F33" i="177" s="1"/>
  <c r="E31" i="177"/>
  <c r="E33" i="177" s="1"/>
  <c r="B31" i="177"/>
  <c r="B33" i="177" s="1"/>
  <c r="O30" i="177"/>
  <c r="N30" i="177"/>
  <c r="P30" i="177" s="1"/>
  <c r="N29" i="177"/>
  <c r="P29" i="177" s="1"/>
  <c r="O28" i="177"/>
  <c r="N28" i="177"/>
  <c r="O27" i="177"/>
  <c r="N27" i="177"/>
  <c r="O26" i="177"/>
  <c r="N26" i="177"/>
  <c r="P26" i="177" s="1"/>
  <c r="O25" i="177"/>
  <c r="P25" i="177" s="1"/>
  <c r="N25" i="177"/>
  <c r="L24" i="177"/>
  <c r="L32" i="177" s="1"/>
  <c r="L34" i="177" s="1"/>
  <c r="K24" i="177"/>
  <c r="K32" i="177" s="1"/>
  <c r="I32" i="177"/>
  <c r="I34" i="177" s="1"/>
  <c r="H32" i="177"/>
  <c r="H34" i="177" s="1"/>
  <c r="F24" i="177"/>
  <c r="F32" i="177" s="1"/>
  <c r="F34" i="177" s="1"/>
  <c r="E24" i="177"/>
  <c r="E32" i="177" s="1"/>
  <c r="O23" i="177"/>
  <c r="N23" i="177"/>
  <c r="G23" i="177"/>
  <c r="O22" i="177"/>
  <c r="N22" i="177"/>
  <c r="M22" i="177"/>
  <c r="G22" i="177"/>
  <c r="O21" i="177"/>
  <c r="N21" i="177"/>
  <c r="M21" i="177"/>
  <c r="G21" i="177"/>
  <c r="O20" i="177"/>
  <c r="N20" i="177"/>
  <c r="M20" i="177"/>
  <c r="G20" i="177"/>
  <c r="O19" i="177"/>
  <c r="N19" i="177"/>
  <c r="M19" i="177"/>
  <c r="G19" i="177"/>
  <c r="O18" i="177"/>
  <c r="N18" i="177"/>
  <c r="M18" i="177"/>
  <c r="M24" i="177" s="1"/>
  <c r="M32" i="177" s="1"/>
  <c r="M34" i="177" s="1"/>
  <c r="J32" i="177"/>
  <c r="J34" i="177" s="1"/>
  <c r="G18" i="177"/>
  <c r="G24" i="177" s="1"/>
  <c r="G32" i="177" s="1"/>
  <c r="O14" i="177"/>
  <c r="N14" i="177"/>
  <c r="G14" i="177"/>
  <c r="O13" i="177"/>
  <c r="N13" i="177"/>
  <c r="M13" i="177"/>
  <c r="G13" i="177"/>
  <c r="O12" i="177"/>
  <c r="N12" i="177"/>
  <c r="M12" i="177"/>
  <c r="G12" i="177"/>
  <c r="O11" i="177"/>
  <c r="N11" i="177"/>
  <c r="M11" i="177"/>
  <c r="G11" i="177"/>
  <c r="O10" i="177"/>
  <c r="N10" i="177"/>
  <c r="M10" i="177"/>
  <c r="G10" i="177"/>
  <c r="O9" i="177"/>
  <c r="N9" i="177"/>
  <c r="N15" i="177" s="1"/>
  <c r="M9" i="177"/>
  <c r="M15" i="177" s="1"/>
  <c r="G9" i="177"/>
  <c r="G15" i="177" s="1"/>
  <c r="R24" i="107" l="1"/>
  <c r="R26" i="107" s="1"/>
  <c r="S23" i="107"/>
  <c r="Q24" i="107"/>
  <c r="Q26" i="107" s="1"/>
  <c r="S24" i="107"/>
  <c r="S26" i="107" s="1"/>
  <c r="E34" i="177"/>
  <c r="O15" i="177"/>
  <c r="P15" i="177" s="1"/>
  <c r="G34" i="177"/>
  <c r="K34" i="177"/>
  <c r="P19" i="177"/>
  <c r="P22" i="177"/>
  <c r="P18" i="177"/>
  <c r="P10" i="177"/>
  <c r="P9" i="177"/>
  <c r="P11" i="177" s="1"/>
  <c r="P13" i="177"/>
  <c r="N24" i="177"/>
  <c r="N32" i="177" s="1"/>
  <c r="P20" i="177"/>
  <c r="P12" i="177"/>
  <c r="O24" i="177"/>
  <c r="P21" i="177"/>
  <c r="P23" i="177"/>
  <c r="P25" i="107"/>
  <c r="P19" i="107"/>
  <c r="P26" i="107"/>
  <c r="Q19" i="107"/>
  <c r="Q25" i="107" s="1"/>
  <c r="R19" i="107"/>
  <c r="R25" i="107" s="1"/>
  <c r="R27" i="107" s="1"/>
  <c r="O27" i="107"/>
  <c r="P28" i="177"/>
  <c r="B34" i="177"/>
  <c r="O31" i="177"/>
  <c r="O33" i="177" s="1"/>
  <c r="P27" i="177"/>
  <c r="P31" i="177" s="1"/>
  <c r="P33" i="177" s="1"/>
  <c r="N31" i="177"/>
  <c r="N33" i="177" s="1"/>
  <c r="D34" i="177"/>
  <c r="N34" i="177" l="1"/>
  <c r="P27" i="107"/>
  <c r="P14" i="177"/>
  <c r="P24" i="177"/>
  <c r="P32" i="177" s="1"/>
  <c r="P34" i="177" s="1"/>
  <c r="O32" i="177"/>
  <c r="O34" i="177" s="1"/>
  <c r="S19" i="107"/>
  <c r="Q27" i="107"/>
  <c r="S25" i="107"/>
  <c r="S27" i="107" s="1"/>
  <c r="F39" i="153" l="1"/>
  <c r="F41" i="153" s="1"/>
  <c r="E39" i="153"/>
  <c r="E41" i="153" s="1"/>
  <c r="C39" i="153"/>
  <c r="C41" i="153" s="1"/>
  <c r="B39" i="153"/>
  <c r="B41" i="153" s="1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I35" i="153"/>
  <c r="H35" i="153"/>
  <c r="D35" i="153"/>
  <c r="J35" i="153" s="1"/>
  <c r="I34" i="153"/>
  <c r="H34" i="153"/>
  <c r="G34" i="153"/>
  <c r="D34" i="153"/>
  <c r="J34" i="153" s="1"/>
  <c r="I33" i="153"/>
  <c r="H33" i="153"/>
  <c r="G33" i="153"/>
  <c r="D33" i="153"/>
  <c r="J33" i="153" s="1"/>
  <c r="I32" i="153"/>
  <c r="H32" i="153"/>
  <c r="G32" i="153"/>
  <c r="D32" i="153"/>
  <c r="I31" i="153"/>
  <c r="H31" i="153"/>
  <c r="G31" i="153"/>
  <c r="D31" i="153"/>
  <c r="J31" i="153" s="1"/>
  <c r="I30" i="153"/>
  <c r="H30" i="153"/>
  <c r="G30" i="153"/>
  <c r="G39" i="153" s="1"/>
  <c r="G41" i="153" s="1"/>
  <c r="D30" i="153"/>
  <c r="J30" i="153" s="1"/>
  <c r="F40" i="153"/>
  <c r="E28" i="153"/>
  <c r="E40" i="153" s="1"/>
  <c r="E42" i="153" s="1"/>
  <c r="C28" i="153"/>
  <c r="C40" i="153" s="1"/>
  <c r="B28" i="153"/>
  <c r="B40" i="153" s="1"/>
  <c r="I27" i="153"/>
  <c r="H27" i="153"/>
  <c r="G27" i="153"/>
  <c r="G15" i="153" s="1"/>
  <c r="D27" i="153"/>
  <c r="D15" i="153" s="1"/>
  <c r="I26" i="153"/>
  <c r="H26" i="153"/>
  <c r="G26" i="153"/>
  <c r="J26" i="153" s="1"/>
  <c r="I25" i="153"/>
  <c r="H25" i="153"/>
  <c r="G25" i="153"/>
  <c r="G13" i="153" s="1"/>
  <c r="D25" i="153"/>
  <c r="J25" i="153" s="1"/>
  <c r="I24" i="153"/>
  <c r="H24" i="153"/>
  <c r="G24" i="153"/>
  <c r="D24" i="153"/>
  <c r="J24" i="153" s="1"/>
  <c r="I23" i="153"/>
  <c r="H23" i="153"/>
  <c r="G23" i="153"/>
  <c r="D23" i="153"/>
  <c r="J23" i="153" s="1"/>
  <c r="I22" i="153"/>
  <c r="H22" i="153"/>
  <c r="G22" i="153"/>
  <c r="G10" i="153" s="1"/>
  <c r="D22" i="153"/>
  <c r="J22" i="153" s="1"/>
  <c r="I21" i="153"/>
  <c r="H21" i="153"/>
  <c r="G21" i="153"/>
  <c r="G9" i="153" s="1"/>
  <c r="D21" i="153"/>
  <c r="J21" i="153" s="1"/>
  <c r="I20" i="153"/>
  <c r="H20" i="153"/>
  <c r="G20" i="153"/>
  <c r="D20" i="153"/>
  <c r="J20" i="153" s="1"/>
  <c r="I19" i="153"/>
  <c r="H19" i="153"/>
  <c r="H28" i="153" s="1"/>
  <c r="H40" i="153" s="1"/>
  <c r="G19" i="153"/>
  <c r="D19" i="153"/>
  <c r="J19" i="153" s="1"/>
  <c r="H15" i="153"/>
  <c r="E15" i="153"/>
  <c r="C15" i="153"/>
  <c r="I15" i="153" s="1"/>
  <c r="B15" i="153"/>
  <c r="E14" i="153"/>
  <c r="D14" i="153"/>
  <c r="C14" i="153"/>
  <c r="I14" i="153" s="1"/>
  <c r="B14" i="153"/>
  <c r="H14" i="153" s="1"/>
  <c r="J14" i="153" s="1"/>
  <c r="E13" i="153"/>
  <c r="D13" i="153"/>
  <c r="C13" i="153"/>
  <c r="I13" i="153" s="1"/>
  <c r="B13" i="153"/>
  <c r="G12" i="153"/>
  <c r="E12" i="153"/>
  <c r="D12" i="153"/>
  <c r="C12" i="153"/>
  <c r="B12" i="153"/>
  <c r="H12" i="153" s="1"/>
  <c r="G11" i="153"/>
  <c r="E11" i="153"/>
  <c r="D11" i="153"/>
  <c r="C11" i="153"/>
  <c r="B11" i="153"/>
  <c r="H11" i="153" s="1"/>
  <c r="I10" i="153"/>
  <c r="E10" i="153"/>
  <c r="D10" i="153"/>
  <c r="C10" i="153"/>
  <c r="B10" i="153"/>
  <c r="H10" i="153" s="1"/>
  <c r="J10" i="153" s="1"/>
  <c r="I9" i="153"/>
  <c r="E9" i="153"/>
  <c r="C9" i="153"/>
  <c r="B9" i="153"/>
  <c r="H9" i="153" s="1"/>
  <c r="E8" i="153"/>
  <c r="D8" i="153"/>
  <c r="C8" i="153"/>
  <c r="B8" i="153"/>
  <c r="B16" i="153" s="1"/>
  <c r="G7" i="153"/>
  <c r="E7" i="153"/>
  <c r="E16" i="153" s="1"/>
  <c r="D7" i="153"/>
  <c r="C7" i="153"/>
  <c r="I28" i="153" l="1"/>
  <c r="I40" i="153" s="1"/>
  <c r="C42" i="153"/>
  <c r="B42" i="153"/>
  <c r="D39" i="153"/>
  <c r="D41" i="153" s="1"/>
  <c r="J9" i="153"/>
  <c r="I12" i="153"/>
  <c r="G8" i="153"/>
  <c r="J12" i="153"/>
  <c r="I8" i="153"/>
  <c r="I11" i="153"/>
  <c r="J11" i="153" s="1"/>
  <c r="H13" i="153"/>
  <c r="J13" i="153" s="1"/>
  <c r="H39" i="153"/>
  <c r="H41" i="153" s="1"/>
  <c r="H42" i="153" s="1"/>
  <c r="C16" i="153"/>
  <c r="H7" i="153"/>
  <c r="F42" i="153"/>
  <c r="I39" i="153"/>
  <c r="I41" i="153" s="1"/>
  <c r="I42" i="153" s="1"/>
  <c r="J15" i="153"/>
  <c r="J39" i="153"/>
  <c r="J41" i="153" s="1"/>
  <c r="I7" i="153"/>
  <c r="H8" i="153"/>
  <c r="H16" i="153"/>
  <c r="G28" i="153"/>
  <c r="G40" i="153" s="1"/>
  <c r="G42" i="153" s="1"/>
  <c r="D9" i="153"/>
  <c r="D16" i="153" s="1"/>
  <c r="G14" i="153"/>
  <c r="D28" i="153"/>
  <c r="D40" i="153" s="1"/>
  <c r="D42" i="153" s="1"/>
  <c r="J27" i="153"/>
  <c r="J28" i="153" s="1"/>
  <c r="J40" i="153" s="1"/>
  <c r="J42" i="153" s="1"/>
  <c r="J32" i="153"/>
  <c r="G16" i="153" l="1"/>
  <c r="J8" i="153"/>
  <c r="I16" i="153"/>
  <c r="J7" i="153"/>
  <c r="J16" i="153" s="1"/>
  <c r="H26" i="110" l="1"/>
  <c r="F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J22" i="110"/>
  <c r="G22" i="110"/>
  <c r="D22" i="110"/>
  <c r="J21" i="110"/>
  <c r="G21" i="110"/>
  <c r="D21" i="110"/>
  <c r="J20" i="110"/>
  <c r="G20" i="110"/>
  <c r="D20" i="110"/>
  <c r="D25" i="110" s="1"/>
  <c r="D27" i="110" s="1"/>
  <c r="I18" i="110"/>
  <c r="I26" i="110" s="1"/>
  <c r="H18" i="110"/>
  <c r="E18" i="110"/>
  <c r="E26" i="110" s="1"/>
  <c r="C26" i="110"/>
  <c r="B26" i="110"/>
  <c r="J17" i="110"/>
  <c r="J16" i="110"/>
  <c r="J15" i="110"/>
  <c r="I12" i="110"/>
  <c r="J11" i="110"/>
  <c r="I11" i="110"/>
  <c r="H11" i="110"/>
  <c r="E11" i="110"/>
  <c r="I10" i="110"/>
  <c r="H10" i="110"/>
  <c r="E10" i="110"/>
  <c r="I9" i="110"/>
  <c r="H9" i="110"/>
  <c r="E9" i="110"/>
  <c r="J31" i="111"/>
  <c r="J30" i="111"/>
  <c r="J29" i="111"/>
  <c r="J28" i="111"/>
  <c r="J27" i="111"/>
  <c r="J9" i="111" s="1"/>
  <c r="J24" i="111"/>
  <c r="J22" i="111"/>
  <c r="J10" i="111" s="1"/>
  <c r="J10" i="110" l="1"/>
  <c r="E12" i="110"/>
  <c r="J25" i="110"/>
  <c r="J27" i="110" s="1"/>
  <c r="H12" i="110"/>
  <c r="J18" i="110"/>
  <c r="J26" i="110" s="1"/>
  <c r="J32" i="111"/>
  <c r="J23" i="111"/>
  <c r="J11" i="111" s="1"/>
  <c r="J12" i="111" s="1"/>
  <c r="D26" i="110"/>
  <c r="G26" i="110"/>
  <c r="J9" i="110"/>
  <c r="J12" i="110" s="1"/>
  <c r="G25" i="110"/>
  <c r="G27" i="110" s="1"/>
  <c r="J25" i="111" l="1"/>
  <c r="J34" i="111"/>
  <c r="I35" i="111"/>
  <c r="S17" i="155"/>
  <c r="S18" i="155" s="1"/>
  <c r="S24" i="155" s="1"/>
  <c r="S26" i="155" s="1"/>
  <c r="R17" i="155"/>
  <c r="R18" i="155" s="1"/>
  <c r="R24" i="155" s="1"/>
  <c r="R26" i="155" s="1"/>
  <c r="R12" i="155"/>
  <c r="T12" i="155" l="1"/>
  <c r="T17" i="155"/>
  <c r="T18" i="155" s="1"/>
  <c r="T24" i="155" s="1"/>
  <c r="T26" i="155" s="1"/>
  <c r="I22" i="203"/>
  <c r="I24" i="203" s="1"/>
  <c r="H22" i="203"/>
  <c r="M21" i="203"/>
  <c r="M23" i="203" s="1"/>
  <c r="J21" i="203"/>
  <c r="J23" i="203" s="1"/>
  <c r="I21" i="203"/>
  <c r="I23" i="203" s="1"/>
  <c r="H21" i="203"/>
  <c r="H23" i="203" s="1"/>
  <c r="G21" i="203"/>
  <c r="G23" i="203" s="1"/>
  <c r="D21" i="203"/>
  <c r="D23" i="203" s="1"/>
  <c r="M22" i="203"/>
  <c r="J18" i="203"/>
  <c r="J22" i="203" s="1"/>
  <c r="G18" i="203"/>
  <c r="G22" i="203" s="1"/>
  <c r="G24" i="203" s="1"/>
  <c r="D18" i="203"/>
  <c r="D22" i="203" s="1"/>
  <c r="D24" i="203" s="1"/>
  <c r="M12" i="203"/>
  <c r="J12" i="203"/>
  <c r="G12" i="203"/>
  <c r="D12" i="203"/>
  <c r="O25" i="137"/>
  <c r="N25" i="137"/>
  <c r="M25" i="137"/>
  <c r="L25" i="137"/>
  <c r="K25" i="137"/>
  <c r="J25" i="137"/>
  <c r="I25" i="137"/>
  <c r="H25" i="137"/>
  <c r="G25" i="137"/>
  <c r="F25" i="137"/>
  <c r="E25" i="137"/>
  <c r="D25" i="137"/>
  <c r="O24" i="137"/>
  <c r="N24" i="137"/>
  <c r="M24" i="137"/>
  <c r="L24" i="137"/>
  <c r="K24" i="137"/>
  <c r="J24" i="137"/>
  <c r="I24" i="137"/>
  <c r="H24" i="137"/>
  <c r="G24" i="137"/>
  <c r="F24" i="137"/>
  <c r="E24" i="137"/>
  <c r="D24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V21" i="133"/>
  <c r="O21" i="133"/>
  <c r="M21" i="133"/>
  <c r="S20" i="133"/>
  <c r="O20" i="133"/>
  <c r="K20" i="133"/>
  <c r="G20" i="133"/>
  <c r="X19" i="133"/>
  <c r="X21" i="133" s="1"/>
  <c r="W19" i="133"/>
  <c r="W21" i="133" s="1"/>
  <c r="U19" i="133"/>
  <c r="U21" i="133" s="1"/>
  <c r="T19" i="133"/>
  <c r="T21" i="133" s="1"/>
  <c r="S19" i="133"/>
  <c r="S21" i="133" s="1"/>
  <c r="R19" i="133"/>
  <c r="R21" i="133" s="1"/>
  <c r="Q19" i="133"/>
  <c r="Q21" i="133" s="1"/>
  <c r="P19" i="133"/>
  <c r="P21" i="133" s="1"/>
  <c r="N19" i="133"/>
  <c r="N21" i="133" s="1"/>
  <c r="L19" i="133"/>
  <c r="L21" i="133" s="1"/>
  <c r="K19" i="133"/>
  <c r="K21" i="133" s="1"/>
  <c r="J19" i="133"/>
  <c r="J21" i="133" s="1"/>
  <c r="I19" i="133"/>
  <c r="I21" i="133" s="1"/>
  <c r="H19" i="133"/>
  <c r="H21" i="133" s="1"/>
  <c r="G19" i="133"/>
  <c r="G21" i="133" s="1"/>
  <c r="F19" i="133"/>
  <c r="F21" i="133" s="1"/>
  <c r="E19" i="133"/>
  <c r="E21" i="133" s="1"/>
  <c r="D19" i="133"/>
  <c r="D21" i="133" s="1"/>
  <c r="X20" i="133"/>
  <c r="W16" i="133"/>
  <c r="W20" i="133" s="1"/>
  <c r="V20" i="133"/>
  <c r="V22" i="133" s="1"/>
  <c r="U20" i="133"/>
  <c r="U22" i="133" s="1"/>
  <c r="T20" i="133"/>
  <c r="R20" i="133"/>
  <c r="Q20" i="133"/>
  <c r="Q22" i="133" s="1"/>
  <c r="P20" i="133"/>
  <c r="N20" i="133"/>
  <c r="M20" i="133"/>
  <c r="M22" i="133" s="1"/>
  <c r="L20" i="133"/>
  <c r="J20" i="133"/>
  <c r="I20" i="133"/>
  <c r="H20" i="133"/>
  <c r="F20" i="133"/>
  <c r="E20" i="133"/>
  <c r="D20" i="133"/>
  <c r="W11" i="133"/>
  <c r="X21" i="132"/>
  <c r="X23" i="132" s="1"/>
  <c r="W21" i="132"/>
  <c r="W23" i="132" s="1"/>
  <c r="V21" i="132"/>
  <c r="V23" i="132" s="1"/>
  <c r="R21" i="132"/>
  <c r="R23" i="132" s="1"/>
  <c r="Q21" i="132"/>
  <c r="Q23" i="132" s="1"/>
  <c r="P21" i="132"/>
  <c r="P23" i="132" s="1"/>
  <c r="O21" i="132"/>
  <c r="O23" i="132" s="1"/>
  <c r="N21" i="132"/>
  <c r="N23" i="132" s="1"/>
  <c r="M21" i="132"/>
  <c r="M23" i="132" s="1"/>
  <c r="L21" i="132"/>
  <c r="L23" i="132" s="1"/>
  <c r="K21" i="132"/>
  <c r="K23" i="132" s="1"/>
  <c r="J21" i="132"/>
  <c r="J23" i="132" s="1"/>
  <c r="I21" i="132"/>
  <c r="I23" i="132" s="1"/>
  <c r="H21" i="132"/>
  <c r="H23" i="132" s="1"/>
  <c r="G21" i="132"/>
  <c r="G23" i="132" s="1"/>
  <c r="F21" i="132"/>
  <c r="F23" i="132" s="1"/>
  <c r="E21" i="132"/>
  <c r="E23" i="132" s="1"/>
  <c r="D21" i="132"/>
  <c r="D23" i="132" s="1"/>
  <c r="X18" i="132"/>
  <c r="X22" i="132" s="1"/>
  <c r="W18" i="132"/>
  <c r="W22" i="132" s="1"/>
  <c r="V18" i="132"/>
  <c r="V22" i="132" s="1"/>
  <c r="R18" i="132"/>
  <c r="R22" i="132" s="1"/>
  <c r="Q18" i="132"/>
  <c r="Q22" i="132" s="1"/>
  <c r="P18" i="132"/>
  <c r="P22" i="132" s="1"/>
  <c r="O18" i="132"/>
  <c r="O22" i="132" s="1"/>
  <c r="N18" i="132"/>
  <c r="N22" i="132" s="1"/>
  <c r="M18" i="132"/>
  <c r="M22" i="132" s="1"/>
  <c r="L18" i="132"/>
  <c r="L22" i="132" s="1"/>
  <c r="K18" i="132"/>
  <c r="K22" i="132" s="1"/>
  <c r="J18" i="132"/>
  <c r="J22" i="132" s="1"/>
  <c r="I18" i="132"/>
  <c r="I22" i="132" s="1"/>
  <c r="H18" i="132"/>
  <c r="H22" i="132" s="1"/>
  <c r="G18" i="132"/>
  <c r="G22" i="132" s="1"/>
  <c r="F18" i="132"/>
  <c r="F22" i="132" s="1"/>
  <c r="E18" i="132"/>
  <c r="E22" i="132" s="1"/>
  <c r="D18" i="132"/>
  <c r="D22" i="132" s="1"/>
  <c r="X12" i="132"/>
  <c r="W12" i="132"/>
  <c r="V12" i="132"/>
  <c r="R12" i="132"/>
  <c r="Q12" i="132"/>
  <c r="P12" i="132"/>
  <c r="O12" i="132"/>
  <c r="N12" i="132"/>
  <c r="M12" i="132"/>
  <c r="L12" i="132"/>
  <c r="K12" i="132"/>
  <c r="J12" i="132"/>
  <c r="I12" i="132"/>
  <c r="H12" i="132"/>
  <c r="G12" i="132"/>
  <c r="F12" i="132"/>
  <c r="E12" i="132"/>
  <c r="D12" i="132"/>
  <c r="L23" i="131"/>
  <c r="J23" i="131"/>
  <c r="R22" i="131"/>
  <c r="O22" i="131"/>
  <c r="N22" i="131"/>
  <c r="K22" i="131"/>
  <c r="J22" i="131"/>
  <c r="F22" i="131"/>
  <c r="R21" i="131"/>
  <c r="R23" i="131" s="1"/>
  <c r="Q21" i="131"/>
  <c r="Q23" i="131" s="1"/>
  <c r="P21" i="131"/>
  <c r="P23" i="131" s="1"/>
  <c r="O21" i="131"/>
  <c r="O23" i="131" s="1"/>
  <c r="N21" i="131"/>
  <c r="N23" i="131" s="1"/>
  <c r="M21" i="131"/>
  <c r="M23" i="131" s="1"/>
  <c r="K21" i="131"/>
  <c r="K23" i="131" s="1"/>
  <c r="F21" i="131"/>
  <c r="E21" i="131"/>
  <c r="D21" i="131"/>
  <c r="D23" i="131" s="1"/>
  <c r="Q22" i="131"/>
  <c r="P22" i="131"/>
  <c r="M22" i="131"/>
  <c r="L22" i="131"/>
  <c r="E22" i="131"/>
  <c r="D22" i="131"/>
  <c r="R12" i="131"/>
  <c r="Q12" i="131"/>
  <c r="P12" i="131"/>
  <c r="O12" i="131"/>
  <c r="N12" i="131"/>
  <c r="M12" i="131"/>
  <c r="F35" i="167"/>
  <c r="H35" i="167"/>
  <c r="N35" i="167"/>
  <c r="P35" i="167"/>
  <c r="S35" i="167"/>
  <c r="U35" i="167"/>
  <c r="T34" i="167"/>
  <c r="T35" i="167" s="1"/>
  <c r="O34" i="167"/>
  <c r="O35" i="167" s="1"/>
  <c r="N34" i="167"/>
  <c r="K34" i="167"/>
  <c r="K35" i="167" s="1"/>
  <c r="J34" i="167"/>
  <c r="J35" i="167" s="1"/>
  <c r="G34" i="167"/>
  <c r="G35" i="167" s="1"/>
  <c r="F34" i="167"/>
  <c r="D34" i="167"/>
  <c r="D35" i="167" s="1"/>
  <c r="R34" i="167"/>
  <c r="R35" i="167" s="1"/>
  <c r="Q34" i="167"/>
  <c r="Q35" i="167" s="1"/>
  <c r="P34" i="167"/>
  <c r="M34" i="167"/>
  <c r="M35" i="167" s="1"/>
  <c r="L34" i="167"/>
  <c r="L35" i="167" s="1"/>
  <c r="I34" i="167"/>
  <c r="I35" i="167" s="1"/>
  <c r="H34" i="167"/>
  <c r="E34" i="167"/>
  <c r="E35" i="167" s="1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F22" i="133" l="1"/>
  <c r="R22" i="133"/>
  <c r="I22" i="133"/>
  <c r="N22" i="133"/>
  <c r="T22" i="133"/>
  <c r="J24" i="203"/>
  <c r="E22" i="133"/>
  <c r="J22" i="133"/>
  <c r="P22" i="133"/>
  <c r="O22" i="133"/>
  <c r="M24" i="203"/>
  <c r="H24" i="203"/>
  <c r="S22" i="133"/>
  <c r="G22" i="133"/>
  <c r="W22" i="133"/>
  <c r="D22" i="133"/>
  <c r="H22" i="133"/>
  <c r="L22" i="133"/>
  <c r="X22" i="133"/>
  <c r="K22" i="133"/>
  <c r="F56" i="213"/>
  <c r="E56" i="213"/>
  <c r="C56" i="213"/>
  <c r="B56" i="213"/>
  <c r="I50" i="213"/>
  <c r="H50" i="213"/>
  <c r="J50" i="213" s="1"/>
  <c r="G50" i="213"/>
  <c r="D50" i="213"/>
  <c r="I49" i="213"/>
  <c r="H49" i="213"/>
  <c r="G49" i="213"/>
  <c r="D49" i="213"/>
  <c r="I48" i="213"/>
  <c r="I56" i="213" s="1"/>
  <c r="H48" i="213"/>
  <c r="G48" i="213"/>
  <c r="D48" i="213"/>
  <c r="D56" i="213" s="1"/>
  <c r="F39" i="213"/>
  <c r="F57" i="213" s="1"/>
  <c r="E39" i="213"/>
  <c r="E57" i="213" s="1"/>
  <c r="C39" i="213"/>
  <c r="C57" i="213" s="1"/>
  <c r="B39" i="213"/>
  <c r="B57" i="213" s="1"/>
  <c r="I33" i="213"/>
  <c r="H33" i="213"/>
  <c r="J33" i="213" s="1"/>
  <c r="G33" i="213"/>
  <c r="D33" i="213"/>
  <c r="I32" i="213"/>
  <c r="H32" i="213"/>
  <c r="G32" i="213"/>
  <c r="D32" i="213"/>
  <c r="I31" i="213"/>
  <c r="I39" i="213" s="1"/>
  <c r="I57" i="213" s="1"/>
  <c r="H31" i="213"/>
  <c r="G31" i="213"/>
  <c r="D31" i="213"/>
  <c r="D39" i="213" s="1"/>
  <c r="D57" i="213" s="1"/>
  <c r="F21" i="213"/>
  <c r="E21" i="213"/>
  <c r="C21" i="213"/>
  <c r="B21" i="213"/>
  <c r="I15" i="213"/>
  <c r="H15" i="213"/>
  <c r="G15" i="213"/>
  <c r="D15" i="213"/>
  <c r="I14" i="213"/>
  <c r="H14" i="213"/>
  <c r="G14" i="213"/>
  <c r="D14" i="213"/>
  <c r="I13" i="213"/>
  <c r="I21" i="213" s="1"/>
  <c r="H13" i="213"/>
  <c r="G13" i="213"/>
  <c r="D13" i="213"/>
  <c r="D21" i="213" s="1"/>
  <c r="F27" i="212"/>
  <c r="E27" i="212"/>
  <c r="C27" i="212"/>
  <c r="B27" i="212"/>
  <c r="G23" i="212"/>
  <c r="S23" i="212" s="1"/>
  <c r="D23" i="212"/>
  <c r="G22" i="212"/>
  <c r="S22" i="212" s="1"/>
  <c r="D22" i="212"/>
  <c r="F19" i="212"/>
  <c r="E19" i="212"/>
  <c r="E28" i="212" s="1"/>
  <c r="C19" i="212"/>
  <c r="B19" i="212"/>
  <c r="G15" i="212"/>
  <c r="S15" i="212" s="1"/>
  <c r="D15" i="212"/>
  <c r="G14" i="212"/>
  <c r="D14" i="212"/>
  <c r="F10" i="212"/>
  <c r="E10" i="212"/>
  <c r="C10" i="212"/>
  <c r="B10" i="212"/>
  <c r="G9" i="212"/>
  <c r="D9" i="212"/>
  <c r="D10" i="212" s="1"/>
  <c r="L67" i="211"/>
  <c r="K67" i="211"/>
  <c r="I67" i="211"/>
  <c r="H67" i="211"/>
  <c r="F67" i="211"/>
  <c r="F68" i="211" s="1"/>
  <c r="E67" i="211"/>
  <c r="C67" i="211"/>
  <c r="B67" i="211"/>
  <c r="J66" i="211"/>
  <c r="J65" i="211"/>
  <c r="J64" i="211"/>
  <c r="J63" i="211"/>
  <c r="J62" i="211"/>
  <c r="J61" i="211"/>
  <c r="J60" i="211"/>
  <c r="M59" i="211"/>
  <c r="J59" i="211"/>
  <c r="G59" i="211"/>
  <c r="D59" i="211"/>
  <c r="O57" i="211"/>
  <c r="O67" i="211" s="1"/>
  <c r="N57" i="211"/>
  <c r="N67" i="211" s="1"/>
  <c r="M57" i="211"/>
  <c r="M67" i="211" s="1"/>
  <c r="J57" i="211"/>
  <c r="G57" i="211"/>
  <c r="G67" i="211" s="1"/>
  <c r="D57" i="211"/>
  <c r="D67" i="211" s="1"/>
  <c r="L68" i="211"/>
  <c r="C54" i="211"/>
  <c r="C68" i="211" s="1"/>
  <c r="B54" i="211"/>
  <c r="D33" i="211"/>
  <c r="D31" i="211"/>
  <c r="C27" i="211"/>
  <c r="B27" i="211"/>
  <c r="D9" i="211"/>
  <c r="D7" i="211"/>
  <c r="G19" i="212" l="1"/>
  <c r="S14" i="212"/>
  <c r="S19" i="212" s="1"/>
  <c r="S27" i="212"/>
  <c r="C28" i="212"/>
  <c r="G21" i="213"/>
  <c r="G39" i="213"/>
  <c r="G56" i="213"/>
  <c r="H21" i="213"/>
  <c r="J15" i="213"/>
  <c r="H39" i="213"/>
  <c r="H56" i="213"/>
  <c r="G10" i="212"/>
  <c r="S9" i="212"/>
  <c r="S10" i="212" s="1"/>
  <c r="D27" i="211"/>
  <c r="D54" i="211"/>
  <c r="D68" i="211" s="1"/>
  <c r="D19" i="212"/>
  <c r="D28" i="212" s="1"/>
  <c r="D27" i="212"/>
  <c r="B28" i="212"/>
  <c r="K68" i="211"/>
  <c r="J13" i="213"/>
  <c r="J31" i="213"/>
  <c r="J48" i="213"/>
  <c r="J14" i="213"/>
  <c r="J32" i="213"/>
  <c r="J49" i="213"/>
  <c r="F28" i="212"/>
  <c r="G27" i="212"/>
  <c r="G28" i="212" s="1"/>
  <c r="N68" i="211"/>
  <c r="B68" i="211"/>
  <c r="J67" i="211"/>
  <c r="J68" i="211" s="1"/>
  <c r="P59" i="211"/>
  <c r="H68" i="211"/>
  <c r="E68" i="211"/>
  <c r="I68" i="211"/>
  <c r="O68" i="211"/>
  <c r="G68" i="211"/>
  <c r="P57" i="211"/>
  <c r="M68" i="211"/>
  <c r="O30" i="186"/>
  <c r="O32" i="186" s="1"/>
  <c r="N30" i="186"/>
  <c r="N32" i="186" s="1"/>
  <c r="L30" i="186"/>
  <c r="L32" i="186" s="1"/>
  <c r="K30" i="186"/>
  <c r="K32" i="186" s="1"/>
  <c r="I30" i="186"/>
  <c r="I32" i="186" s="1"/>
  <c r="H30" i="186"/>
  <c r="H32" i="186" s="1"/>
  <c r="F30" i="186"/>
  <c r="F32" i="186" s="1"/>
  <c r="E30" i="186"/>
  <c r="E32" i="186" s="1"/>
  <c r="C30" i="186"/>
  <c r="C32" i="186" s="1"/>
  <c r="B30" i="186"/>
  <c r="B32" i="186" s="1"/>
  <c r="R29" i="186"/>
  <c r="Q29" i="186"/>
  <c r="P29" i="186"/>
  <c r="M29" i="186"/>
  <c r="J29" i="186"/>
  <c r="G29" i="186"/>
  <c r="D29" i="186"/>
  <c r="R28" i="186"/>
  <c r="S28" i="186" s="1"/>
  <c r="Q28" i="186"/>
  <c r="P28" i="186"/>
  <c r="M28" i="186"/>
  <c r="J28" i="186"/>
  <c r="G28" i="186"/>
  <c r="D28" i="186"/>
  <c r="R27" i="186"/>
  <c r="Q27" i="186"/>
  <c r="P27" i="186"/>
  <c r="M27" i="186"/>
  <c r="J27" i="186"/>
  <c r="G27" i="186"/>
  <c r="D27" i="186"/>
  <c r="R26" i="186"/>
  <c r="S26" i="186" s="1"/>
  <c r="Q26" i="186"/>
  <c r="P26" i="186"/>
  <c r="M26" i="186"/>
  <c r="J26" i="186"/>
  <c r="J30" i="186" s="1"/>
  <c r="J32" i="186" s="1"/>
  <c r="G26" i="186"/>
  <c r="D26" i="186"/>
  <c r="R25" i="186"/>
  <c r="Q25" i="186"/>
  <c r="Q30" i="186" s="1"/>
  <c r="Q32" i="186" s="1"/>
  <c r="P25" i="186"/>
  <c r="M25" i="186"/>
  <c r="M30" i="186" s="1"/>
  <c r="M32" i="186" s="1"/>
  <c r="J25" i="186"/>
  <c r="G25" i="186"/>
  <c r="G30" i="186" s="1"/>
  <c r="G32" i="186" s="1"/>
  <c r="D25" i="186"/>
  <c r="T23" i="186"/>
  <c r="O23" i="186"/>
  <c r="O31" i="186" s="1"/>
  <c r="O33" i="186" s="1"/>
  <c r="N23" i="186"/>
  <c r="N31" i="186" s="1"/>
  <c r="L23" i="186"/>
  <c r="L31" i="186" s="1"/>
  <c r="K23" i="186"/>
  <c r="K31" i="186" s="1"/>
  <c r="K33" i="186" s="1"/>
  <c r="I23" i="186"/>
  <c r="I31" i="186" s="1"/>
  <c r="I33" i="186" s="1"/>
  <c r="H23" i="186"/>
  <c r="H31" i="186" s="1"/>
  <c r="H33" i="186" s="1"/>
  <c r="F23" i="186"/>
  <c r="F31" i="186" s="1"/>
  <c r="E23" i="186"/>
  <c r="E31" i="186" s="1"/>
  <c r="C23" i="186"/>
  <c r="C31" i="186" s="1"/>
  <c r="C33" i="186" s="1"/>
  <c r="B23" i="186"/>
  <c r="B31" i="186" s="1"/>
  <c r="R22" i="186"/>
  <c r="Q22" i="186"/>
  <c r="S22" i="186" s="1"/>
  <c r="P22" i="186"/>
  <c r="M22" i="186"/>
  <c r="J22" i="186"/>
  <c r="G22" i="186"/>
  <c r="D22" i="186"/>
  <c r="R21" i="186"/>
  <c r="Q21" i="186"/>
  <c r="S21" i="186" s="1"/>
  <c r="P21" i="186"/>
  <c r="M21" i="186"/>
  <c r="J21" i="186"/>
  <c r="G21" i="186"/>
  <c r="D21" i="186"/>
  <c r="R20" i="186"/>
  <c r="Q20" i="186"/>
  <c r="S20" i="186" s="1"/>
  <c r="P20" i="186"/>
  <c r="M20" i="186"/>
  <c r="J20" i="186"/>
  <c r="G20" i="186"/>
  <c r="D20" i="186"/>
  <c r="R19" i="186"/>
  <c r="Q19" i="186"/>
  <c r="S19" i="186" s="1"/>
  <c r="P19" i="186"/>
  <c r="M19" i="186"/>
  <c r="J19" i="186"/>
  <c r="D19" i="186"/>
  <c r="R18" i="186"/>
  <c r="R23" i="186" s="1"/>
  <c r="R31" i="186" s="1"/>
  <c r="Q18" i="186"/>
  <c r="S18" i="186" s="1"/>
  <c r="P18" i="186"/>
  <c r="M18" i="186"/>
  <c r="J18" i="186"/>
  <c r="J23" i="186" s="1"/>
  <c r="J31" i="186" s="1"/>
  <c r="G18" i="186"/>
  <c r="D18" i="186"/>
  <c r="T15" i="186"/>
  <c r="O14" i="186"/>
  <c r="N14" i="186"/>
  <c r="L14" i="186"/>
  <c r="K14" i="186"/>
  <c r="M14" i="186" s="1"/>
  <c r="I14" i="186"/>
  <c r="H14" i="186"/>
  <c r="F14" i="186"/>
  <c r="E14" i="186"/>
  <c r="C14" i="186"/>
  <c r="D14" i="186" s="1"/>
  <c r="B14" i="186"/>
  <c r="O13" i="186"/>
  <c r="N13" i="186"/>
  <c r="L13" i="186"/>
  <c r="K13" i="186"/>
  <c r="I13" i="186"/>
  <c r="J13" i="186" s="1"/>
  <c r="H13" i="186"/>
  <c r="F13" i="186"/>
  <c r="E13" i="186"/>
  <c r="Q13" i="186" s="1"/>
  <c r="C13" i="186"/>
  <c r="B13" i="186"/>
  <c r="D13" i="186" s="1"/>
  <c r="O12" i="186"/>
  <c r="N12" i="186"/>
  <c r="L12" i="186"/>
  <c r="M12" i="186" s="1"/>
  <c r="K12" i="186"/>
  <c r="I12" i="186"/>
  <c r="H12" i="186"/>
  <c r="F12" i="186"/>
  <c r="E12" i="186"/>
  <c r="C12" i="186"/>
  <c r="R12" i="186" s="1"/>
  <c r="B12" i="186"/>
  <c r="O11" i="186"/>
  <c r="P11" i="186" s="1"/>
  <c r="N11" i="186"/>
  <c r="L11" i="186"/>
  <c r="K11" i="186"/>
  <c r="I11" i="186"/>
  <c r="H11" i="186"/>
  <c r="G11" i="186"/>
  <c r="F11" i="186"/>
  <c r="E11" i="186"/>
  <c r="C11" i="186"/>
  <c r="B11" i="186"/>
  <c r="O10" i="186"/>
  <c r="N10" i="186"/>
  <c r="N15" i="186" s="1"/>
  <c r="L10" i="186"/>
  <c r="L15" i="186" s="1"/>
  <c r="K10" i="186"/>
  <c r="M10" i="186" s="1"/>
  <c r="I10" i="186"/>
  <c r="I15" i="186" s="1"/>
  <c r="H10" i="186"/>
  <c r="H15" i="186" s="1"/>
  <c r="F10" i="186"/>
  <c r="F15" i="186" s="1"/>
  <c r="E10" i="186"/>
  <c r="E15" i="186" s="1"/>
  <c r="B10" i="186"/>
  <c r="B15" i="186" s="1"/>
  <c r="Q11" i="186" l="1"/>
  <c r="G13" i="186"/>
  <c r="M23" i="186"/>
  <c r="M31" i="186" s="1"/>
  <c r="M33" i="186" s="1"/>
  <c r="R30" i="186"/>
  <c r="R32" i="186" s="1"/>
  <c r="M11" i="186"/>
  <c r="M15" i="186" s="1"/>
  <c r="D12" i="186"/>
  <c r="J12" i="186"/>
  <c r="R13" i="186"/>
  <c r="P13" i="186"/>
  <c r="G14" i="186"/>
  <c r="P14" i="186"/>
  <c r="R33" i="186"/>
  <c r="D30" i="186"/>
  <c r="D32" i="186" s="1"/>
  <c r="P30" i="186"/>
  <c r="P32" i="186" s="1"/>
  <c r="S27" i="186"/>
  <c r="S13" i="186"/>
  <c r="G23" i="186"/>
  <c r="G31" i="186" s="1"/>
  <c r="G33" i="186" s="1"/>
  <c r="H57" i="213"/>
  <c r="G57" i="213"/>
  <c r="S28" i="212"/>
  <c r="R11" i="186"/>
  <c r="J11" i="186"/>
  <c r="G12" i="186"/>
  <c r="P12" i="186"/>
  <c r="M13" i="186"/>
  <c r="J14" i="186"/>
  <c r="D23" i="186"/>
  <c r="D31" i="186" s="1"/>
  <c r="D33" i="186" s="1"/>
  <c r="P23" i="186"/>
  <c r="P31" i="186" s="1"/>
  <c r="P33" i="186" s="1"/>
  <c r="Q23" i="186"/>
  <c r="S23" i="186" s="1"/>
  <c r="S31" i="186" s="1"/>
  <c r="S25" i="186"/>
  <c r="S29" i="186"/>
  <c r="F33" i="186"/>
  <c r="J56" i="213"/>
  <c r="J39" i="213"/>
  <c r="J57" i="213" s="1"/>
  <c r="J21" i="213"/>
  <c r="P67" i="211"/>
  <c r="P68" i="211" s="1"/>
  <c r="E33" i="186"/>
  <c r="S30" i="186"/>
  <c r="S32" i="186" s="1"/>
  <c r="S33" i="186" s="1"/>
  <c r="S11" i="186"/>
  <c r="L33" i="186"/>
  <c r="J33" i="186"/>
  <c r="B33" i="186"/>
  <c r="N33" i="186"/>
  <c r="Q10" i="186"/>
  <c r="Q14" i="186"/>
  <c r="S14" i="186" s="1"/>
  <c r="C15" i="186"/>
  <c r="K15" i="186"/>
  <c r="O15" i="186"/>
  <c r="J10" i="186"/>
  <c r="J15" i="186" s="1"/>
  <c r="R10" i="186"/>
  <c r="R15" i="186" s="1"/>
  <c r="D11" i="186"/>
  <c r="R14" i="186"/>
  <c r="Q31" i="186"/>
  <c r="Q33" i="186" s="1"/>
  <c r="G10" i="186"/>
  <c r="G15" i="186" s="1"/>
  <c r="Q12" i="186"/>
  <c r="S12" i="186" s="1"/>
  <c r="D10" i="186"/>
  <c r="P10" i="186"/>
  <c r="P15" i="186" s="1"/>
  <c r="D15" i="186" l="1"/>
  <c r="Q15" i="186"/>
  <c r="S10" i="186"/>
  <c r="S15" i="186" s="1"/>
  <c r="Q78" i="158" l="1"/>
  <c r="R78" i="158"/>
  <c r="S78" i="158"/>
  <c r="Q79" i="158"/>
  <c r="R79" i="158"/>
  <c r="S79" i="158"/>
  <c r="Q80" i="158"/>
  <c r="R80" i="158"/>
  <c r="S80" i="158"/>
  <c r="Q81" i="158"/>
  <c r="R81" i="158"/>
  <c r="S81" i="158"/>
  <c r="R10" i="187" l="1"/>
  <c r="S10" i="187"/>
  <c r="T10" i="187"/>
  <c r="R11" i="187"/>
  <c r="S11" i="187"/>
  <c r="T11" i="187"/>
  <c r="R14" i="187"/>
  <c r="S14" i="187"/>
  <c r="T14" i="187"/>
  <c r="R15" i="187"/>
  <c r="S15" i="187"/>
  <c r="T15" i="187"/>
  <c r="R16" i="187"/>
  <c r="S16" i="187"/>
  <c r="T16" i="187"/>
  <c r="R18" i="187"/>
  <c r="S18" i="187"/>
  <c r="T18" i="187"/>
  <c r="R19" i="187"/>
  <c r="S19" i="187"/>
  <c r="T19" i="187"/>
  <c r="R20" i="187"/>
  <c r="S20" i="187"/>
  <c r="T20" i="187"/>
  <c r="R21" i="187"/>
  <c r="S21" i="187"/>
  <c r="T21" i="187"/>
  <c r="R22" i="187"/>
  <c r="S22" i="187"/>
  <c r="T22" i="187"/>
  <c r="S9" i="187"/>
  <c r="T9" i="187"/>
  <c r="R9" i="187"/>
  <c r="I26" i="156"/>
  <c r="L26" i="156"/>
  <c r="K26" i="156"/>
  <c r="H26" i="156"/>
  <c r="F26" i="156"/>
  <c r="E26" i="156"/>
  <c r="C26" i="156"/>
  <c r="J26" i="156"/>
  <c r="G26" i="156"/>
  <c r="D26" i="156"/>
  <c r="M26" i="156" l="1"/>
  <c r="N26" i="156"/>
  <c r="O26" i="156"/>
  <c r="B26" i="156"/>
  <c r="E18" i="172"/>
  <c r="F18" i="172"/>
  <c r="E33" i="172"/>
  <c r="F33" i="172"/>
  <c r="P26" i="156" l="1"/>
  <c r="O16" i="191"/>
  <c r="N16" i="191"/>
  <c r="P15" i="191"/>
  <c r="O15" i="191"/>
  <c r="N15" i="191"/>
  <c r="P14" i="191"/>
  <c r="O14" i="191"/>
  <c r="N14" i="191"/>
  <c r="N9" i="191"/>
  <c r="O9" i="191"/>
  <c r="P9" i="191"/>
  <c r="N10" i="191"/>
  <c r="O10" i="191"/>
  <c r="P10" i="191"/>
  <c r="O8" i="191"/>
  <c r="P8" i="191"/>
  <c r="N8" i="191"/>
  <c r="Q9" i="158" l="1"/>
  <c r="R9" i="158"/>
  <c r="S9" i="158"/>
  <c r="Q75" i="158" l="1"/>
  <c r="AC75" i="158" s="1"/>
  <c r="R75" i="158"/>
  <c r="AD75" i="158" s="1"/>
  <c r="S75" i="158"/>
  <c r="AE75" i="158" s="1"/>
  <c r="Q76" i="158"/>
  <c r="AC76" i="158" s="1"/>
  <c r="R76" i="158"/>
  <c r="AD76" i="158" s="1"/>
  <c r="S76" i="158"/>
  <c r="AE76" i="158"/>
  <c r="Q77" i="158"/>
  <c r="R77" i="158"/>
  <c r="S77" i="158"/>
  <c r="AC78" i="158"/>
  <c r="AD78" i="158"/>
  <c r="AE78" i="158"/>
  <c r="AC79" i="158"/>
  <c r="AD79" i="158"/>
  <c r="AE79" i="158"/>
  <c r="AC80" i="158"/>
  <c r="AD80" i="158"/>
  <c r="AE80" i="158"/>
  <c r="AC81" i="158"/>
  <c r="AD81" i="158"/>
  <c r="AE81" i="158"/>
  <c r="B82" i="158"/>
  <c r="C82" i="158"/>
  <c r="D82" i="158"/>
  <c r="E82" i="158"/>
  <c r="F82" i="158"/>
  <c r="G82" i="158"/>
  <c r="H82" i="158"/>
  <c r="I82" i="158"/>
  <c r="J82" i="158"/>
  <c r="K82" i="158"/>
  <c r="L82" i="158"/>
  <c r="M82" i="158"/>
  <c r="N82" i="158"/>
  <c r="O82" i="158"/>
  <c r="P82" i="158"/>
  <c r="T82" i="158"/>
  <c r="U82" i="158"/>
  <c r="V82" i="158"/>
  <c r="W82" i="158"/>
  <c r="X82" i="158"/>
  <c r="Y82" i="158"/>
  <c r="Z82" i="158"/>
  <c r="AA82" i="158"/>
  <c r="AB82" i="158"/>
  <c r="Q82" i="158" l="1"/>
  <c r="R82" i="158"/>
  <c r="AD77" i="158"/>
  <c r="AD82" i="158" s="1"/>
  <c r="AC77" i="158"/>
  <c r="AC82" i="158" s="1"/>
  <c r="AE77" i="158"/>
  <c r="AE82" i="158" s="1"/>
  <c r="S82" i="158"/>
  <c r="F15" i="182" l="1"/>
  <c r="F8" i="182" s="1"/>
  <c r="E15" i="182"/>
  <c r="E8" i="182" s="1"/>
  <c r="C15" i="182"/>
  <c r="C16" i="182" s="1"/>
  <c r="B15" i="182"/>
  <c r="B8" i="182" s="1"/>
  <c r="B16" i="182" s="1"/>
  <c r="G15" i="182"/>
  <c r="G8" i="182" s="1"/>
  <c r="D15" i="182"/>
  <c r="G16" i="182"/>
  <c r="F16" i="182"/>
  <c r="D16" i="182"/>
  <c r="E16" i="182"/>
  <c r="I22" i="170" l="1"/>
  <c r="H22" i="170"/>
  <c r="F22" i="170"/>
  <c r="E22" i="170"/>
  <c r="C22" i="170"/>
  <c r="B22" i="170"/>
  <c r="L21" i="170"/>
  <c r="K21" i="170"/>
  <c r="J21" i="170"/>
  <c r="G21" i="170"/>
  <c r="D21" i="170"/>
  <c r="G22" i="170"/>
  <c r="I18" i="170"/>
  <c r="H18" i="170"/>
  <c r="F18" i="170"/>
  <c r="F23" i="170" s="1"/>
  <c r="E18" i="170"/>
  <c r="C18" i="170"/>
  <c r="B18" i="170"/>
  <c r="L17" i="170"/>
  <c r="K17" i="170"/>
  <c r="J17" i="170"/>
  <c r="G17" i="170"/>
  <c r="D17" i="170"/>
  <c r="L16" i="170"/>
  <c r="K16" i="170"/>
  <c r="J16" i="170"/>
  <c r="G16" i="170"/>
  <c r="D16" i="170"/>
  <c r="L15" i="170"/>
  <c r="K15" i="170"/>
  <c r="J15" i="170"/>
  <c r="G15" i="170"/>
  <c r="D15" i="170"/>
  <c r="I11" i="170"/>
  <c r="H11" i="170"/>
  <c r="F11" i="170"/>
  <c r="E11" i="170"/>
  <c r="C11" i="170"/>
  <c r="B11" i="170"/>
  <c r="L10" i="170"/>
  <c r="K10" i="170"/>
  <c r="J10" i="170"/>
  <c r="G10" i="170"/>
  <c r="D10" i="170"/>
  <c r="L9" i="170"/>
  <c r="K9" i="170"/>
  <c r="J9" i="170"/>
  <c r="G9" i="170"/>
  <c r="D9" i="170"/>
  <c r="F47" i="172"/>
  <c r="E47" i="172"/>
  <c r="C47" i="172"/>
  <c r="B47" i="172"/>
  <c r="I46" i="172"/>
  <c r="H46" i="172"/>
  <c r="G46" i="172"/>
  <c r="D46" i="172"/>
  <c r="I45" i="172"/>
  <c r="H45" i="172"/>
  <c r="G45" i="172"/>
  <c r="D45" i="172"/>
  <c r="I44" i="172"/>
  <c r="H44" i="172"/>
  <c r="G44" i="172"/>
  <c r="D44" i="172"/>
  <c r="I43" i="172"/>
  <c r="H43" i="172"/>
  <c r="G43" i="172"/>
  <c r="D43" i="172"/>
  <c r="I42" i="172"/>
  <c r="H42" i="172"/>
  <c r="G42" i="172"/>
  <c r="D42" i="172"/>
  <c r="I41" i="172"/>
  <c r="H41" i="172"/>
  <c r="G41" i="172"/>
  <c r="D41" i="172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C33" i="172"/>
  <c r="B33" i="172"/>
  <c r="I32" i="172"/>
  <c r="H32" i="172"/>
  <c r="G32" i="172"/>
  <c r="D32" i="172"/>
  <c r="I31" i="172"/>
  <c r="H31" i="172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I25" i="172"/>
  <c r="H25" i="172"/>
  <c r="G25" i="172"/>
  <c r="D25" i="172"/>
  <c r="I24" i="172"/>
  <c r="H24" i="172"/>
  <c r="G24" i="172"/>
  <c r="D24" i="172"/>
  <c r="I23" i="172"/>
  <c r="H23" i="172"/>
  <c r="G23" i="172"/>
  <c r="I22" i="172"/>
  <c r="H22" i="172"/>
  <c r="G22" i="172"/>
  <c r="D22" i="172"/>
  <c r="C18" i="172"/>
  <c r="B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H18" i="172" s="1"/>
  <c r="G7" i="172"/>
  <c r="D7" i="172"/>
  <c r="L19" i="207"/>
  <c r="K19" i="207"/>
  <c r="K20" i="207" s="1"/>
  <c r="I19" i="207"/>
  <c r="I20" i="207" s="1"/>
  <c r="H19" i="207"/>
  <c r="F19" i="207"/>
  <c r="E19" i="207"/>
  <c r="E20" i="207" s="1"/>
  <c r="C19" i="207"/>
  <c r="C20" i="207" s="1"/>
  <c r="B19" i="207"/>
  <c r="O18" i="207"/>
  <c r="O19" i="207" s="1"/>
  <c r="N18" i="207"/>
  <c r="N19" i="207" s="1"/>
  <c r="M18" i="207"/>
  <c r="M19" i="207" s="1"/>
  <c r="J18" i="207"/>
  <c r="J19" i="207" s="1"/>
  <c r="J20" i="207" s="1"/>
  <c r="G18" i="207"/>
  <c r="G19" i="207" s="1"/>
  <c r="D18" i="207"/>
  <c r="P18" i="207" s="1"/>
  <c r="P19" i="207" s="1"/>
  <c r="L15" i="207"/>
  <c r="K15" i="207"/>
  <c r="I15" i="207"/>
  <c r="H15" i="207"/>
  <c r="F15" i="207"/>
  <c r="E15" i="207"/>
  <c r="C15" i="207"/>
  <c r="B15" i="207"/>
  <c r="O14" i="207"/>
  <c r="P14" i="207" s="1"/>
  <c r="P15" i="207" s="1"/>
  <c r="N14" i="207"/>
  <c r="N15" i="207" s="1"/>
  <c r="M14" i="207"/>
  <c r="M15" i="207" s="1"/>
  <c r="J14" i="207"/>
  <c r="J15" i="207" s="1"/>
  <c r="G14" i="207"/>
  <c r="G15" i="207" s="1"/>
  <c r="D14" i="207"/>
  <c r="D15" i="207" s="1"/>
  <c r="L10" i="207"/>
  <c r="K10" i="207"/>
  <c r="I10" i="207"/>
  <c r="H10" i="207"/>
  <c r="F10" i="207"/>
  <c r="E10" i="207"/>
  <c r="C10" i="207"/>
  <c r="B10" i="207"/>
  <c r="O9" i="207"/>
  <c r="O10" i="207" s="1"/>
  <c r="N9" i="207"/>
  <c r="P9" i="207" s="1"/>
  <c r="P10" i="207" s="1"/>
  <c r="M9" i="207"/>
  <c r="M10" i="207" s="1"/>
  <c r="J9" i="207"/>
  <c r="J10" i="207" s="1"/>
  <c r="G9" i="207"/>
  <c r="G10" i="207" s="1"/>
  <c r="D9" i="207"/>
  <c r="D10" i="207" s="1"/>
  <c r="O19" i="173"/>
  <c r="N19" i="173"/>
  <c r="L19" i="173"/>
  <c r="K19" i="173"/>
  <c r="I19" i="173"/>
  <c r="H19" i="173"/>
  <c r="F19" i="173"/>
  <c r="E19" i="173"/>
  <c r="C19" i="173"/>
  <c r="B19" i="173"/>
  <c r="R18" i="173"/>
  <c r="Q18" i="173"/>
  <c r="P18" i="173"/>
  <c r="M18" i="173"/>
  <c r="J18" i="173"/>
  <c r="G18" i="173"/>
  <c r="D18" i="173"/>
  <c r="O15" i="173"/>
  <c r="N15" i="173"/>
  <c r="L15" i="173"/>
  <c r="L20" i="173" s="1"/>
  <c r="K15" i="173"/>
  <c r="I15" i="173"/>
  <c r="H15" i="173"/>
  <c r="F15" i="173"/>
  <c r="F20" i="173" s="1"/>
  <c r="E15" i="173"/>
  <c r="C15" i="173"/>
  <c r="B15" i="173"/>
  <c r="R14" i="173"/>
  <c r="Q14" i="173"/>
  <c r="P14" i="173"/>
  <c r="M14" i="173"/>
  <c r="J14" i="173"/>
  <c r="G14" i="173"/>
  <c r="D14" i="173"/>
  <c r="O10" i="173"/>
  <c r="N10" i="173"/>
  <c r="L10" i="173"/>
  <c r="K10" i="173"/>
  <c r="I10" i="173"/>
  <c r="H10" i="173"/>
  <c r="F10" i="173"/>
  <c r="E10" i="173"/>
  <c r="C10" i="173"/>
  <c r="B10" i="173"/>
  <c r="R9" i="173"/>
  <c r="R10" i="173" s="1"/>
  <c r="Q9" i="173"/>
  <c r="Q10" i="173" s="1"/>
  <c r="P9" i="173"/>
  <c r="M9" i="173"/>
  <c r="M10" i="173" s="1"/>
  <c r="J9" i="173"/>
  <c r="J10" i="173" s="1"/>
  <c r="G9" i="173"/>
  <c r="G10" i="173" s="1"/>
  <c r="D9" i="173"/>
  <c r="D10" i="173" s="1"/>
  <c r="N20" i="207" l="1"/>
  <c r="G20" i="207"/>
  <c r="N10" i="207"/>
  <c r="B20" i="207"/>
  <c r="F20" i="207"/>
  <c r="H20" i="207"/>
  <c r="L20" i="207"/>
  <c r="D19" i="207"/>
  <c r="D20" i="207" s="1"/>
  <c r="M21" i="170"/>
  <c r="G18" i="172"/>
  <c r="G11" i="170"/>
  <c r="J18" i="170"/>
  <c r="B23" i="170"/>
  <c r="H23" i="170"/>
  <c r="D11" i="170"/>
  <c r="L11" i="170"/>
  <c r="K11" i="170"/>
  <c r="M10" i="170"/>
  <c r="K18" i="170"/>
  <c r="M16" i="170"/>
  <c r="M17" i="170"/>
  <c r="J22" i="170"/>
  <c r="J11" i="170"/>
  <c r="C23" i="170"/>
  <c r="I23" i="170"/>
  <c r="K22" i="170"/>
  <c r="D18" i="170"/>
  <c r="D23" i="170" s="1"/>
  <c r="L18" i="170"/>
  <c r="E23" i="170"/>
  <c r="D22" i="170"/>
  <c r="L22" i="170"/>
  <c r="M9" i="170"/>
  <c r="G18" i="170"/>
  <c r="G23" i="170" s="1"/>
  <c r="M22" i="170"/>
  <c r="M15" i="170"/>
  <c r="J27" i="172"/>
  <c r="J28" i="172"/>
  <c r="J29" i="172"/>
  <c r="J30" i="172"/>
  <c r="J36" i="172"/>
  <c r="J42" i="172"/>
  <c r="J43" i="172"/>
  <c r="J45" i="172"/>
  <c r="J46" i="172"/>
  <c r="J8" i="172"/>
  <c r="J9" i="172"/>
  <c r="J10" i="172"/>
  <c r="J11" i="172"/>
  <c r="J13" i="172"/>
  <c r="J22" i="172"/>
  <c r="I33" i="172"/>
  <c r="J25" i="172"/>
  <c r="J14" i="172"/>
  <c r="J17" i="172"/>
  <c r="D47" i="172"/>
  <c r="J39" i="172"/>
  <c r="J40" i="172"/>
  <c r="J26" i="172"/>
  <c r="G47" i="172"/>
  <c r="J41" i="172"/>
  <c r="D33" i="172"/>
  <c r="G33" i="172"/>
  <c r="J31" i="172"/>
  <c r="J32" i="172"/>
  <c r="J44" i="172"/>
  <c r="D18" i="172"/>
  <c r="I18" i="172"/>
  <c r="J12" i="172"/>
  <c r="J15" i="172"/>
  <c r="J16" i="172"/>
  <c r="J23" i="172"/>
  <c r="J24" i="172"/>
  <c r="I47" i="172"/>
  <c r="J37" i="172"/>
  <c r="J38" i="172"/>
  <c r="J7" i="172"/>
  <c r="H47" i="172"/>
  <c r="H33" i="172"/>
  <c r="O20" i="207"/>
  <c r="M20" i="207"/>
  <c r="P20" i="207"/>
  <c r="O15" i="207"/>
  <c r="O20" i="173"/>
  <c r="B20" i="173"/>
  <c r="M15" i="173"/>
  <c r="D15" i="173"/>
  <c r="J19" i="173"/>
  <c r="R19" i="173"/>
  <c r="E20" i="173"/>
  <c r="D19" i="173"/>
  <c r="D20" i="173" s="1"/>
  <c r="Q19" i="173"/>
  <c r="C20" i="173"/>
  <c r="H20" i="173"/>
  <c r="N20" i="173"/>
  <c r="G19" i="173"/>
  <c r="G15" i="173"/>
  <c r="Q15" i="173"/>
  <c r="I20" i="173"/>
  <c r="S18" i="173"/>
  <c r="S9" i="173"/>
  <c r="S10" i="173" s="1"/>
  <c r="J15" i="173"/>
  <c r="R15" i="173"/>
  <c r="S14" i="173"/>
  <c r="K20" i="173"/>
  <c r="P15" i="173"/>
  <c r="M19" i="173"/>
  <c r="M20" i="173" s="1"/>
  <c r="P10" i="173"/>
  <c r="P19" i="173"/>
  <c r="J23" i="170" l="1"/>
  <c r="K23" i="170"/>
  <c r="L23" i="170"/>
  <c r="M18" i="170"/>
  <c r="M23" i="170" s="1"/>
  <c r="M11" i="170"/>
  <c r="J47" i="172"/>
  <c r="J33" i="172"/>
  <c r="J18" i="172"/>
  <c r="Q20" i="173"/>
  <c r="R20" i="173"/>
  <c r="S19" i="173"/>
  <c r="G20" i="173"/>
  <c r="S15" i="173"/>
  <c r="P20" i="173"/>
  <c r="J20" i="173"/>
  <c r="Z15" i="158"/>
  <c r="AA15" i="158"/>
  <c r="AB15" i="158"/>
  <c r="C24" i="120"/>
  <c r="B24" i="120"/>
  <c r="D23" i="120"/>
  <c r="D22" i="120"/>
  <c r="D12" i="120" s="1"/>
  <c r="D20" i="120"/>
  <c r="D18" i="120"/>
  <c r="D17" i="120"/>
  <c r="C13" i="120"/>
  <c r="B13" i="120"/>
  <c r="C12" i="120"/>
  <c r="B12" i="120"/>
  <c r="C11" i="120"/>
  <c r="B11" i="120"/>
  <c r="C10" i="120"/>
  <c r="B10" i="120"/>
  <c r="C9" i="120"/>
  <c r="B9" i="120"/>
  <c r="C8" i="120"/>
  <c r="B8" i="120"/>
  <c r="C7" i="120"/>
  <c r="B7" i="120"/>
  <c r="B14" i="120" s="1"/>
  <c r="C14" i="120" l="1"/>
  <c r="D24" i="120"/>
  <c r="S20" i="173"/>
  <c r="L43" i="113"/>
  <c r="K43" i="113"/>
  <c r="I43" i="113"/>
  <c r="F43" i="113"/>
  <c r="E43" i="113"/>
  <c r="C43" i="113"/>
  <c r="B43" i="113"/>
  <c r="M43" i="113"/>
  <c r="O43" i="113"/>
  <c r="J43" i="113"/>
  <c r="G43" i="113"/>
  <c r="D43" i="113"/>
  <c r="H43" i="113" l="1"/>
  <c r="P43" i="113"/>
  <c r="N43" i="113" l="1"/>
  <c r="C33" i="120" l="1"/>
  <c r="C34" i="120" s="1"/>
  <c r="B33" i="120"/>
  <c r="B34" i="120" s="1"/>
  <c r="D32" i="120"/>
  <c r="D13" i="120" s="1"/>
  <c r="D30" i="120"/>
  <c r="D11" i="120" s="1"/>
  <c r="D29" i="120"/>
  <c r="D10" i="120" s="1"/>
  <c r="D28" i="120"/>
  <c r="D9" i="120" s="1"/>
  <c r="D27" i="120"/>
  <c r="D8" i="120" s="1"/>
  <c r="D26" i="120"/>
  <c r="V6" i="208"/>
  <c r="W6" i="208"/>
  <c r="V7" i="208"/>
  <c r="W7" i="208"/>
  <c r="V8" i="208"/>
  <c r="W8" i="208"/>
  <c r="V9" i="208"/>
  <c r="W9" i="208"/>
  <c r="W5" i="208"/>
  <c r="V5" i="208"/>
  <c r="Q11" i="117" l="1"/>
  <c r="D33" i="120"/>
  <c r="D34" i="120" s="1"/>
  <c r="D7" i="120"/>
  <c r="D14" i="120" s="1"/>
  <c r="R11" i="117"/>
  <c r="D16" i="197"/>
  <c r="F16" i="197"/>
  <c r="G16" i="197"/>
  <c r="I32" i="125" l="1"/>
  <c r="I34" i="125" s="1"/>
  <c r="H32" i="125"/>
  <c r="H34" i="125" s="1"/>
  <c r="F32" i="125"/>
  <c r="F34" i="125" s="1"/>
  <c r="E32" i="125"/>
  <c r="E34" i="125" s="1"/>
  <c r="C32" i="125"/>
  <c r="C34" i="125" s="1"/>
  <c r="B32" i="125"/>
  <c r="B34" i="125" s="1"/>
  <c r="L31" i="125"/>
  <c r="K31" i="125"/>
  <c r="J31" i="125"/>
  <c r="G31" i="125"/>
  <c r="D31" i="125"/>
  <c r="M31" i="125" s="1"/>
  <c r="L30" i="125"/>
  <c r="K30" i="125"/>
  <c r="G30" i="125"/>
  <c r="D30" i="125"/>
  <c r="M30" i="125" s="1"/>
  <c r="L29" i="125"/>
  <c r="K29" i="125"/>
  <c r="J29" i="125"/>
  <c r="G29" i="125"/>
  <c r="D29" i="125"/>
  <c r="M29" i="125" s="1"/>
  <c r="L28" i="125"/>
  <c r="K28" i="125"/>
  <c r="J28" i="125"/>
  <c r="G28" i="125"/>
  <c r="D28" i="125"/>
  <c r="M28" i="125" s="1"/>
  <c r="L27" i="125"/>
  <c r="K27" i="125"/>
  <c r="J27" i="125"/>
  <c r="G27" i="125"/>
  <c r="G32" i="125" s="1"/>
  <c r="G34" i="125" s="1"/>
  <c r="D27" i="125"/>
  <c r="L26" i="125"/>
  <c r="K26" i="125"/>
  <c r="K32" i="125" s="1"/>
  <c r="K34" i="125" s="1"/>
  <c r="J26" i="125"/>
  <c r="J32" i="125" s="1"/>
  <c r="J34" i="125" s="1"/>
  <c r="G26" i="125"/>
  <c r="D26" i="125"/>
  <c r="I24" i="125"/>
  <c r="I33" i="125" s="1"/>
  <c r="I35" i="125" s="1"/>
  <c r="H24" i="125"/>
  <c r="H33" i="125" s="1"/>
  <c r="H35" i="125" s="1"/>
  <c r="F24" i="125"/>
  <c r="F33" i="125" s="1"/>
  <c r="F35" i="125" s="1"/>
  <c r="E24" i="125"/>
  <c r="E33" i="125" s="1"/>
  <c r="E35" i="125" s="1"/>
  <c r="C24" i="125"/>
  <c r="C33" i="125" s="1"/>
  <c r="B24" i="125"/>
  <c r="B33" i="125" s="1"/>
  <c r="B35" i="125" s="1"/>
  <c r="L23" i="125"/>
  <c r="K23" i="125"/>
  <c r="J23" i="125"/>
  <c r="G23" i="125"/>
  <c r="D23" i="125"/>
  <c r="L22" i="125"/>
  <c r="K22" i="125"/>
  <c r="J22" i="125"/>
  <c r="J13" i="125" s="1"/>
  <c r="G22" i="125"/>
  <c r="G13" i="125" s="1"/>
  <c r="D22" i="125"/>
  <c r="L21" i="125"/>
  <c r="K21" i="125"/>
  <c r="J21" i="125"/>
  <c r="G21" i="125"/>
  <c r="D21" i="125"/>
  <c r="L20" i="125"/>
  <c r="K20" i="125"/>
  <c r="J20" i="125"/>
  <c r="G20" i="125"/>
  <c r="D20" i="125"/>
  <c r="L19" i="125"/>
  <c r="K19" i="125"/>
  <c r="J19" i="125"/>
  <c r="G19" i="125"/>
  <c r="D19" i="125"/>
  <c r="L18" i="125"/>
  <c r="K18" i="125"/>
  <c r="J18" i="125"/>
  <c r="G18" i="125"/>
  <c r="D18" i="125"/>
  <c r="H14" i="125"/>
  <c r="J14" i="125" s="1"/>
  <c r="E14" i="125"/>
  <c r="G14" i="125" s="1"/>
  <c r="C14" i="125"/>
  <c r="L14" i="125" s="1"/>
  <c r="B14" i="125"/>
  <c r="H13" i="125"/>
  <c r="E13" i="125"/>
  <c r="C13" i="125"/>
  <c r="L13" i="125" s="1"/>
  <c r="B13" i="125"/>
  <c r="H12" i="125"/>
  <c r="J12" i="125" s="1"/>
  <c r="E12" i="125"/>
  <c r="C12" i="125"/>
  <c r="L12" i="125" s="1"/>
  <c r="B12" i="125"/>
  <c r="K12" i="125" s="1"/>
  <c r="H11" i="125"/>
  <c r="J11" i="125" s="1"/>
  <c r="E11" i="125"/>
  <c r="G11" i="125" s="1"/>
  <c r="C11" i="125"/>
  <c r="L11" i="125" s="1"/>
  <c r="B11" i="125"/>
  <c r="L10" i="125"/>
  <c r="H10" i="125"/>
  <c r="J10" i="125" s="1"/>
  <c r="E10" i="125"/>
  <c r="G10" i="125" s="1"/>
  <c r="D10" i="125"/>
  <c r="C10" i="125"/>
  <c r="B10" i="125"/>
  <c r="H9" i="125"/>
  <c r="J9" i="125" s="1"/>
  <c r="E9" i="125"/>
  <c r="G9" i="125" s="1"/>
  <c r="C9" i="125"/>
  <c r="C15" i="125" s="1"/>
  <c r="B9" i="125"/>
  <c r="D9" i="125" l="1"/>
  <c r="K11" i="125"/>
  <c r="M11" i="125" s="1"/>
  <c r="D13" i="125"/>
  <c r="M13" i="125" s="1"/>
  <c r="D14" i="125"/>
  <c r="K24" i="125"/>
  <c r="K33" i="125" s="1"/>
  <c r="K35" i="125" s="1"/>
  <c r="L9" i="125"/>
  <c r="K10" i="125"/>
  <c r="M10" i="125" s="1"/>
  <c r="D12" i="125"/>
  <c r="M22" i="125"/>
  <c r="D32" i="125"/>
  <c r="D34" i="125" s="1"/>
  <c r="L32" i="125"/>
  <c r="L34" i="125" s="1"/>
  <c r="K9" i="125"/>
  <c r="D11" i="125"/>
  <c r="G12" i="125"/>
  <c r="G15" i="125" s="1"/>
  <c r="K13" i="125"/>
  <c r="K14" i="125"/>
  <c r="G24" i="125"/>
  <c r="G33" i="125" s="1"/>
  <c r="G35" i="125" s="1"/>
  <c r="D24" i="125"/>
  <c r="D33" i="125" s="1"/>
  <c r="D35" i="125" s="1"/>
  <c r="M27" i="125"/>
  <c r="M20" i="125"/>
  <c r="M18" i="125"/>
  <c r="M14" i="125"/>
  <c r="L24" i="125"/>
  <c r="L33" i="125" s="1"/>
  <c r="M23" i="125"/>
  <c r="M12" i="125"/>
  <c r="M21" i="125"/>
  <c r="L15" i="125"/>
  <c r="J24" i="125"/>
  <c r="J33" i="125" s="1"/>
  <c r="J35" i="125" s="1"/>
  <c r="K15" i="125"/>
  <c r="M9" i="125"/>
  <c r="J15" i="125"/>
  <c r="C35" i="125"/>
  <c r="E15" i="125"/>
  <c r="M19" i="125"/>
  <c r="H15" i="125"/>
  <c r="B15" i="125"/>
  <c r="M26" i="125"/>
  <c r="M32" i="125" s="1"/>
  <c r="M34" i="125" s="1"/>
  <c r="E19" i="196"/>
  <c r="G18" i="196"/>
  <c r="G19" i="196" s="1"/>
  <c r="F18" i="196"/>
  <c r="F19" i="196" s="1"/>
  <c r="E18" i="196"/>
  <c r="D18" i="196"/>
  <c r="C18" i="196"/>
  <c r="B18" i="196"/>
  <c r="H17" i="196"/>
  <c r="G9" i="196"/>
  <c r="F9" i="196"/>
  <c r="E9" i="196"/>
  <c r="D9" i="196"/>
  <c r="C9" i="196"/>
  <c r="B9" i="196"/>
  <c r="L17" i="215"/>
  <c r="I17" i="215"/>
  <c r="P16" i="215"/>
  <c r="P17" i="215" s="1"/>
  <c r="O16" i="215"/>
  <c r="O17" i="215" s="1"/>
  <c r="N16" i="215"/>
  <c r="M16" i="215"/>
  <c r="M17" i="215" s="1"/>
  <c r="K16" i="215"/>
  <c r="K12" i="215" s="1"/>
  <c r="J16" i="215"/>
  <c r="H16" i="215"/>
  <c r="G16" i="215"/>
  <c r="F16" i="215"/>
  <c r="F17" i="215" s="1"/>
  <c r="E16" i="215"/>
  <c r="D16" i="215"/>
  <c r="C16" i="215"/>
  <c r="B16" i="215"/>
  <c r="R15" i="215"/>
  <c r="R16" i="215" s="1"/>
  <c r="R17" i="215" s="1"/>
  <c r="Q15" i="215"/>
  <c r="J13" i="215"/>
  <c r="J17" i="215" s="1"/>
  <c r="G13" i="215"/>
  <c r="G17" i="215" s="1"/>
  <c r="E13" i="215"/>
  <c r="D13" i="215"/>
  <c r="D17" i="215" s="1"/>
  <c r="C13" i="215"/>
  <c r="B13" i="215"/>
  <c r="B17" i="215" s="1"/>
  <c r="N12" i="215"/>
  <c r="N13" i="215" s="1"/>
  <c r="N17" i="215" s="1"/>
  <c r="H12" i="215"/>
  <c r="H13" i="215" s="1"/>
  <c r="H17" i="215" s="1"/>
  <c r="J9" i="215"/>
  <c r="G9" i="215"/>
  <c r="D9" i="215"/>
  <c r="C9" i="215"/>
  <c r="B9" i="215"/>
  <c r="N8" i="215"/>
  <c r="N9" i="215" s="1"/>
  <c r="H8" i="215"/>
  <c r="H9" i="215" s="1"/>
  <c r="E8" i="215"/>
  <c r="E9" i="215" s="1"/>
  <c r="M15" i="125" l="1"/>
  <c r="M24" i="125"/>
  <c r="M33" i="125" s="1"/>
  <c r="M35" i="125" s="1"/>
  <c r="K13" i="215"/>
  <c r="K17" i="215" s="1"/>
  <c r="K8" i="215"/>
  <c r="K9" i="215" s="1"/>
  <c r="C17" i="215"/>
  <c r="S15" i="215"/>
  <c r="S16" i="215" s="1"/>
  <c r="E17" i="215"/>
  <c r="L35" i="125"/>
  <c r="D15" i="125"/>
  <c r="H18" i="196"/>
  <c r="H19" i="196" s="1"/>
  <c r="Q16" i="215"/>
  <c r="Q12" i="215" s="1"/>
  <c r="F14" i="201"/>
  <c r="H14" i="201"/>
  <c r="O14" i="201"/>
  <c r="P14" i="201"/>
  <c r="Q14" i="201"/>
  <c r="C14" i="201"/>
  <c r="Q13" i="215" l="1"/>
  <c r="Q17" i="215" s="1"/>
  <c r="Q8" i="215"/>
  <c r="Q9" i="215" s="1"/>
  <c r="P31" i="200"/>
  <c r="O31" i="200"/>
  <c r="M31" i="200"/>
  <c r="L31" i="200"/>
  <c r="I31" i="200"/>
  <c r="G31" i="200"/>
  <c r="E31" i="200"/>
  <c r="D31" i="200"/>
  <c r="C31" i="200"/>
  <c r="Q31" i="200"/>
  <c r="N31" i="200"/>
  <c r="O9" i="106"/>
  <c r="O10" i="106"/>
  <c r="O11" i="106"/>
  <c r="O19" i="106"/>
  <c r="O27" i="106" s="1"/>
  <c r="O26" i="106"/>
  <c r="O28" i="106" s="1"/>
  <c r="O12" i="106" l="1"/>
  <c r="S31" i="200"/>
  <c r="R31" i="200"/>
  <c r="O29" i="106"/>
  <c r="H31" i="200"/>
  <c r="K31" i="200"/>
  <c r="F31" i="200"/>
  <c r="J31" i="200"/>
  <c r="T31" i="200"/>
  <c r="Q29" i="168" l="1"/>
  <c r="O29" i="168"/>
  <c r="M29" i="168"/>
  <c r="L29" i="168"/>
  <c r="I29" i="168"/>
  <c r="F29" i="168"/>
  <c r="P29" i="168"/>
  <c r="N29" i="168"/>
  <c r="K29" i="168"/>
  <c r="J29" i="168"/>
  <c r="H29" i="168"/>
  <c r="G29" i="168"/>
  <c r="C29" i="168"/>
  <c r="R29" i="168"/>
  <c r="D29" i="168"/>
  <c r="E29" i="168" l="1"/>
  <c r="T29" i="168"/>
  <c r="J18" i="209"/>
  <c r="P17" i="209"/>
  <c r="O17" i="209"/>
  <c r="M17" i="209"/>
  <c r="L17" i="209"/>
  <c r="K17" i="209"/>
  <c r="J17" i="209"/>
  <c r="I17" i="209"/>
  <c r="S16" i="209"/>
  <c r="S17" i="209" s="1"/>
  <c r="R16" i="209"/>
  <c r="R17" i="209" s="1"/>
  <c r="Q16" i="209"/>
  <c r="Q17" i="209" s="1"/>
  <c r="N16" i="209"/>
  <c r="N17" i="209" s="1"/>
  <c r="P14" i="209"/>
  <c r="P18" i="209" s="1"/>
  <c r="O14" i="209"/>
  <c r="O18" i="209" s="1"/>
  <c r="M14" i="209"/>
  <c r="M18" i="209" s="1"/>
  <c r="L14" i="209"/>
  <c r="L18" i="209" s="1"/>
  <c r="J14" i="209"/>
  <c r="I14" i="209"/>
  <c r="I18" i="209" s="1"/>
  <c r="S13" i="209"/>
  <c r="S14" i="209" s="1"/>
  <c r="S18" i="209" s="1"/>
  <c r="R13" i="209"/>
  <c r="R14" i="209" s="1"/>
  <c r="R18" i="209" s="1"/>
  <c r="Q13" i="209"/>
  <c r="N13" i="209"/>
  <c r="N14" i="209" s="1"/>
  <c r="N18" i="209" s="1"/>
  <c r="K13" i="209"/>
  <c r="K14" i="209" s="1"/>
  <c r="K18" i="209" s="1"/>
  <c r="P9" i="209"/>
  <c r="P10" i="209" s="1"/>
  <c r="O9" i="209"/>
  <c r="R9" i="209" s="1"/>
  <c r="M9" i="209"/>
  <c r="M10" i="209" s="1"/>
  <c r="L9" i="209"/>
  <c r="L10" i="209" s="1"/>
  <c r="J9" i="209"/>
  <c r="J10" i="209" s="1"/>
  <c r="I9" i="209"/>
  <c r="I10" i="209" s="1"/>
  <c r="O10" i="209" l="1"/>
  <c r="S9" i="209"/>
  <c r="S10" i="209" s="1"/>
  <c r="N9" i="209"/>
  <c r="N10" i="209" s="1"/>
  <c r="S29" i="168"/>
  <c r="R10" i="209"/>
  <c r="T9" i="209"/>
  <c r="T10" i="209" s="1"/>
  <c r="Q9" i="209"/>
  <c r="Q10" i="209" s="1"/>
  <c r="T13" i="209"/>
  <c r="T14" i="209" s="1"/>
  <c r="T18" i="209" s="1"/>
  <c r="Q14" i="209"/>
  <c r="Q18" i="209" s="1"/>
  <c r="K9" i="209"/>
  <c r="K10" i="209" s="1"/>
  <c r="T16" i="209"/>
  <c r="T17" i="209" s="1"/>
  <c r="H18" i="210" l="1"/>
  <c r="I18" i="210"/>
  <c r="J18" i="210"/>
  <c r="K18" i="210"/>
  <c r="L18" i="210"/>
  <c r="M18" i="210"/>
  <c r="K13" i="194" l="1"/>
  <c r="L13" i="194"/>
  <c r="M13" i="194" l="1"/>
  <c r="M11" i="191"/>
  <c r="L11" i="191"/>
  <c r="K11" i="191"/>
  <c r="G11" i="191"/>
  <c r="F11" i="191"/>
  <c r="E11" i="191"/>
  <c r="D11" i="191"/>
  <c r="C11" i="191"/>
  <c r="B11" i="191"/>
  <c r="O21" i="140" l="1"/>
  <c r="N21" i="140"/>
  <c r="P21" i="140" s="1"/>
  <c r="O20" i="140"/>
  <c r="N20" i="140"/>
  <c r="O19" i="140"/>
  <c r="N19" i="140"/>
  <c r="O16" i="140"/>
  <c r="N16" i="140"/>
  <c r="O15" i="140"/>
  <c r="N15" i="140"/>
  <c r="O14" i="140"/>
  <c r="N14" i="140"/>
  <c r="P14" i="140" s="1"/>
  <c r="O10" i="140"/>
  <c r="N10" i="140"/>
  <c r="O9" i="140"/>
  <c r="N9" i="140"/>
  <c r="O8" i="140"/>
  <c r="N8" i="140"/>
  <c r="P9" i="140" l="1"/>
  <c r="P8" i="140"/>
  <c r="N24" i="140"/>
  <c r="N11" i="140"/>
  <c r="O17" i="140"/>
  <c r="P16" i="140"/>
  <c r="P19" i="140"/>
  <c r="N22" i="140"/>
  <c r="O11" i="140"/>
  <c r="P10" i="140"/>
  <c r="P15" i="140"/>
  <c r="O23" i="140"/>
  <c r="N23" i="140"/>
  <c r="O24" i="140"/>
  <c r="P20" i="140"/>
  <c r="O22" i="140"/>
  <c r="N17" i="140"/>
  <c r="R8" i="131"/>
  <c r="Q8" i="131"/>
  <c r="P8" i="131"/>
  <c r="O8" i="131"/>
  <c r="N8" i="131"/>
  <c r="M8" i="131"/>
  <c r="L8" i="131"/>
  <c r="K8" i="131"/>
  <c r="J8" i="131"/>
  <c r="I8" i="131"/>
  <c r="F8" i="131"/>
  <c r="E8" i="131"/>
  <c r="D8" i="131"/>
  <c r="P17" i="140" l="1"/>
  <c r="O25" i="140"/>
  <c r="P22" i="140"/>
  <c r="P11" i="140"/>
  <c r="P24" i="140"/>
  <c r="P23" i="140"/>
  <c r="N25" i="140"/>
  <c r="Z11" i="158"/>
  <c r="AA11" i="158"/>
  <c r="AB11" i="158"/>
  <c r="Z12" i="158"/>
  <c r="AA12" i="158"/>
  <c r="AB12" i="158"/>
  <c r="Z13" i="158"/>
  <c r="AA13" i="158"/>
  <c r="AB13" i="158"/>
  <c r="Z14" i="158"/>
  <c r="AA14" i="158"/>
  <c r="AB14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Z23" i="158"/>
  <c r="AA23" i="158"/>
  <c r="AB23" i="158"/>
  <c r="T34" i="158"/>
  <c r="AI34" i="158" s="1"/>
  <c r="U34" i="158"/>
  <c r="AJ34" i="158" s="1"/>
  <c r="V34" i="158"/>
  <c r="AK34" i="158" s="1"/>
  <c r="Q11" i="158"/>
  <c r="S11" i="158"/>
  <c r="AE11" i="158" s="1"/>
  <c r="R11" i="158"/>
  <c r="AD11" i="158" s="1"/>
  <c r="AC11" i="158" l="1"/>
  <c r="P25" i="140"/>
  <c r="I27" i="214"/>
  <c r="H27" i="214"/>
  <c r="F27" i="214"/>
  <c r="E27" i="214"/>
  <c r="C27" i="214"/>
  <c r="B27" i="214"/>
  <c r="L25" i="214"/>
  <c r="K25" i="214"/>
  <c r="J25" i="214"/>
  <c r="G25" i="214"/>
  <c r="G27" i="214" s="1"/>
  <c r="D25" i="214"/>
  <c r="L24" i="214"/>
  <c r="L27" i="214" s="1"/>
  <c r="K24" i="214"/>
  <c r="J24" i="214"/>
  <c r="G24" i="214"/>
  <c r="D24" i="214"/>
  <c r="D27" i="214" s="1"/>
  <c r="I20" i="214"/>
  <c r="I28" i="214" s="1"/>
  <c r="H20" i="214"/>
  <c r="F20" i="214"/>
  <c r="F28" i="214" s="1"/>
  <c r="E20" i="214"/>
  <c r="E28" i="214" s="1"/>
  <c r="C20" i="214"/>
  <c r="B20" i="214"/>
  <c r="B28" i="214" s="1"/>
  <c r="L18" i="214"/>
  <c r="K18" i="214"/>
  <c r="J18" i="214"/>
  <c r="G18" i="214"/>
  <c r="D18" i="214"/>
  <c r="L17" i="214"/>
  <c r="L20" i="214" s="1"/>
  <c r="K17" i="214"/>
  <c r="J17" i="214"/>
  <c r="G17" i="214"/>
  <c r="D17" i="214"/>
  <c r="D20" i="214" s="1"/>
  <c r="I12" i="214"/>
  <c r="H12" i="214"/>
  <c r="F12" i="214"/>
  <c r="E12" i="214"/>
  <c r="C12" i="214"/>
  <c r="B12" i="214"/>
  <c r="L10" i="214"/>
  <c r="K10" i="214"/>
  <c r="J10" i="214"/>
  <c r="G10" i="214"/>
  <c r="D10" i="214"/>
  <c r="L9" i="214"/>
  <c r="K9" i="214"/>
  <c r="J9" i="214"/>
  <c r="G9" i="214"/>
  <c r="D9" i="214"/>
  <c r="M9" i="214" l="1"/>
  <c r="M24" i="214"/>
  <c r="J12" i="214"/>
  <c r="J20" i="214"/>
  <c r="J28" i="214" s="1"/>
  <c r="H28" i="214"/>
  <c r="G12" i="214"/>
  <c r="M17" i="214"/>
  <c r="M20" i="214" s="1"/>
  <c r="M25" i="214"/>
  <c r="M27" i="214" s="1"/>
  <c r="M10" i="214"/>
  <c r="G20" i="214"/>
  <c r="G28" i="214" s="1"/>
  <c r="D12" i="214"/>
  <c r="L12" i="214"/>
  <c r="M18" i="214"/>
  <c r="C28" i="214"/>
  <c r="J27" i="214"/>
  <c r="M12" i="214"/>
  <c r="D28" i="214"/>
  <c r="L28" i="214"/>
  <c r="K20" i="214"/>
  <c r="K27" i="214"/>
  <c r="K12" i="214"/>
  <c r="M28" i="214" l="1"/>
  <c r="K28" i="214"/>
  <c r="C48" i="172" l="1"/>
  <c r="E48" i="172"/>
  <c r="F48" i="172" l="1"/>
  <c r="G48" i="172"/>
  <c r="D48" i="172"/>
  <c r="B48" i="172"/>
  <c r="I48" i="172"/>
  <c r="C17" i="176"/>
  <c r="D17" i="176"/>
  <c r="K17" i="176"/>
  <c r="L17" i="176"/>
  <c r="M17" i="176"/>
  <c r="N17" i="176"/>
  <c r="O17" i="176"/>
  <c r="P17" i="176"/>
  <c r="Q17" i="176"/>
  <c r="R17" i="176"/>
  <c r="S17" i="176"/>
  <c r="T17" i="176"/>
  <c r="U17" i="176"/>
  <c r="V17" i="176"/>
  <c r="X17" i="176"/>
  <c r="Y17" i="176"/>
  <c r="B17" i="176"/>
  <c r="H48" i="172" l="1"/>
  <c r="J48" i="172"/>
  <c r="C20" i="205" l="1"/>
  <c r="C20" i="165" l="1"/>
  <c r="D20" i="165"/>
  <c r="E20" i="165"/>
  <c r="P30" i="198" l="1"/>
  <c r="P29" i="198"/>
  <c r="P28" i="198"/>
  <c r="P27" i="198"/>
  <c r="P26" i="198"/>
  <c r="O24" i="198"/>
  <c r="N24" i="198"/>
  <c r="P23" i="198"/>
  <c r="P22" i="198"/>
  <c r="P21" i="198"/>
  <c r="P20" i="198"/>
  <c r="P19" i="198"/>
  <c r="P24" i="198" s="1"/>
  <c r="O15" i="198"/>
  <c r="N15" i="198"/>
  <c r="P15" i="198" s="1"/>
  <c r="O14" i="198"/>
  <c r="P14" i="198" s="1"/>
  <c r="N14" i="198"/>
  <c r="O13" i="198"/>
  <c r="N13" i="198"/>
  <c r="P13" i="198" s="1"/>
  <c r="O12" i="198"/>
  <c r="N12" i="198"/>
  <c r="O11" i="198"/>
  <c r="N11" i="198"/>
  <c r="P11" i="198" s="1"/>
  <c r="O16" i="198" l="1"/>
  <c r="P12" i="198"/>
  <c r="P16" i="198"/>
  <c r="N16" i="198"/>
  <c r="I21" i="135" l="1"/>
  <c r="E21" i="135"/>
  <c r="L21" i="135"/>
  <c r="K21" i="135"/>
  <c r="J21" i="135"/>
  <c r="H21" i="135"/>
  <c r="G21" i="135"/>
  <c r="F21" i="135"/>
  <c r="D21" i="135"/>
  <c r="T13" i="201" l="1"/>
  <c r="T14" i="201" s="1"/>
  <c r="S13" i="201"/>
  <c r="S14" i="201" s="1"/>
  <c r="R14" i="201"/>
  <c r="J22" i="135" l="1"/>
  <c r="K22" i="135"/>
  <c r="L22" i="135" l="1"/>
  <c r="G19" i="179"/>
  <c r="L20" i="206" l="1"/>
  <c r="Z10" i="158" l="1"/>
  <c r="AA10" i="158"/>
  <c r="AB10" i="158"/>
  <c r="AA9" i="158"/>
  <c r="AB9" i="158"/>
  <c r="Z9" i="158"/>
  <c r="J14" i="141" l="1"/>
  <c r="H15" i="141"/>
  <c r="I15" i="141"/>
  <c r="J18" i="141"/>
  <c r="J19" i="141"/>
  <c r="J9" i="141"/>
  <c r="J10" i="141" s="1"/>
  <c r="H10" i="141"/>
  <c r="I10" i="141"/>
  <c r="H20" i="141"/>
  <c r="H22" i="141" s="1"/>
  <c r="I20" i="141"/>
  <c r="I22" i="141" s="1"/>
  <c r="J20" i="141"/>
  <c r="J22" i="141" s="1"/>
  <c r="J15" i="141" l="1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10" i="165"/>
  <c r="V10" i="165"/>
  <c r="W10" i="165"/>
  <c r="U11" i="165"/>
  <c r="V11" i="165"/>
  <c r="W11" i="165"/>
  <c r="U12" i="165"/>
  <c r="V12" i="165"/>
  <c r="W12" i="165"/>
  <c r="V9" i="165"/>
  <c r="U9" i="165"/>
  <c r="B24" i="158" l="1"/>
  <c r="AF41" i="158" l="1"/>
  <c r="AG41" i="158"/>
  <c r="AH41" i="158"/>
  <c r="AF42" i="158"/>
  <c r="AG42" i="158"/>
  <c r="AH42" i="158"/>
  <c r="AF43" i="158"/>
  <c r="AG43" i="158"/>
  <c r="AH43" i="158"/>
  <c r="AF33" i="158"/>
  <c r="AG33" i="158"/>
  <c r="AH33" i="158"/>
  <c r="AF35" i="158"/>
  <c r="AG35" i="158"/>
  <c r="AH35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2" i="158"/>
  <c r="AH32" i="158"/>
  <c r="AF32" i="158"/>
  <c r="D26" i="155" l="1"/>
  <c r="G26" i="155"/>
  <c r="J26" i="155"/>
  <c r="K26" i="155"/>
  <c r="L26" i="155"/>
  <c r="M26" i="155"/>
  <c r="N26" i="155"/>
  <c r="S19" i="158" l="1"/>
  <c r="Q19" i="158" l="1"/>
  <c r="U13" i="165" l="1"/>
  <c r="T32" i="158" l="1"/>
  <c r="B44" i="158" l="1"/>
  <c r="Q22" i="158" l="1"/>
  <c r="R22" i="158"/>
  <c r="AD22" i="158" s="1"/>
  <c r="S22" i="158"/>
  <c r="AE22" i="158" s="1"/>
  <c r="AC22" i="158" l="1"/>
  <c r="W44" i="158" l="1"/>
  <c r="T24" i="158" l="1"/>
  <c r="K8" i="197" l="1"/>
  <c r="K12" i="197" l="1"/>
  <c r="P23" i="155"/>
  <c r="P24" i="155" s="1"/>
  <c r="P26" i="155" s="1"/>
  <c r="O23" i="155"/>
  <c r="O24" i="155" s="1"/>
  <c r="O26" i="155" s="1"/>
  <c r="I23" i="155"/>
  <c r="I24" i="155" s="1"/>
  <c r="I26" i="155" s="1"/>
  <c r="F23" i="155"/>
  <c r="F24" i="155" s="1"/>
  <c r="F26" i="155" s="1"/>
  <c r="C23" i="155"/>
  <c r="T21" i="155"/>
  <c r="Q21" i="155"/>
  <c r="Q23" i="155" s="1"/>
  <c r="Q24" i="155" s="1"/>
  <c r="Q26" i="155" s="1"/>
  <c r="H26" i="155"/>
  <c r="E26" i="155"/>
  <c r="C18" i="155"/>
  <c r="C24" i="155" s="1"/>
  <c r="P19" i="209" l="1"/>
  <c r="O19" i="209"/>
  <c r="O20" i="209" s="1"/>
  <c r="M19" i="209"/>
  <c r="M20" i="209" s="1"/>
  <c r="L19" i="209"/>
  <c r="K19" i="209"/>
  <c r="J19" i="209"/>
  <c r="J20" i="209" s="1"/>
  <c r="I19" i="209"/>
  <c r="I20" i="209" s="1"/>
  <c r="D20" i="209"/>
  <c r="C20" i="209"/>
  <c r="T19" i="209"/>
  <c r="S19" i="209"/>
  <c r="R19" i="209"/>
  <c r="Q19" i="209"/>
  <c r="N19" i="209"/>
  <c r="E20" i="209" l="1"/>
  <c r="S20" i="209"/>
  <c r="R20" i="209"/>
  <c r="H20" i="209"/>
  <c r="F20" i="209"/>
  <c r="K20" i="209"/>
  <c r="P20" i="209"/>
  <c r="G20" i="209"/>
  <c r="L20" i="209"/>
  <c r="N20" i="209"/>
  <c r="Q20" i="209"/>
  <c r="T20" i="209"/>
  <c r="U24" i="131" l="1"/>
  <c r="C13" i="165" l="1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G15" i="197" l="1"/>
  <c r="F15" i="197"/>
  <c r="E15" i="197"/>
  <c r="D15" i="197"/>
  <c r="C15" i="197"/>
  <c r="B15" i="197"/>
  <c r="K14" i="197"/>
  <c r="K15" i="197" s="1"/>
  <c r="B12" i="197"/>
  <c r="B8" i="197"/>
  <c r="B16" i="197" s="1"/>
  <c r="C16" i="197"/>
  <c r="E16" i="201"/>
  <c r="E17" i="201" s="1"/>
  <c r="E18" i="201" s="1"/>
  <c r="G16" i="201"/>
  <c r="G17" i="201" s="1"/>
  <c r="G18" i="201" s="1"/>
  <c r="R16" i="201"/>
  <c r="R17" i="201" s="1"/>
  <c r="R18" i="201" s="1"/>
  <c r="C17" i="201"/>
  <c r="C18" i="201" s="1"/>
  <c r="D17" i="201"/>
  <c r="D18" i="201" s="1"/>
  <c r="F17" i="201"/>
  <c r="F18" i="201" s="1"/>
  <c r="H17" i="201"/>
  <c r="H18" i="201" s="1"/>
  <c r="I17" i="201"/>
  <c r="I18" i="201" s="1"/>
  <c r="J17" i="201"/>
  <c r="J18" i="201" s="1"/>
  <c r="K17" i="201"/>
  <c r="K18" i="201" s="1"/>
  <c r="L17" i="201"/>
  <c r="L18" i="201" s="1"/>
  <c r="M17" i="201"/>
  <c r="M18" i="201" s="1"/>
  <c r="N17" i="201"/>
  <c r="N18" i="201" s="1"/>
  <c r="O17" i="201"/>
  <c r="O18" i="201" s="1"/>
  <c r="P18" i="201"/>
  <c r="Q18" i="201"/>
  <c r="S16" i="201" l="1"/>
  <c r="S17" i="201" s="1"/>
  <c r="S18" i="201" s="1"/>
  <c r="E12" i="197"/>
  <c r="E8" i="197"/>
  <c r="E16" i="197" s="1"/>
  <c r="K16" i="197"/>
  <c r="T16" i="201"/>
  <c r="T17" i="201" s="1"/>
  <c r="T18" i="201" s="1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K33" i="137"/>
  <c r="B1" i="137"/>
  <c r="H22" i="135"/>
  <c r="G22" i="135"/>
  <c r="D22" i="135"/>
  <c r="F22" i="135"/>
  <c r="X24" i="132"/>
  <c r="W24" i="132"/>
  <c r="Q24" i="132"/>
  <c r="P24" i="132"/>
  <c r="M24" i="132"/>
  <c r="L24" i="132"/>
  <c r="I24" i="132"/>
  <c r="H24" i="132"/>
  <c r="E24" i="132"/>
  <c r="D24" i="132"/>
  <c r="B1" i="132"/>
  <c r="L24" i="131"/>
  <c r="H24" i="131"/>
  <c r="S24" i="131"/>
  <c r="R24" i="131"/>
  <c r="O24" i="131"/>
  <c r="N24" i="131"/>
  <c r="J24" i="131"/>
  <c r="G24" i="131"/>
  <c r="F24" i="131"/>
  <c r="B1" i="131"/>
  <c r="J30" i="137" l="1"/>
  <c r="J33" i="137"/>
  <c r="L33" i="137"/>
  <c r="L30" i="137"/>
  <c r="E22" i="135"/>
  <c r="I22" i="135"/>
  <c r="F24" i="132"/>
  <c r="J24" i="132"/>
  <c r="N24" i="132"/>
  <c r="R24" i="132"/>
  <c r="G24" i="132"/>
  <c r="K24" i="132"/>
  <c r="O24" i="132"/>
  <c r="V24" i="132"/>
  <c r="Q24" i="131"/>
  <c r="D24" i="131"/>
  <c r="T24" i="131"/>
  <c r="K24" i="131"/>
  <c r="E24" i="131"/>
  <c r="M24" i="131"/>
  <c r="P24" i="131"/>
  <c r="M17" i="191"/>
  <c r="L17" i="191"/>
  <c r="K17" i="191"/>
  <c r="D19" i="179" l="1"/>
  <c r="C19" i="179"/>
  <c r="I19" i="179" s="1"/>
  <c r="B19" i="179"/>
  <c r="U52" i="158"/>
  <c r="V52" i="158"/>
  <c r="H19" i="179" l="1"/>
  <c r="J19" i="179" s="1"/>
  <c r="P68" i="158" l="1"/>
  <c r="O68" i="158"/>
  <c r="N68" i="158"/>
  <c r="M68" i="158"/>
  <c r="L68" i="158"/>
  <c r="K68" i="158"/>
  <c r="J68" i="158"/>
  <c r="I68" i="158"/>
  <c r="H68" i="158"/>
  <c r="G68" i="158"/>
  <c r="F68" i="158"/>
  <c r="E68" i="158"/>
  <c r="D68" i="158"/>
  <c r="C68" i="158"/>
  <c r="B68" i="158"/>
  <c r="V67" i="158"/>
  <c r="V68" i="158" s="1"/>
  <c r="U67" i="158"/>
  <c r="U68" i="158" s="1"/>
  <c r="T67" i="158"/>
  <c r="T68" i="158" s="1"/>
  <c r="C37" i="115"/>
  <c r="B37" i="115"/>
  <c r="D37" i="115" l="1"/>
  <c r="R37" i="115"/>
  <c r="Q37" i="115"/>
  <c r="M26" i="106"/>
  <c r="M28" i="106" s="1"/>
  <c r="L26" i="106"/>
  <c r="L28" i="106" s="1"/>
  <c r="J26" i="106"/>
  <c r="J28" i="106" s="1"/>
  <c r="I26" i="106"/>
  <c r="I28" i="106" s="1"/>
  <c r="S25" i="106"/>
  <c r="R25" i="106"/>
  <c r="N25" i="106"/>
  <c r="S24" i="106"/>
  <c r="R24" i="106"/>
  <c r="N24" i="106"/>
  <c r="S23" i="106"/>
  <c r="R23" i="106"/>
  <c r="N23" i="106"/>
  <c r="S22" i="106"/>
  <c r="R22" i="106"/>
  <c r="N22" i="106"/>
  <c r="S21" i="106"/>
  <c r="R21" i="106"/>
  <c r="N21" i="106"/>
  <c r="M19" i="106"/>
  <c r="M27" i="106" s="1"/>
  <c r="L19" i="106"/>
  <c r="L27" i="106" s="1"/>
  <c r="J27" i="106"/>
  <c r="I19" i="106"/>
  <c r="I27" i="106" s="1"/>
  <c r="S18" i="106"/>
  <c r="R18" i="106"/>
  <c r="N18" i="106"/>
  <c r="S17" i="106"/>
  <c r="R17" i="106"/>
  <c r="S16" i="106"/>
  <c r="R16" i="106"/>
  <c r="N16" i="106"/>
  <c r="S15" i="106"/>
  <c r="R15" i="106"/>
  <c r="N15" i="106"/>
  <c r="L11" i="106"/>
  <c r="I11" i="106"/>
  <c r="M10" i="106"/>
  <c r="L10" i="106"/>
  <c r="I10" i="106"/>
  <c r="M9" i="106"/>
  <c r="L9" i="106"/>
  <c r="L12" i="106" s="1"/>
  <c r="I9" i="106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M12" i="106" l="1"/>
  <c r="I12" i="106"/>
  <c r="S9" i="106"/>
  <c r="T25" i="106"/>
  <c r="T21" i="106"/>
  <c r="T23" i="106"/>
  <c r="N26" i="106"/>
  <c r="N28" i="106" s="1"/>
  <c r="T18" i="106"/>
  <c r="T17" i="106"/>
  <c r="T16" i="106"/>
  <c r="S10" i="106"/>
  <c r="T24" i="106"/>
  <c r="R26" i="106"/>
  <c r="R28" i="106" s="1"/>
  <c r="K26" i="106"/>
  <c r="K28" i="106" s="1"/>
  <c r="S26" i="106"/>
  <c r="S28" i="106" s="1"/>
  <c r="T22" i="106"/>
  <c r="R19" i="106"/>
  <c r="R27" i="106" s="1"/>
  <c r="N19" i="106"/>
  <c r="N27" i="106" s="1"/>
  <c r="S37" i="115"/>
  <c r="S19" i="106"/>
  <c r="S27" i="106" s="1"/>
  <c r="N9" i="106"/>
  <c r="R9" i="106"/>
  <c r="N10" i="106"/>
  <c r="R10" i="106"/>
  <c r="T15" i="106"/>
  <c r="K27" i="106"/>
  <c r="U51" i="158"/>
  <c r="V51" i="158"/>
  <c r="T10" i="106" l="1"/>
  <c r="N12" i="106"/>
  <c r="T26" i="106"/>
  <c r="T28" i="106" s="1"/>
  <c r="T9" i="106"/>
  <c r="T19" i="106"/>
  <c r="T27" i="106" s="1"/>
  <c r="C26" i="155"/>
  <c r="F20" i="206" l="1"/>
  <c r="G20" i="206"/>
  <c r="H20" i="206"/>
  <c r="I20" i="206"/>
  <c r="J20" i="206"/>
  <c r="K20" i="206"/>
  <c r="C20" i="206"/>
  <c r="M30" i="198" l="1"/>
  <c r="M29" i="198"/>
  <c r="M28" i="198"/>
  <c r="M27" i="198"/>
  <c r="M26" i="198"/>
  <c r="L24" i="198"/>
  <c r="K24" i="198"/>
  <c r="M23" i="198"/>
  <c r="M22" i="198"/>
  <c r="M21" i="198"/>
  <c r="M20" i="198"/>
  <c r="M19" i="198"/>
  <c r="M24" i="198" s="1"/>
  <c r="L15" i="198"/>
  <c r="K15" i="198"/>
  <c r="L14" i="198"/>
  <c r="K14" i="198"/>
  <c r="M14" i="198" s="1"/>
  <c r="L13" i="198"/>
  <c r="K13" i="198"/>
  <c r="L12" i="198"/>
  <c r="K12" i="198"/>
  <c r="M12" i="198" s="1"/>
  <c r="L11" i="198"/>
  <c r="K11" i="198"/>
  <c r="L16" i="198" l="1"/>
  <c r="M13" i="198"/>
  <c r="M15" i="198"/>
  <c r="M11" i="198"/>
  <c r="M16" i="198" s="1"/>
  <c r="K16" i="198"/>
  <c r="K18" i="138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D13" i="141"/>
  <c r="F10" i="141"/>
  <c r="E10" i="141"/>
  <c r="C10" i="141"/>
  <c r="B10" i="141"/>
  <c r="L9" i="141"/>
  <c r="K9" i="141"/>
  <c r="G9" i="141"/>
  <c r="D9" i="141"/>
  <c r="L8" i="141"/>
  <c r="K8" i="141"/>
  <c r="D8" i="141"/>
  <c r="Q16" i="138"/>
  <c r="R16" i="138"/>
  <c r="J10" i="138"/>
  <c r="Q10" i="138"/>
  <c r="R10" i="138"/>
  <c r="D15" i="141" l="1"/>
  <c r="D20" i="141" s="1"/>
  <c r="L20" i="141"/>
  <c r="G22" i="139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S16" i="138"/>
  <c r="S10" i="138"/>
  <c r="M10" i="141" l="1"/>
  <c r="M21" i="141"/>
  <c r="M20" i="141"/>
  <c r="M15" i="141"/>
  <c r="K25" i="152" l="1"/>
  <c r="L25" i="152"/>
  <c r="J25" i="152" l="1"/>
  <c r="E22" i="139" l="1"/>
  <c r="I22" i="139"/>
  <c r="C22" i="139"/>
  <c r="D22" i="139"/>
  <c r="B22" i="139" l="1"/>
  <c r="H22" i="139" s="1"/>
  <c r="J22" i="139" s="1"/>
  <c r="V36" i="158" l="1"/>
  <c r="V37" i="158"/>
  <c r="U36" i="158"/>
  <c r="U37" i="158"/>
  <c r="T36" i="158"/>
  <c r="O32" i="198" l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1" i="198"/>
  <c r="P33" i="198" s="1"/>
  <c r="M31" i="198"/>
  <c r="M33" i="198" s="1"/>
  <c r="N32" i="198"/>
  <c r="P32" i="198"/>
  <c r="M32" i="198"/>
  <c r="P34" i="198" l="1"/>
  <c r="O34" i="198"/>
  <c r="L34" i="198"/>
  <c r="M34" i="198"/>
  <c r="N34" i="198"/>
  <c r="O24" i="138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2" i="138"/>
  <c r="S18" i="138"/>
  <c r="S24" i="138" s="1"/>
  <c r="I23" i="135" l="1"/>
  <c r="G23" i="135"/>
  <c r="H23" i="135"/>
  <c r="J23" i="135"/>
  <c r="K23" i="135"/>
  <c r="L23" i="135"/>
  <c r="L24" i="135" s="1"/>
  <c r="I24" i="135" l="1"/>
  <c r="K24" i="135"/>
  <c r="G24" i="135"/>
  <c r="J24" i="135"/>
  <c r="H24" i="135"/>
  <c r="B1" i="133" l="1"/>
  <c r="P25" i="138" l="1"/>
  <c r="O25" i="138"/>
  <c r="N25" i="138"/>
  <c r="K23" i="187" l="1"/>
  <c r="J23" i="187"/>
  <c r="I23" i="187"/>
  <c r="L22" i="110" l="1"/>
  <c r="K22" i="110"/>
  <c r="M22" i="110"/>
  <c r="L21" i="110"/>
  <c r="K21" i="110"/>
  <c r="G28" i="110"/>
  <c r="L20" i="110"/>
  <c r="K20" i="110"/>
  <c r="M20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25" i="110" l="1"/>
  <c r="L27" i="110" s="1"/>
  <c r="L18" i="110"/>
  <c r="L26" i="110" s="1"/>
  <c r="L28" i="110" s="1"/>
  <c r="K18" i="110"/>
  <c r="K26" i="110" s="1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X15" i="176" l="1"/>
  <c r="W15" i="176"/>
  <c r="Y15" i="176" l="1"/>
  <c r="I31" i="198" l="1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I24" i="198"/>
  <c r="H24" i="198"/>
  <c r="R23" i="198"/>
  <c r="Q23" i="198"/>
  <c r="J23" i="198"/>
  <c r="R22" i="198"/>
  <c r="Q22" i="198"/>
  <c r="J22" i="198"/>
  <c r="R21" i="198"/>
  <c r="Q21" i="198"/>
  <c r="J21" i="198"/>
  <c r="R20" i="198"/>
  <c r="Q20" i="198"/>
  <c r="J20" i="198"/>
  <c r="R19" i="198"/>
  <c r="Q19" i="198"/>
  <c r="J19" i="198"/>
  <c r="I15" i="198"/>
  <c r="H15" i="198"/>
  <c r="I14" i="198"/>
  <c r="H14" i="198"/>
  <c r="I13" i="198"/>
  <c r="H13" i="198"/>
  <c r="I12" i="198"/>
  <c r="H12" i="198"/>
  <c r="I11" i="198"/>
  <c r="H11" i="198"/>
  <c r="J24" i="198" l="1"/>
  <c r="J31" i="198"/>
  <c r="S22" i="198"/>
  <c r="S20" i="198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H16" i="198"/>
  <c r="I16" i="198"/>
  <c r="Q24" i="198"/>
  <c r="S24" i="198" l="1"/>
  <c r="S31" i="198"/>
  <c r="G22" i="141" l="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AB24" i="158" l="1"/>
  <c r="M26" i="165" l="1"/>
  <c r="I26" i="165"/>
  <c r="K26" i="165"/>
  <c r="J26" i="165"/>
  <c r="N26" i="165"/>
  <c r="L26" i="165"/>
  <c r="Q33" i="198" l="1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I32" i="198"/>
  <c r="H32" i="198"/>
  <c r="F24" i="198"/>
  <c r="F32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D21" i="198"/>
  <c r="D20" i="198"/>
  <c r="R32" i="198"/>
  <c r="J32" i="198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F13" i="198"/>
  <c r="E13" i="198"/>
  <c r="G13" i="198" s="1"/>
  <c r="C13" i="198"/>
  <c r="B13" i="198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D31" i="198" l="1"/>
  <c r="D33" i="198" s="1"/>
  <c r="Q13" i="198"/>
  <c r="J34" i="198"/>
  <c r="G24" i="198"/>
  <c r="G32" i="198" s="1"/>
  <c r="G34" i="198" s="1"/>
  <c r="F34" i="198"/>
  <c r="E16" i="198"/>
  <c r="R14" i="198"/>
  <c r="R15" i="198"/>
  <c r="S15" i="198" s="1"/>
  <c r="D24" i="198"/>
  <c r="D32" i="198" s="1"/>
  <c r="H34" i="198"/>
  <c r="G31" i="198"/>
  <c r="G33" i="198" s="1"/>
  <c r="D13" i="198"/>
  <c r="R13" i="198"/>
  <c r="D14" i="198"/>
  <c r="Q14" i="198"/>
  <c r="Q11" i="198"/>
  <c r="F16" i="198"/>
  <c r="C34" i="198"/>
  <c r="D12" i="198"/>
  <c r="Q12" i="198"/>
  <c r="S12" i="198" s="1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S13" i="198" l="1"/>
  <c r="S14" i="198"/>
  <c r="R16" i="198"/>
  <c r="D16" i="198"/>
  <c r="G16" i="198"/>
  <c r="Q16" i="198"/>
  <c r="S11" i="198"/>
  <c r="S16" i="198" s="1"/>
  <c r="S32" i="198"/>
  <c r="S34" i="198" s="1"/>
  <c r="Q32" i="198"/>
  <c r="Q34" i="198" s="1"/>
  <c r="C22" i="191"/>
  <c r="K22" i="191"/>
  <c r="L22" i="191"/>
  <c r="M22" i="191"/>
  <c r="B17" i="191" l="1"/>
  <c r="C17" i="191"/>
  <c r="J16" i="176" l="1"/>
  <c r="J17" i="176" s="1"/>
  <c r="I16" i="176"/>
  <c r="I17" i="176" s="1"/>
  <c r="H16" i="176"/>
  <c r="H17" i="176" s="1"/>
  <c r="G16" i="176"/>
  <c r="G17" i="176" s="1"/>
  <c r="F16" i="176"/>
  <c r="F17" i="176" s="1"/>
  <c r="E16" i="176"/>
  <c r="E17" i="176" s="1"/>
  <c r="P63" i="158" l="1"/>
  <c r="O63" i="158"/>
  <c r="N63" i="158"/>
  <c r="M63" i="158"/>
  <c r="L63" i="158"/>
  <c r="K63" i="158"/>
  <c r="J63" i="158"/>
  <c r="I63" i="158"/>
  <c r="H63" i="158"/>
  <c r="E63" i="158"/>
  <c r="D63" i="158"/>
  <c r="C63" i="158"/>
  <c r="B63" i="158"/>
  <c r="V62" i="158"/>
  <c r="V63" i="158" s="1"/>
  <c r="U62" i="158"/>
  <c r="U63" i="158" s="1"/>
  <c r="T62" i="158"/>
  <c r="T63" i="158" s="1"/>
  <c r="F25" i="179" l="1"/>
  <c r="G23" i="179"/>
  <c r="G25" i="179" s="1"/>
  <c r="I23" i="179"/>
  <c r="I25" i="179" s="1"/>
  <c r="C23" i="179"/>
  <c r="C25" i="179" s="1"/>
  <c r="E25" i="179"/>
  <c r="D23" i="179"/>
  <c r="D25" i="179" s="1"/>
  <c r="K23" i="191" l="1"/>
  <c r="L23" i="191"/>
  <c r="M23" i="19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R23" i="187" s="1"/>
  <c r="S23" i="187" l="1"/>
  <c r="T23" i="187"/>
  <c r="T38" i="158"/>
  <c r="U38" i="158"/>
  <c r="V38" i="158"/>
  <c r="T42" i="158" l="1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3" i="158"/>
  <c r="AI33" i="158" s="1"/>
  <c r="U33" i="158"/>
  <c r="AJ33" i="158" s="1"/>
  <c r="V33" i="158"/>
  <c r="AK33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AJ39" i="158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2" i="158"/>
  <c r="AJ32" i="158" s="1"/>
  <c r="V32" i="158"/>
  <c r="AK32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H44" i="158"/>
  <c r="AI39" i="158" l="1"/>
  <c r="T44" i="158"/>
  <c r="U44" i="158"/>
  <c r="AJ44" i="158" s="1"/>
  <c r="C85" i="158" s="1"/>
  <c r="AI36" i="158"/>
  <c r="V44" i="158"/>
  <c r="AI32" i="158"/>
  <c r="AK44" i="158" l="1"/>
  <c r="D85" i="158" s="1"/>
  <c r="AI44" i="158"/>
  <c r="B85" i="158" s="1"/>
  <c r="G26" i="106"/>
  <c r="G28" i="106" s="1"/>
  <c r="F26" i="106"/>
  <c r="F28" i="106" s="1"/>
  <c r="D26" i="106"/>
  <c r="D28" i="106" s="1"/>
  <c r="C26" i="106"/>
  <c r="C28" i="106" s="1"/>
  <c r="H25" i="106"/>
  <c r="H11" i="106" s="1"/>
  <c r="E25" i="106"/>
  <c r="H24" i="106"/>
  <c r="E24" i="106"/>
  <c r="H23" i="106"/>
  <c r="E23" i="106"/>
  <c r="H22" i="106"/>
  <c r="E22" i="106"/>
  <c r="H21" i="106"/>
  <c r="E21" i="106"/>
  <c r="M29" i="106"/>
  <c r="L29" i="106"/>
  <c r="J29" i="106"/>
  <c r="G19" i="106"/>
  <c r="G27" i="106" s="1"/>
  <c r="F19" i="106"/>
  <c r="F27" i="106" s="1"/>
  <c r="D19" i="106"/>
  <c r="D27" i="106" s="1"/>
  <c r="C19" i="106"/>
  <c r="C27" i="106" s="1"/>
  <c r="H18" i="106"/>
  <c r="E18" i="106"/>
  <c r="H17" i="106"/>
  <c r="E17" i="106"/>
  <c r="H16" i="106"/>
  <c r="E16" i="106"/>
  <c r="N29" i="106"/>
  <c r="H15" i="106"/>
  <c r="E15" i="106"/>
  <c r="G11" i="106"/>
  <c r="F11" i="106"/>
  <c r="D11" i="106"/>
  <c r="S11" i="106" s="1"/>
  <c r="S12" i="106" s="1"/>
  <c r="C11" i="106"/>
  <c r="G10" i="106"/>
  <c r="F10" i="106"/>
  <c r="D10" i="106"/>
  <c r="C10" i="106"/>
  <c r="G9" i="106"/>
  <c r="G12" i="106" s="1"/>
  <c r="F9" i="106"/>
  <c r="D9" i="106"/>
  <c r="C9" i="106"/>
  <c r="H10" i="106" l="1"/>
  <c r="H26" i="106"/>
  <c r="H28" i="106" s="1"/>
  <c r="F12" i="106"/>
  <c r="R11" i="106"/>
  <c r="R12" i="106" s="1"/>
  <c r="D29" i="106"/>
  <c r="F29" i="106"/>
  <c r="D12" i="106"/>
  <c r="E26" i="106"/>
  <c r="E28" i="106" s="1"/>
  <c r="E11" i="106"/>
  <c r="G29" i="106"/>
  <c r="C12" i="106"/>
  <c r="E10" i="106"/>
  <c r="C29" i="106"/>
  <c r="K29" i="106"/>
  <c r="H19" i="106"/>
  <c r="H27" i="106" s="1"/>
  <c r="H29" i="106" s="1"/>
  <c r="E19" i="106"/>
  <c r="E27" i="106" s="1"/>
  <c r="R29" i="106"/>
  <c r="E9" i="106"/>
  <c r="S29" i="106"/>
  <c r="I29" i="106"/>
  <c r="H9" i="106"/>
  <c r="H12" i="106" s="1"/>
  <c r="T29" i="106"/>
  <c r="T11" i="106" l="1"/>
  <c r="T12" i="106" s="1"/>
  <c r="E29" i="106"/>
  <c r="E12" i="106"/>
  <c r="R25" i="138"/>
  <c r="S25" i="138" l="1"/>
  <c r="Q25" i="138"/>
  <c r="G16" i="192" l="1"/>
  <c r="F19" i="192"/>
  <c r="E20" i="192"/>
  <c r="Q20" i="192" s="1"/>
  <c r="F20" i="192"/>
  <c r="G20" i="192"/>
  <c r="G22" i="192" s="1"/>
  <c r="H17" i="191"/>
  <c r="E17" i="191"/>
  <c r="G17" i="191"/>
  <c r="J16" i="191"/>
  <c r="P16" i="191" s="1"/>
  <c r="F19" i="191"/>
  <c r="H19" i="191"/>
  <c r="I19" i="191"/>
  <c r="J19" i="191"/>
  <c r="E22" i="191"/>
  <c r="F20" i="191"/>
  <c r="H20" i="191"/>
  <c r="N20" i="191" s="1"/>
  <c r="I20" i="191"/>
  <c r="J20" i="191"/>
  <c r="G21" i="191"/>
  <c r="J21" i="191"/>
  <c r="Q19" i="192"/>
  <c r="F23" i="135"/>
  <c r="E23" i="135"/>
  <c r="E24" i="135" s="1"/>
  <c r="D23" i="135"/>
  <c r="B1" i="135"/>
  <c r="Q44" i="158"/>
  <c r="B22" i="191"/>
  <c r="B23" i="191" s="1"/>
  <c r="D21" i="191"/>
  <c r="D22" i="191" s="1"/>
  <c r="C23" i="191"/>
  <c r="S26" i="165"/>
  <c r="S14" i="158"/>
  <c r="AE14" i="158" s="1"/>
  <c r="J24" i="179"/>
  <c r="H21" i="179"/>
  <c r="G21" i="179"/>
  <c r="J21" i="179" s="1"/>
  <c r="I20" i="179"/>
  <c r="B23" i="179"/>
  <c r="B25" i="179" s="1"/>
  <c r="C26" i="138"/>
  <c r="K26" i="138"/>
  <c r="G26" i="138"/>
  <c r="H26" i="138"/>
  <c r="D26" i="138"/>
  <c r="B26" i="138"/>
  <c r="J26" i="138"/>
  <c r="O26" i="138"/>
  <c r="S10" i="158"/>
  <c r="AE10" i="158" s="1"/>
  <c r="U24" i="158"/>
  <c r="V24" i="158"/>
  <c r="W24" i="158"/>
  <c r="D10" i="195"/>
  <c r="F10" i="195"/>
  <c r="G10" i="195"/>
  <c r="L10" i="195"/>
  <c r="N10" i="195"/>
  <c r="O10" i="195"/>
  <c r="P10" i="195"/>
  <c r="Q10" i="195"/>
  <c r="R13" i="195"/>
  <c r="R14" i="195"/>
  <c r="S13" i="195"/>
  <c r="S14" i="195"/>
  <c r="D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C14" i="195"/>
  <c r="C18" i="195" s="1"/>
  <c r="D14" i="195"/>
  <c r="E14" i="195"/>
  <c r="E18" i="195" s="1"/>
  <c r="D18" i="195"/>
  <c r="C17" i="195"/>
  <c r="D9" i="195"/>
  <c r="E9" i="195"/>
  <c r="E10" i="195" s="1"/>
  <c r="C9" i="195"/>
  <c r="C10" i="195" s="1"/>
  <c r="E16" i="195"/>
  <c r="E17" i="195" s="1"/>
  <c r="E13" i="195"/>
  <c r="T13" i="195" s="1"/>
  <c r="H20" i="154"/>
  <c r="C17" i="154"/>
  <c r="C19" i="154" s="1"/>
  <c r="B17" i="154"/>
  <c r="B19" i="154" s="1"/>
  <c r="L16" i="154"/>
  <c r="L17" i="154" s="1"/>
  <c r="L19" i="154" s="1"/>
  <c r="D16" i="154"/>
  <c r="M16" i="154" s="1"/>
  <c r="M17" i="154" s="1"/>
  <c r="M19" i="154" s="1"/>
  <c r="I20" i="154"/>
  <c r="C14" i="154"/>
  <c r="C18" i="154" s="1"/>
  <c r="B14" i="154"/>
  <c r="B18" i="154" s="1"/>
  <c r="L13" i="154"/>
  <c r="L14" i="154" s="1"/>
  <c r="L18" i="154" s="1"/>
  <c r="M13" i="154"/>
  <c r="M14" i="154" s="1"/>
  <c r="M18" i="154" s="1"/>
  <c r="L9" i="154"/>
  <c r="L10" i="154" s="1"/>
  <c r="B9" i="154"/>
  <c r="K9" i="154" s="1"/>
  <c r="K10" i="154" s="1"/>
  <c r="J20" i="154"/>
  <c r="B10" i="154"/>
  <c r="D14" i="154"/>
  <c r="D18" i="154" s="1"/>
  <c r="E22" i="192"/>
  <c r="C22" i="192"/>
  <c r="C23" i="192" s="1"/>
  <c r="B22" i="192"/>
  <c r="B23" i="192" s="1"/>
  <c r="D19" i="192"/>
  <c r="D22" i="192" s="1"/>
  <c r="D23" i="192" s="1"/>
  <c r="F22" i="193"/>
  <c r="G21" i="193"/>
  <c r="F21" i="193"/>
  <c r="E21" i="193"/>
  <c r="G16" i="193"/>
  <c r="G22" i="193" s="1"/>
  <c r="F16" i="193"/>
  <c r="E16" i="193"/>
  <c r="E22" i="193" s="1"/>
  <c r="F9" i="193"/>
  <c r="G8" i="193"/>
  <c r="G10" i="193" s="1"/>
  <c r="F8" i="193"/>
  <c r="E8" i="193"/>
  <c r="E10" i="193" s="1"/>
  <c r="F7" i="193"/>
  <c r="F10" i="193"/>
  <c r="I22" i="192"/>
  <c r="I23" i="192" s="1"/>
  <c r="J22" i="192"/>
  <c r="H22" i="192"/>
  <c r="K22" i="192"/>
  <c r="K23" i="192" s="1"/>
  <c r="L22" i="192"/>
  <c r="L23" i="192" s="1"/>
  <c r="M22" i="192"/>
  <c r="M23" i="192" s="1"/>
  <c r="N22" i="192"/>
  <c r="N23" i="192" s="1"/>
  <c r="O22" i="192"/>
  <c r="O23" i="192" s="1"/>
  <c r="P22" i="192"/>
  <c r="P23" i="192" s="1"/>
  <c r="T16" i="195"/>
  <c r="S16" i="195"/>
  <c r="S17" i="195" s="1"/>
  <c r="S18" i="195" s="1"/>
  <c r="R16" i="195"/>
  <c r="R17" i="195" s="1"/>
  <c r="R18" i="195" s="1"/>
  <c r="T17" i="195"/>
  <c r="V54" i="158"/>
  <c r="U54" i="158"/>
  <c r="R9" i="195"/>
  <c r="R10" i="195" s="1"/>
  <c r="U22" i="165"/>
  <c r="V22" i="165"/>
  <c r="W22" i="165"/>
  <c r="U23" i="165"/>
  <c r="V23" i="165"/>
  <c r="W23" i="165"/>
  <c r="U24" i="165"/>
  <c r="V24" i="165"/>
  <c r="W24" i="165"/>
  <c r="E44" i="158"/>
  <c r="S23" i="158"/>
  <c r="AE23" i="158" s="1"/>
  <c r="R23" i="158"/>
  <c r="AD23" i="158" s="1"/>
  <c r="Q23" i="158"/>
  <c r="AC23" i="158" s="1"/>
  <c r="S21" i="158"/>
  <c r="AE21" i="158" s="1"/>
  <c r="R21" i="158"/>
  <c r="AD21" i="158" s="1"/>
  <c r="Q21" i="158"/>
  <c r="AC21" i="158" s="1"/>
  <c r="S20" i="158"/>
  <c r="R20" i="158"/>
  <c r="AD20" i="158" s="1"/>
  <c r="Q20" i="158"/>
  <c r="AC20" i="158" s="1"/>
  <c r="AE19" i="158"/>
  <c r="R19" i="158"/>
  <c r="AD19" i="158" s="1"/>
  <c r="AC19" i="158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R10" i="158"/>
  <c r="AD10" i="158" s="1"/>
  <c r="Q10" i="158"/>
  <c r="AC10" i="158" s="1"/>
  <c r="AE9" i="158"/>
  <c r="AD9" i="158"/>
  <c r="AC9" i="158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D14" i="194"/>
  <c r="C14" i="194"/>
  <c r="B14" i="194"/>
  <c r="K8" i="194"/>
  <c r="L12" i="194"/>
  <c r="K12" i="194"/>
  <c r="K7" i="194" s="1"/>
  <c r="M17" i="194"/>
  <c r="U53" i="158"/>
  <c r="V53" i="158"/>
  <c r="B21" i="193"/>
  <c r="C21" i="193"/>
  <c r="D21" i="193"/>
  <c r="B16" i="193"/>
  <c r="B22" i="193" s="1"/>
  <c r="C16" i="193"/>
  <c r="D16" i="193"/>
  <c r="D22" i="193" s="1"/>
  <c r="I20" i="193"/>
  <c r="I21" i="193" s="1"/>
  <c r="H20" i="193"/>
  <c r="I19" i="193"/>
  <c r="H19" i="193"/>
  <c r="J19" i="193" s="1"/>
  <c r="I18" i="193"/>
  <c r="H18" i="193"/>
  <c r="I15" i="193"/>
  <c r="H15" i="193"/>
  <c r="H9" i="193" s="1"/>
  <c r="I14" i="193"/>
  <c r="H14" i="193"/>
  <c r="I13" i="193"/>
  <c r="I7" i="193" s="1"/>
  <c r="I10" i="193" s="1"/>
  <c r="H13" i="193"/>
  <c r="H7" i="193" s="1"/>
  <c r="D9" i="193"/>
  <c r="C9" i="193"/>
  <c r="B9" i="193"/>
  <c r="D8" i="193"/>
  <c r="C8" i="193"/>
  <c r="C10" i="193" s="1"/>
  <c r="B8" i="193"/>
  <c r="D7" i="193"/>
  <c r="C7" i="193"/>
  <c r="B7" i="193"/>
  <c r="R21" i="192"/>
  <c r="Q21" i="192"/>
  <c r="S21" i="192" s="1"/>
  <c r="R20" i="192"/>
  <c r="R19" i="192"/>
  <c r="O21" i="191"/>
  <c r="N21" i="191"/>
  <c r="N19" i="191"/>
  <c r="O19" i="191"/>
  <c r="I16" i="193"/>
  <c r="I22" i="193" s="1"/>
  <c r="J20" i="193"/>
  <c r="I8" i="193"/>
  <c r="J18" i="193"/>
  <c r="I9" i="193"/>
  <c r="C22" i="193"/>
  <c r="U55" i="158"/>
  <c r="V55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4" i="158"/>
  <c r="Z24" i="158"/>
  <c r="Y24" i="158"/>
  <c r="X24" i="158"/>
  <c r="P24" i="158"/>
  <c r="O24" i="158"/>
  <c r="N24" i="158"/>
  <c r="M24" i="158"/>
  <c r="L24" i="158"/>
  <c r="K24" i="158"/>
  <c r="J24" i="158"/>
  <c r="I24" i="158"/>
  <c r="H24" i="158"/>
  <c r="G24" i="158"/>
  <c r="F24" i="158"/>
  <c r="E24" i="158"/>
  <c r="D24" i="158"/>
  <c r="C24" i="158"/>
  <c r="J15" i="164"/>
  <c r="I15" i="164"/>
  <c r="H15" i="164"/>
  <c r="G15" i="164"/>
  <c r="F15" i="164"/>
  <c r="E15" i="164"/>
  <c r="D15" i="164"/>
  <c r="C15" i="164"/>
  <c r="B15" i="164"/>
  <c r="L14" i="164"/>
  <c r="L15" i="164"/>
  <c r="K14" i="164"/>
  <c r="M14" i="164" s="1"/>
  <c r="M15" i="164" s="1"/>
  <c r="K15" i="164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7" i="164"/>
  <c r="K8" i="164" s="1"/>
  <c r="K16" i="164" s="1"/>
  <c r="J7" i="164"/>
  <c r="J8" i="164" s="1"/>
  <c r="J16" i="164" s="1"/>
  <c r="I7" i="164"/>
  <c r="I8" i="164" s="1"/>
  <c r="I16" i="164" s="1"/>
  <c r="H7" i="164"/>
  <c r="H8" i="164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/>
  <c r="D16" i="164" s="1"/>
  <c r="C7" i="164"/>
  <c r="C8" i="164" s="1"/>
  <c r="C16" i="164" s="1"/>
  <c r="B7" i="164"/>
  <c r="B8" i="164"/>
  <c r="B16" i="164" s="1"/>
  <c r="B79" i="130"/>
  <c r="U75" i="130"/>
  <c r="T75" i="130"/>
  <c r="T77" i="130" s="1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J77" i="130" s="1"/>
  <c r="I75" i="130"/>
  <c r="H75" i="130"/>
  <c r="G75" i="130"/>
  <c r="F75" i="130"/>
  <c r="E75" i="130"/>
  <c r="D75" i="130"/>
  <c r="T74" i="130"/>
  <c r="T76" i="130" s="1"/>
  <c r="S74" i="130"/>
  <c r="S76" i="130"/>
  <c r="Q74" i="130"/>
  <c r="Q76" i="130" s="1"/>
  <c r="Q77" i="130" s="1"/>
  <c r="O74" i="130"/>
  <c r="O76" i="130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/>
  <c r="I74" i="130"/>
  <c r="I76" i="130" s="1"/>
  <c r="I77" i="130" s="1"/>
  <c r="H74" i="130"/>
  <c r="H76" i="130" s="1"/>
  <c r="G74" i="130"/>
  <c r="G76" i="130" s="1"/>
  <c r="G77" i="130" s="1"/>
  <c r="F74" i="130"/>
  <c r="F76" i="130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O77" i="130"/>
  <c r="S77" i="130"/>
  <c r="U74" i="130"/>
  <c r="U76" i="130"/>
  <c r="M11" i="164"/>
  <c r="M7" i="164" s="1"/>
  <c r="M8" i="164" s="1"/>
  <c r="M16" i="164" s="1"/>
  <c r="L7" i="164"/>
  <c r="L8" i="164" s="1"/>
  <c r="L16" i="164" s="1"/>
  <c r="M12" i="164"/>
  <c r="P26" i="138"/>
  <c r="J23" i="179"/>
  <c r="J25" i="179" s="1"/>
  <c r="E26" i="138"/>
  <c r="I26" i="138"/>
  <c r="N26" i="138"/>
  <c r="F26" i="138"/>
  <c r="L8" i="194"/>
  <c r="R26" i="138"/>
  <c r="M26" i="138"/>
  <c r="S26" i="138"/>
  <c r="Q26" i="138"/>
  <c r="L26" i="138"/>
  <c r="R44" i="158"/>
  <c r="T14" i="195" l="1"/>
  <c r="T18" i="195" s="1"/>
  <c r="T9" i="195"/>
  <c r="T10" i="195" s="1"/>
  <c r="U77" i="130"/>
  <c r="D77" i="130"/>
  <c r="H77" i="130"/>
  <c r="L77" i="130"/>
  <c r="J21" i="193"/>
  <c r="J14" i="193"/>
  <c r="J8" i="193" s="1"/>
  <c r="E19" i="194"/>
  <c r="S9" i="195"/>
  <c r="S10" i="195" s="1"/>
  <c r="H21" i="193"/>
  <c r="D17" i="154"/>
  <c r="D19" i="154" s="1"/>
  <c r="D20" i="154" s="1"/>
  <c r="B20" i="154"/>
  <c r="G17" i="192"/>
  <c r="G23" i="192" s="1"/>
  <c r="S16" i="192"/>
  <c r="L20" i="154"/>
  <c r="C20" i="154"/>
  <c r="H23" i="192"/>
  <c r="M20" i="154"/>
  <c r="J13" i="193"/>
  <c r="J7" i="193" s="1"/>
  <c r="F22" i="192"/>
  <c r="O20" i="191"/>
  <c r="P20" i="191" s="1"/>
  <c r="H19" i="194"/>
  <c r="AC15" i="158"/>
  <c r="Q24" i="158"/>
  <c r="AC24" i="158" s="1"/>
  <c r="B84" i="158" s="1"/>
  <c r="V57" i="158"/>
  <c r="W13" i="165"/>
  <c r="V13" i="165"/>
  <c r="J15" i="193"/>
  <c r="J9" i="193" s="1"/>
  <c r="D10" i="193"/>
  <c r="B10" i="193"/>
  <c r="H8" i="193"/>
  <c r="N11" i="191"/>
  <c r="D17" i="191"/>
  <c r="D23" i="191" s="1"/>
  <c r="I19" i="194"/>
  <c r="J19" i="194"/>
  <c r="G19" i="194"/>
  <c r="J23" i="192"/>
  <c r="C10" i="154"/>
  <c r="H16" i="193"/>
  <c r="H22" i="193" s="1"/>
  <c r="F26" i="165"/>
  <c r="G26" i="165"/>
  <c r="F22" i="191"/>
  <c r="R26" i="165"/>
  <c r="B86" i="158"/>
  <c r="F23" i="192"/>
  <c r="AC12" i="158"/>
  <c r="R22" i="192"/>
  <c r="S20" i="192"/>
  <c r="P21" i="191"/>
  <c r="G22" i="191"/>
  <c r="G23" i="191" s="1"/>
  <c r="I22" i="191"/>
  <c r="E23" i="191"/>
  <c r="J17" i="191"/>
  <c r="R17" i="192"/>
  <c r="O17" i="191"/>
  <c r="H22" i="191"/>
  <c r="H23" i="191" s="1"/>
  <c r="I17" i="191"/>
  <c r="Q22" i="192"/>
  <c r="Q23" i="192" s="1"/>
  <c r="J22" i="191"/>
  <c r="F17" i="191"/>
  <c r="S17" i="192"/>
  <c r="Q26" i="165"/>
  <c r="AE20" i="158"/>
  <c r="S24" i="158"/>
  <c r="AE24" i="158" s="1"/>
  <c r="U25" i="165"/>
  <c r="O26" i="165"/>
  <c r="E26" i="165"/>
  <c r="W20" i="165"/>
  <c r="T26" i="165"/>
  <c r="N17" i="191"/>
  <c r="K9" i="194"/>
  <c r="C26" i="165"/>
  <c r="U20" i="165"/>
  <c r="P26" i="165"/>
  <c r="H26" i="165"/>
  <c r="V25" i="165"/>
  <c r="W25" i="165"/>
  <c r="V20" i="165"/>
  <c r="D26" i="165"/>
  <c r="D19" i="194"/>
  <c r="B19" i="194"/>
  <c r="C19" i="194"/>
  <c r="U57" i="158"/>
  <c r="H23" i="179"/>
  <c r="H25" i="179" s="1"/>
  <c r="H10" i="193"/>
  <c r="N22" i="191"/>
  <c r="P19" i="191"/>
  <c r="M8" i="194"/>
  <c r="M12" i="194"/>
  <c r="F19" i="194"/>
  <c r="M16" i="194"/>
  <c r="M18" i="194" s="1"/>
  <c r="K14" i="194"/>
  <c r="K19" i="194" s="1"/>
  <c r="L14" i="194"/>
  <c r="L19" i="194" s="1"/>
  <c r="L7" i="194"/>
  <c r="L9" i="194" s="1"/>
  <c r="S19" i="192"/>
  <c r="K20" i="154"/>
  <c r="F24" i="135"/>
  <c r="D24" i="135"/>
  <c r="S44" i="158"/>
  <c r="R24" i="158"/>
  <c r="AD24" i="158" s="1"/>
  <c r="D84" i="158" l="1"/>
  <c r="J10" i="193"/>
  <c r="J16" i="193"/>
  <c r="J22" i="193" s="1"/>
  <c r="O22" i="191"/>
  <c r="O23" i="191" s="1"/>
  <c r="S22" i="192"/>
  <c r="D86" i="158"/>
  <c r="P11" i="191"/>
  <c r="O11" i="191"/>
  <c r="D10" i="154"/>
  <c r="M9" i="154"/>
  <c r="M10" i="154" s="1"/>
  <c r="F23" i="191"/>
  <c r="C86" i="158"/>
  <c r="E23" i="192"/>
  <c r="U26" i="165"/>
  <c r="I23" i="191"/>
  <c r="P22" i="191"/>
  <c r="J23" i="191"/>
  <c r="P17" i="191"/>
  <c r="N23" i="191"/>
  <c r="W26" i="165"/>
  <c r="V26" i="165"/>
  <c r="B87" i="158"/>
  <c r="C84" i="158"/>
  <c r="M7" i="194"/>
  <c r="M9" i="194" s="1"/>
  <c r="M14" i="194"/>
  <c r="M19" i="194" s="1"/>
  <c r="D87" i="158" l="1"/>
  <c r="C87" i="158"/>
  <c r="R23" i="192"/>
  <c r="S23" i="192"/>
  <c r="P23" i="191"/>
  <c r="J33" i="111" l="1"/>
  <c r="J35" i="111" s="1"/>
</calcChain>
</file>

<file path=xl/sharedStrings.xml><?xml version="1.0" encoding="utf-8"?>
<sst xmlns="http://schemas.openxmlformats.org/spreadsheetml/2006/main" count="3861" uniqueCount="497">
  <si>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</si>
  <si>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</si>
  <si>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</si>
  <si>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</si>
  <si>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</si>
  <si>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</si>
  <si>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</si>
  <si>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</si>
  <si>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</si>
  <si>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</si>
  <si>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</si>
  <si>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</si>
  <si>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</si>
  <si>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</si>
  <si>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</si>
  <si>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</si>
  <si>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</si>
  <si>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</si>
  <si>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</si>
  <si>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</si>
  <si>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</si>
  <si>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</si>
  <si>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</si>
  <si>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</si>
  <si>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</si>
  <si>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</si>
  <si>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</si>
  <si>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</si>
  <si>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</si>
  <si>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</si>
  <si>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</si>
  <si>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</si>
  <si>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</si>
  <si>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</si>
  <si>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</si>
  <si>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</si>
  <si>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</si>
  <si>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</si>
  <si>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</si>
  <si>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</si>
  <si>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</si>
  <si>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</si>
  <si>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</si>
  <si>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</si>
  <si>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</si>
  <si>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</si>
  <si>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</si>
  <si>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</si>
  <si>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</si>
  <si>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</si>
  <si>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</si>
  <si>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</si>
  <si>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</si>
  <si>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</si>
  <si>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</si>
  <si>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</si>
  <si>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</si>
  <si>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</si>
  <si>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</si>
  <si>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</si>
  <si>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</si>
  <si>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</si>
  <si>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</si>
  <si>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</si>
  <si>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</si>
  <si>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</si>
  <si>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</si>
  <si>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</si>
  <si>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</si>
  <si>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</si>
  <si>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</si>
  <si>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</si>
  <si>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</si>
  <si>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</si>
  <si>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</si>
  <si>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</si>
  <si>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</si>
  <si>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</si>
  <si>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</si>
  <si>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</si>
  <si>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</si>
  <si>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</si>
  <si>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</si>
  <si>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</si>
  <si>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</si>
  <si>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</si>
  <si>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</si>
  <si>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</si>
  <si>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</si>
  <si>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</si>
  <si>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</si>
  <si>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</si>
  <si>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</si>
  <si>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</si>
  <si>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</si>
  <si>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</si>
  <si>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</si>
  <si>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</si>
  <si>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</si>
  <si>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</si>
  <si>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</si>
  <si>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</si>
  <si>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</si>
  <si>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</si>
  <si>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</si>
  <si>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</si>
  <si>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</si>
  <si>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</si>
  <si>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</si>
  <si>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</si>
  <si>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</si>
  <si>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</si>
  <si>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</si>
  <si>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</si>
  <si>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</si>
  <si>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</si>
  <si>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</si>
  <si>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</si>
  <si>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</si>
  <si>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</si>
  <si>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</si>
  <si>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</si>
  <si>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</si>
  <si>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</si>
  <si>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</si>
  <si>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</si>
  <si>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</si>
  <si>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</si>
  <si>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</si>
  <si>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</si>
  <si>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</si>
  <si>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</si>
  <si>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</si>
  <si>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</si>
  <si>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</si>
  <si>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</si>
  <si>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</si>
  <si>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</si>
  <si>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</si>
  <si>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</si>
  <si>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</si>
  <si>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</si>
  <si>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</si>
  <si>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</si>
  <si>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</si>
  <si>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</si>
  <si>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</si>
  <si>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</si>
  <si>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</si>
  <si>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</si>
  <si>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</si>
  <si>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</si>
  <si>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</si>
  <si>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</si>
  <si>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</si>
  <si>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</si>
  <si>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</si>
  <si>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</si>
  <si>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</si>
  <si>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</si>
  <si>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</si>
  <si>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</si>
  <si>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</si>
  <si>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</si>
  <si>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</si>
  <si>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</si>
  <si>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</si>
  <si>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</si>
  <si>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</si>
  <si>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</si>
  <si>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</si>
  <si>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</si>
  <si>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</si>
  <si>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</si>
  <si>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</si>
  <si>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</si>
  <si>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</si>
  <si>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</si>
  <si>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</si>
  <si>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</si>
  <si>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</si>
  <si>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</si>
  <si>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</si>
  <si>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</si>
  <si>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</si>
  <si>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</si>
  <si>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</si>
  <si>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</si>
  <si>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</si>
  <si>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</si>
  <si>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</si>
  <si>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</si>
  <si>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</si>
  <si>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</si>
  <si>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</si>
  <si>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</si>
  <si>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</si>
  <si>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</si>
  <si>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</si>
  <si>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</si>
  <si>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</si>
  <si>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</si>
  <si>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</si>
  <si>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</si>
  <si>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</si>
  <si>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</si>
  <si>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</si>
  <si>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</si>
  <si>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</si>
  <si>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</si>
  <si>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</si>
  <si>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</si>
  <si>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</si>
  <si>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</si>
  <si>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</si>
  <si>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</si>
  <si>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</si>
  <si>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</si>
  <si>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</si>
  <si>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</si>
  <si>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</si>
  <si>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</si>
  <si>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</si>
  <si>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</si>
  <si>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</si>
  <si>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</si>
  <si>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</si>
  <si>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</si>
  <si>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</si>
  <si>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</si>
  <si>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</si>
  <si>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</si>
  <si>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</si>
  <si>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</si>
  <si>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</si>
  <si>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</si>
  <si>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</si>
  <si>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</si>
  <si>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</si>
  <si>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</si>
  <si>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</si>
  <si>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</si>
  <si>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</si>
  <si>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</si>
  <si>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(Крымскотатарский язык и литература)</t>
  </si>
  <si>
    <t>45.04.01. Филология</t>
  </si>
  <si>
    <t>Филология (Перевод английский )</t>
  </si>
  <si>
    <t>Филология (Украинская филология в кросскультурном взаимодействии)</t>
  </si>
  <si>
    <t>Структурное подразделение (филиал)</t>
  </si>
  <si>
    <t xml:space="preserve">ВСЕГО </t>
  </si>
  <si>
    <t xml:space="preserve">Всего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</si>
  <si>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</si>
  <si>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</si>
  <si>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</si>
  <si>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</si>
  <si>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</si>
  <si>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</si>
  <si>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</si>
  <si>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</si>
  <si>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</si>
  <si>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</si>
  <si>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</si>
  <si>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</si>
  <si>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</si>
  <si>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</si>
  <si>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</si>
  <si>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</si>
  <si>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</si>
  <si>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</si>
  <si>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</si>
  <si>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</si>
  <si>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</si>
  <si>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</si>
  <si>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</si>
  <si>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</si>
  <si>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</si>
  <si>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</si>
  <si>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</si>
  <si>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</si>
  <si>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</si>
  <si>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</si>
  <si>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</si>
  <si>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</si>
  <si>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</si>
  <si>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</si>
  <si>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</si>
  <si>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</si>
  <si>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</si>
  <si>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</si>
  <si>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</si>
  <si>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</si>
  <si>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</si>
  <si>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</si>
  <si>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</si>
  <si>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</si>
  <si>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</si>
  <si>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</si>
  <si>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</si>
  <si>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</si>
  <si>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</si>
  <si>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</si>
  <si>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</si>
  <si>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</si>
  <si>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</si>
  <si>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</si>
  <si>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</si>
  <si>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</si>
  <si>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</si>
  <si>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</si>
  <si>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</si>
  <si>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</si>
  <si>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Всего Специалитет</t>
  </si>
  <si>
    <t>38.05.02 Таможенное дело</t>
  </si>
  <si>
    <t>Итого по специальностям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</si>
  <si>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</si>
  <si>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</si>
  <si>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</si>
  <si>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</si>
  <si>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</si>
  <si>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</si>
  <si>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</si>
  <si>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</si>
  <si>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</si>
  <si>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</si>
  <si>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</si>
  <si>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</si>
  <si>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</si>
  <si>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</si>
  <si>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</si>
  <si>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</si>
  <si>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</si>
  <si>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</si>
  <si>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</si>
  <si>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</si>
  <si>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</si>
  <si>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</si>
  <si>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</si>
  <si>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</si>
  <si>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</si>
  <si>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</si>
  <si>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</si>
  <si>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</si>
  <si>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</si>
  <si>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</si>
  <si>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</si>
  <si>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</si>
  <si>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</si>
  <si>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</si>
  <si>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</si>
  <si>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</si>
  <si>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</si>
  <si>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</si>
  <si>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</si>
  <si>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</si>
  <si>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</si>
  <si>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</si>
  <si>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</si>
  <si>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</si>
  <si>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</si>
  <si>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</si>
  <si>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</si>
  <si>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</si>
  <si>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</si>
  <si>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</si>
  <si>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</si>
  <si>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</si>
  <si>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</si>
  <si>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</si>
  <si>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</si>
  <si>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</si>
  <si>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 xml:space="preserve">18.03.01 Химическая технология 1 курс 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</si>
  <si>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</si>
  <si>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</si>
  <si>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</si>
  <si>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</si>
  <si>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</si>
  <si>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</si>
  <si>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</si>
  <si>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</si>
  <si>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</si>
  <si>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</si>
  <si>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>Итого магистратуры</t>
  </si>
  <si>
    <t>Всего магистратуры</t>
  </si>
  <si>
    <t>Всего  специвалитета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</si>
  <si>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</si>
  <si>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</si>
  <si>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</si>
  <si>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</si>
  <si>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</si>
  <si>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</si>
  <si>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09.03.03 Прикладная информатика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</si>
  <si>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</si>
  <si>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</si>
  <si>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</si>
  <si>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 xml:space="preserve">                                                                              </t>
  </si>
  <si>
    <t>Банковское дело и финансовые услуги</t>
  </si>
  <si>
    <t>Бухгалтерский учет, анализ и аудит</t>
  </si>
  <si>
    <t>Внешнеэкономическая деятельность</t>
  </si>
  <si>
    <t>Государственные и муниципальные финансы</t>
  </si>
  <si>
    <t>Экономика предприятий и организаций</t>
  </si>
  <si>
    <t>Бизнес-процессы в мировой экономике</t>
  </si>
  <si>
    <t>Учет, аудит и налогообложение предпринимательской деятельности</t>
  </si>
  <si>
    <t>Трейд маркетинг и рыночная аналитика</t>
  </si>
  <si>
    <t xml:space="preserve">Нейромаркетинг </t>
  </si>
  <si>
    <t>21.03.03 Геодезия и дистанционное зондирование</t>
  </si>
  <si>
    <t>Факультет русского языка и литературы ФГАОУ ВО "КФУ им. В.И. Вернадского"</t>
  </si>
  <si>
    <t>Русский язык и литература</t>
  </si>
  <si>
    <t>45.03.04 Интеллектуальные системы в гуманитарной сфере</t>
  </si>
  <si>
    <t>Цифровая гуманитаристика</t>
  </si>
  <si>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</t>
    </r>
  </si>
  <si>
    <t>Методика преподавания русского языка как иностранного</t>
  </si>
  <si>
    <t>Русская литература</t>
  </si>
  <si>
    <t>Русский язык в современном мире</t>
  </si>
  <si>
    <t>Всего  магистратура</t>
  </si>
  <si>
    <t>Факультет русского языка и литературы  ФГАОУ ВО "КФУ им. В.И. Вернадского"</t>
  </si>
  <si>
    <t xml:space="preserve">Факультет русского языка и литературы </t>
  </si>
  <si>
    <t>Филология. Английский язык и литература с изучением второго иностранного</t>
  </si>
  <si>
    <t>Филология Крымскотатарский язык и литература. Английский язык</t>
  </si>
  <si>
    <t>45.05.01. Перевод и переводоведение</t>
  </si>
  <si>
    <t xml:space="preserve"> Профессионально ориентированный перевод</t>
  </si>
  <si>
    <t>Профессионально ориентированный перевод</t>
  </si>
  <si>
    <t>Филология.   Восточная филологи</t>
  </si>
  <si>
    <t>Филология.  Арабский язык и литература</t>
  </si>
  <si>
    <t>Филология.  Крымскотатарский язык и литература</t>
  </si>
  <si>
    <t>Филология  Турецкий язык и литература</t>
  </si>
  <si>
    <t>Филология.  Петрсидский язык и литература</t>
  </si>
  <si>
    <t>39.03.03 Организация работы с молодежью</t>
  </si>
  <si>
    <t xml:space="preserve">40.03.01 Юриспруденция </t>
  </si>
  <si>
    <t>43.04.03.Гостиничное дело</t>
  </si>
  <si>
    <t>Итого Бакалавриата</t>
  </si>
  <si>
    <t>ВСЕГО специалитета</t>
  </si>
  <si>
    <t>42.03.01. Реклама и связи с общественностью (МБИ)</t>
  </si>
  <si>
    <t>42.03.01. Реклама и связи с общественностью (РСО)</t>
  </si>
  <si>
    <t xml:space="preserve">18.03.01 Химическая технология Украина </t>
  </si>
  <si>
    <t>04.03.01 Химия</t>
  </si>
  <si>
    <t xml:space="preserve">06.03.01. Биология </t>
  </si>
  <si>
    <t xml:space="preserve">Всего  </t>
  </si>
  <si>
    <t>Всего  специалитета</t>
  </si>
  <si>
    <t>на 01.01. 2026 года</t>
  </si>
  <si>
    <t>Сводная ведомость контингента специалитета очной формы обучения по состоянию на 01.01. 2026 года</t>
  </si>
  <si>
    <t>Сводная ведомость контингента специалитета  очно- заочной формы обучения по состоянию на 01.01. 2026 года</t>
  </si>
  <si>
    <t>Сводная ведомость контингента специалитета  заочной формы обучения по состоянию на  01.01. 2026 года</t>
  </si>
  <si>
    <t>Сводная ведомость контингента очно-заочной  формы обучения на  01.01. 2026 года</t>
  </si>
  <si>
    <t>Контингент очной формы обучения на 01.01.2026 г. (Бакалавриат)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</si>
  <si>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01.01.2026 г. (Бакалавриат)</t>
  </si>
  <si>
    <t>Контингент очной формы обучения на 01.01.2026 г. (Магистратура)</t>
  </si>
  <si>
    <t>Контингент заочной формы обучения на 01.01.2026 г. (Магистратура)</t>
  </si>
  <si>
    <t xml:space="preserve">Контингент очной формы обучения на 01.01.2026 г. (Бакалавриат) </t>
  </si>
  <si>
    <t>Контингент очно-заочная форма обучения на 01.01.2026 г. (Бакалавриат)</t>
  </si>
  <si>
    <t>Контингент заочная форма обучения на 01.01.2026 г. (Бакалавриат)</t>
  </si>
  <si>
    <t xml:space="preserve">Контингент очной формы обучения  на 01.01.2026  г. (Магистратура) </t>
  </si>
  <si>
    <t xml:space="preserve">Контингент заочной формы обучения  на 01.01.2026 г. (Магистратура) </t>
  </si>
  <si>
    <t xml:space="preserve">Контингент заочной формы обучения на 01.01.2026 г. (Бакалавры) </t>
  </si>
  <si>
    <t xml:space="preserve">Контингент очной формы обучения на 01.01.2026 г. (Специалитет) </t>
  </si>
  <si>
    <t xml:space="preserve">Контингент очной формы обучения на 01.01.2026 г. (Магистратура) </t>
  </si>
  <si>
    <t>Контингент очной формы обучения на 01.01.2026 г. (Бакалавры)</t>
  </si>
  <si>
    <t>Контингент очно-заочная форма обучения 01.01.2026 г. (Бакалавриат)</t>
  </si>
  <si>
    <t>Контингент заочная форма обучения 01.01.2026 г. (Бакалавриат)</t>
  </si>
  <si>
    <t>Контингент очно-заочной формы обучения на 01.01.2026 г. (Магистратура)</t>
  </si>
  <si>
    <t xml:space="preserve">  Контингент очная форма обучения 01.01.2026 г. (Бакалавриат)</t>
  </si>
  <si>
    <t>Контингент заочная форма обучения 01.01.2026 г.  (Бакалавриат)</t>
  </si>
  <si>
    <t>Контингент очной формы обучения на 01.01.2026 г. . (Магистратура)</t>
  </si>
  <si>
    <t>Контингент заочной формы обучения на 01.01.2026 г. .(Магистратура)</t>
  </si>
  <si>
    <t>Контингент Дневной формы обучения на 01.01.2026  (Бакалавриат)</t>
  </si>
  <si>
    <t>Институт "АГРОТЕХНОЛОГИЧЕСКАЯ АКАДЕМИЯ ФГАОУ ВО "КФУ им. В.И. Вернадского"</t>
  </si>
  <si>
    <t>институт "АГРОТЕХНОЛОГИЧЕСКАЯ АКАДЕМИЯ ФГАОУ ВО "КФУ им. В.И. Вернадского"</t>
  </si>
  <si>
    <t xml:space="preserve">                  институт "АГРОТЕХНОЛОГИЧЕСКАЯ АКАДЕМИЯ ФГАОУ ВО "КФУ им. В.И. Вернадского"</t>
  </si>
  <si>
    <t>институт "АГРОТЕХНОЛОГИЧЕСКАЯ АКАДЕМИЯ"ФГАОУ ВО "КФУ им. В.И. Вернадского"</t>
  </si>
  <si>
    <t>Контингент Заочной формы обучения на 01.01.2026 (Бакалавриат)</t>
  </si>
  <si>
    <t>Контингент Дневной формы обучения на  01.01.2026 г.(специалитет)</t>
  </si>
  <si>
    <t>Контингент Заочной формы обучения на 01.01.2026 (специалитет)</t>
  </si>
  <si>
    <t>Контингент Дневной формы обучения на 01.01.2026</t>
  </si>
  <si>
    <t>Контингент Заочной формы обучения на 01.01.2026 (МАГИСТРАТУРА)</t>
  </si>
  <si>
    <t xml:space="preserve">Контингент очной формы обучения на 01.01.2026 г. (Бакалавриат) 
</t>
  </si>
  <si>
    <t xml:space="preserve">Контингент заочной формы обучения на 01.01.2026 г.(Бакалавриат) 
</t>
  </si>
  <si>
    <t xml:space="preserve">Контингент заочной формы обучения на 01.01.2026 г. (Магистратура)
</t>
  </si>
  <si>
    <t>Контингент очной формы обучения на 01.01.20265 г.(Бакалавриат)</t>
  </si>
  <si>
    <t>Контингент очно-заочной формы обучения на 01.01.2026 г.(Бакалавриат)</t>
  </si>
  <si>
    <t>Контингент заочной формы обучения на 01.01.2026 г.(Бакалавриат)</t>
  </si>
  <si>
    <t>Контингент очной формы обучения на 01.01.2026 г.(Магистратура)</t>
  </si>
  <si>
    <t>Контингент заочной формы обучения на 01.01.2026 г.(Магистратура)</t>
  </si>
  <si>
    <t>БАКАЛАВРИАТ</t>
  </si>
  <si>
    <t>МАГИСТРАТУРА</t>
  </si>
  <si>
    <t xml:space="preserve">Контингент заочной формы обучения на 01.01.2026 г. (Бакалавриат) </t>
  </si>
  <si>
    <t>Контингент заочной формы обучения на 01.01.2026 г. (Магистратурв) .</t>
  </si>
  <si>
    <t>Контингент очной формы обучения на 01.01.2026 г.</t>
  </si>
  <si>
    <t>Контингент очно-заочная форма обучения 01.01.2026 г. (Магистратура)</t>
  </si>
  <si>
    <t>Контингент заочная форма обучения 01.01.2026 г. (Магистратура)</t>
  </si>
  <si>
    <t>Контингент очно-заочная форма обучения 01.01.2026 г.Специалитет</t>
  </si>
  <si>
    <t xml:space="preserve">Контингент очной формы обучения на 01.01.2026 г.. (Бакалавриат) </t>
  </si>
  <si>
    <t xml:space="preserve">Контингент очно-заочной формы обучения на 01.01.2026 г. (Бакалавриат) </t>
  </si>
  <si>
    <t xml:space="preserve">Контингент очной формы обучения на 01.01. 2026  г. (Магистратура) </t>
  </si>
  <si>
    <t xml:space="preserve">Контингент очно-заочной формы обучения на 01.01.2026 г. (Магистратура) </t>
  </si>
  <si>
    <t>Контингент заочной формы обучения на 01.01.2026 г. (Магистратура) .</t>
  </si>
  <si>
    <t>Контингент очной формы обучения по состоянию на 01.01.2026 г .</t>
  </si>
  <si>
    <t>Контингент очная форма обучения 01.01.2026 г.(Специалитет)</t>
  </si>
  <si>
    <t xml:space="preserve">Контингент очной формы обучения на 01.01.2026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</si>
</sst>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&quot;р.&quot;_-;\-* #,##0.00&quot;р.&quot;_-;_-* &quot;-&quot;??&quot;р.&quot;_-;_-@_-"/>
    <numFmt numFmtId="165" formatCode="dd/mm/yy"/>
  </numFmts>
  <fonts count="256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name val="Arial Cyr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28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28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sz val="14"/>
      <name val="Arial Cyr"/>
      <family val="2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sz val="26"/>
      <color indexed="63"/>
      <name val="Times New Roman"/>
      <family val="1"/>
      <charset val="204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9"/>
      <name val="Arial Cyr"/>
      <charset val="204"/>
    </font>
    <font>
      <sz val="18"/>
      <name val="Arimo"/>
    </font>
    <font>
      <b/>
      <i/>
      <sz val="18"/>
      <name val="Times New Roman"/>
      <family val="1"/>
    </font>
    <font>
      <b/>
      <sz val="18"/>
      <color indexed="8"/>
      <name val="Times New Roman"/>
      <family val="1"/>
    </font>
    <font>
      <b/>
      <i/>
      <sz val="24"/>
      <name val="Times New Roman"/>
      <family val="1"/>
      <charset val="204"/>
    </font>
    <font>
      <sz val="20"/>
      <color indexed="2"/>
      <name val="Arial Cyr"/>
    </font>
    <font>
      <b/>
      <sz val="28"/>
      <color indexed="8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color theme="1"/>
      <name val="Times New Roman Cyr"/>
      <charset val="204"/>
    </font>
    <font>
      <b/>
      <sz val="24"/>
      <color theme="1"/>
      <name val="Times New Roman Cyr"/>
      <charset val="204"/>
    </font>
    <font>
      <b/>
      <sz val="12"/>
      <name val="Times New Roman Cyr"/>
      <charset val="204"/>
    </font>
    <font>
      <b/>
      <sz val="20"/>
      <color theme="1"/>
      <name val="Times New Roman Cyr"/>
      <charset val="204"/>
    </font>
    <font>
      <b/>
      <sz val="8"/>
      <color indexed="8"/>
      <name val="Times New Roman"/>
      <family val="1"/>
    </font>
    <font>
      <b/>
      <sz val="16"/>
      <name val="Times New Roman"/>
      <family val="1"/>
    </font>
    <font>
      <sz val="16"/>
      <color indexed="63"/>
      <name val="Times New Roman"/>
      <family val="1"/>
    </font>
    <font>
      <b/>
      <sz val="16"/>
      <color indexed="63"/>
      <name val="Times New Roman"/>
      <family val="1"/>
    </font>
    <font>
      <b/>
      <sz val="16"/>
      <color indexed="8"/>
      <name val="Times New Roman"/>
      <family val="1"/>
    </font>
    <font>
      <sz val="16"/>
      <name val="Times New Roman"/>
      <family val="1"/>
    </font>
    <font>
      <sz val="16"/>
      <color indexed="8"/>
      <name val="Times New Roman"/>
      <family val="1"/>
    </font>
    <font>
      <b/>
      <sz val="20"/>
      <color indexed="8"/>
      <name val="Times New Roman"/>
      <family val="1"/>
    </font>
    <font>
      <b/>
      <i/>
      <sz val="20"/>
      <color theme="1"/>
      <name val="Times New Roman"/>
      <family val="1"/>
      <charset val="204"/>
    </font>
    <font>
      <b/>
      <sz val="24"/>
      <name val="Arial Cyr"/>
      <charset val="204"/>
    </font>
    <font>
      <b/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6"/>
      <name val="Arial Cyr"/>
    </font>
    <font>
      <sz val="14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10"/>
      <name val="Calibri"/>
      <family val="2"/>
      <charset val="204"/>
    </font>
    <font>
      <b/>
      <sz val="22"/>
      <color theme="1"/>
      <name val="Times New Roman"/>
      <family val="1"/>
      <charset val="204"/>
    </font>
    <font>
      <b/>
      <i/>
      <sz val="22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rgb="FF000000"/>
      </patternFill>
    </fill>
    <fill>
      <patternFill patternType="solid">
        <fgColor rgb="FFFCFDFD"/>
        <bgColor rgb="FFFCFDFD"/>
      </patternFill>
    </fill>
    <fill>
      <patternFill patternType="solid">
        <fgColor indexed="9"/>
        <bgColor indexed="9"/>
      </patternFill>
    </fill>
  </fills>
  <borders count="210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dashed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 style="dashed">
        <color indexed="64"/>
      </right>
      <top style="thin">
        <color indexed="64"/>
      </top>
      <bottom style="medium">
        <color auto="1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medium">
        <color rgb="FF000000"/>
      </right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 style="medium">
        <color rgb="FF000000"/>
      </right>
      <top style="thin">
        <color rgb="FF000000"/>
      </top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6" fillId="0" borderId="0" applyFont="0" applyFill="0" applyBorder="0" applyAlignment="0" applyProtection="0"/>
    <xf numFmtId="0" fontId="91" fillId="4" borderId="0">
      <alignment horizontal="left" vertical="center"/>
    </xf>
    <xf numFmtId="0" fontId="37" fillId="4" borderId="0">
      <alignment horizontal="center" vertical="center"/>
    </xf>
    <xf numFmtId="0" fontId="92" fillId="7" borderId="0">
      <alignment horizontal="left" vertical="center"/>
    </xf>
    <xf numFmtId="0" fontId="56" fillId="4" borderId="0">
      <alignment horizontal="center" vertical="center"/>
    </xf>
    <xf numFmtId="0" fontId="56" fillId="7" borderId="0">
      <alignment horizontal="center" vertical="center"/>
    </xf>
    <xf numFmtId="0" fontId="13" fillId="4" borderId="0">
      <alignment horizontal="center" vertical="center"/>
    </xf>
    <xf numFmtId="0" fontId="96" fillId="0" borderId="0"/>
    <xf numFmtId="0" fontId="92" fillId="4" borderId="0">
      <alignment horizontal="center" vertical="center"/>
    </xf>
    <xf numFmtId="0" fontId="69" fillId="4" borderId="0">
      <alignment horizontal="center" vertical="center"/>
    </xf>
    <xf numFmtId="0" fontId="96" fillId="0" borderId="0"/>
    <xf numFmtId="0" fontId="92" fillId="4" borderId="0">
      <alignment horizontal="left" vertical="center"/>
    </xf>
    <xf numFmtId="0" fontId="92" fillId="4" borderId="0">
      <alignment horizontal="center" vertical="center"/>
    </xf>
    <xf numFmtId="0" fontId="94" fillId="4" borderId="0">
      <alignment horizontal="left" vertical="center"/>
    </xf>
    <xf numFmtId="0" fontId="41" fillId="4" borderId="0">
      <alignment horizontal="left" vertical="center"/>
    </xf>
    <xf numFmtId="0" fontId="93" fillId="4" borderId="0">
      <alignment horizontal="left" vertical="top"/>
    </xf>
    <xf numFmtId="0" fontId="35" fillId="4" borderId="0">
      <alignment horizontal="center" vertical="center"/>
    </xf>
    <xf numFmtId="0" fontId="96" fillId="0" borderId="0"/>
    <xf numFmtId="0" fontId="13" fillId="7" borderId="0">
      <alignment horizontal="center" vertical="center"/>
    </xf>
    <xf numFmtId="0" fontId="69" fillId="7" borderId="0">
      <alignment horizontal="center" vertical="center"/>
    </xf>
    <xf numFmtId="0" fontId="94" fillId="4" borderId="0">
      <alignment horizontal="left" vertical="center"/>
    </xf>
    <xf numFmtId="0" fontId="37" fillId="7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3" fillId="4" borderId="0">
      <alignment horizontal="right" vertical="top"/>
    </xf>
    <xf numFmtId="0" fontId="94" fillId="4" borderId="0">
      <alignment horizontal="left" vertical="center"/>
    </xf>
    <xf numFmtId="164" fontId="96" fillId="0" borderId="0" applyFont="0" applyFill="0" applyBorder="0" applyAlignment="0" applyProtection="0"/>
    <xf numFmtId="0" fontId="96" fillId="0" borderId="0"/>
    <xf numFmtId="0" fontId="95" fillId="0" borderId="0"/>
    <xf numFmtId="0" fontId="95" fillId="0" borderId="0"/>
    <xf numFmtId="49" fontId="81" fillId="0" borderId="29">
      <alignment horizontal="distributed"/>
    </xf>
    <xf numFmtId="0" fontId="132" fillId="0" borderId="0"/>
    <xf numFmtId="0" fontId="93" fillId="0" borderId="0"/>
    <xf numFmtId="9" fontId="173" fillId="0" borderId="0" applyFill="0" applyBorder="0" applyAlignment="0" applyProtection="0"/>
    <xf numFmtId="0" fontId="91" fillId="7" borderId="0">
      <alignment horizontal="center" vertical="center"/>
    </xf>
    <xf numFmtId="0" fontId="91" fillId="7" borderId="0">
      <alignment horizontal="left" vertical="center"/>
    </xf>
    <xf numFmtId="0" fontId="91" fillId="7" borderId="0">
      <alignment horizontal="left" vertical="center"/>
    </xf>
    <xf numFmtId="0" fontId="91" fillId="7" borderId="0">
      <alignment horizontal="center" vertical="center"/>
    </xf>
    <xf numFmtId="0" fontId="94" fillId="7" borderId="0">
      <alignment horizontal="left" vertical="center"/>
    </xf>
    <xf numFmtId="0" fontId="94" fillId="7" borderId="0">
      <alignment horizontal="left" vertical="center"/>
    </xf>
    <xf numFmtId="0" fontId="35" fillId="7" borderId="0">
      <alignment horizontal="center" vertical="center"/>
    </xf>
    <xf numFmtId="0" fontId="36" fillId="7" borderId="0">
      <alignment horizontal="center" vertical="center"/>
    </xf>
    <xf numFmtId="0" fontId="41" fillId="7" borderId="0">
      <alignment horizontal="left" vertical="center"/>
    </xf>
    <xf numFmtId="0" fontId="93" fillId="7" borderId="0">
      <alignment horizontal="left" vertical="top"/>
    </xf>
    <xf numFmtId="0" fontId="36" fillId="7" borderId="0">
      <alignment horizontal="left" vertical="top"/>
    </xf>
    <xf numFmtId="0" fontId="41" fillId="7" borderId="0">
      <alignment horizontal="left" vertical="center"/>
    </xf>
    <xf numFmtId="0" fontId="36" fillId="7" borderId="0">
      <alignment horizontal="left" vertical="top"/>
    </xf>
    <xf numFmtId="0" fontId="93" fillId="7" borderId="0">
      <alignment horizontal="right" vertical="top"/>
    </xf>
    <xf numFmtId="0" fontId="174" fillId="0" borderId="0"/>
  </cellStyleXfs>
  <cellXfs count="8191">
    <xf numFmtId="0" fontId="0" fillId="0" borderId="0" xfId="0"/>
    <xf numFmtId="0" fontId="96" fillId="2" borderId="0" xfId="12" applyFill="1" applyBorder="1"/>
    <xf numFmtId="0" fontId="96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4" borderId="0" xfId="0" applyFont="1" applyFill="1" applyAlignment="1">
      <alignment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80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8" fillId="4" borderId="0" xfId="0" applyFont="1" applyFill="1" applyBorder="1" applyAlignment="1">
      <alignment horizontal="center" vertical="center" wrapText="1"/>
    </xf>
    <xf numFmtId="0" fontId="100" fillId="4" borderId="0" xfId="0" applyFont="1" applyFill="1" applyBorder="1" applyAlignment="1">
      <alignment horizontal="left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100" fillId="0" borderId="0" xfId="0" applyFont="1" applyFill="1" applyBorder="1" applyAlignment="1">
      <alignment horizontal="left" vertical="center" wrapText="1"/>
    </xf>
    <xf numFmtId="0" fontId="98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98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0" fillId="4" borderId="124" xfId="0" applyFont="1" applyFill="1" applyBorder="1" applyAlignment="1">
      <alignment horizontal="left" vertical="center" wrapText="1"/>
    </xf>
    <xf numFmtId="0" fontId="100" fillId="4" borderId="125" xfId="0" applyFont="1" applyFill="1" applyBorder="1" applyAlignment="1">
      <alignment horizontal="left" vertical="center" wrapText="1"/>
    </xf>
    <xf numFmtId="0" fontId="100" fillId="4" borderId="0" xfId="0" applyFont="1" applyFill="1" applyBorder="1" applyAlignment="1">
      <alignment horizontal="left" vertical="center"/>
    </xf>
    <xf numFmtId="0" fontId="98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0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6" fillId="0" borderId="0" xfId="9" applyFont="1" applyFill="1"/>
    <xf numFmtId="0" fontId="108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8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9" fillId="4" borderId="0" xfId="13" quotePrefix="1" applyFont="1" applyFill="1" applyAlignment="1">
      <alignment vertical="center" wrapText="1"/>
    </xf>
    <xf numFmtId="0" fontId="100" fillId="4" borderId="0" xfId="0" applyFont="1" applyFill="1" applyAlignment="1">
      <alignment horizontal="left" vertical="center" wrapText="1"/>
    </xf>
    <xf numFmtId="0" fontId="39" fillId="4" borderId="0" xfId="15" quotePrefix="1" applyFont="1" applyFill="1" applyAlignment="1">
      <alignment vertical="center" wrapText="1"/>
    </xf>
    <xf numFmtId="0" fontId="100" fillId="4" borderId="0" xfId="0" applyFont="1" applyFill="1" applyAlignment="1">
      <alignment horizontal="left" vertical="center"/>
    </xf>
    <xf numFmtId="0" fontId="113" fillId="2" borderId="0" xfId="9" applyFont="1" applyFill="1" applyProtection="1">
      <protection locked="0"/>
    </xf>
    <xf numFmtId="0" fontId="101" fillId="2" borderId="0" xfId="9" applyFont="1" applyFill="1" applyProtection="1">
      <protection locked="0"/>
    </xf>
    <xf numFmtId="0" fontId="103" fillId="2" borderId="0" xfId="9" applyFont="1" applyFill="1" applyBorder="1" applyAlignment="1" applyProtection="1">
      <alignment horizontal="left" vertical="center" wrapText="1"/>
      <protection locked="0"/>
    </xf>
    <xf numFmtId="0" fontId="103" fillId="2" borderId="0" xfId="9" applyFont="1" applyFill="1" applyBorder="1" applyProtection="1">
      <protection locked="0"/>
    </xf>
    <xf numFmtId="0" fontId="101" fillId="2" borderId="0" xfId="9" applyFont="1" applyFill="1" applyBorder="1" applyProtection="1">
      <protection locked="0"/>
    </xf>
    <xf numFmtId="0" fontId="116" fillId="2" borderId="138" xfId="13" applyFont="1" applyFill="1" applyBorder="1" applyAlignment="1" applyProtection="1">
      <alignment horizontal="center" vertical="center" wrapText="1"/>
    </xf>
    <xf numFmtId="0" fontId="113" fillId="2" borderId="0" xfId="0" applyFont="1" applyFill="1" applyProtection="1">
      <protection locked="0"/>
    </xf>
    <xf numFmtId="0" fontId="101" fillId="2" borderId="0" xfId="0" applyFont="1" applyFill="1" applyProtection="1">
      <protection locked="0"/>
    </xf>
    <xf numFmtId="0" fontId="101" fillId="2" borderId="125" xfId="15" applyFont="1" applyFill="1" applyBorder="1" applyAlignment="1" applyProtection="1">
      <alignment vertical="center" wrapText="1"/>
      <protection locked="0"/>
    </xf>
    <xf numFmtId="0" fontId="103" fillId="2" borderId="125" xfId="0" applyFont="1" applyFill="1" applyBorder="1" applyAlignment="1" applyProtection="1">
      <alignment horizontal="left" vertical="center" wrapText="1"/>
      <protection locked="0"/>
    </xf>
    <xf numFmtId="0" fontId="101" fillId="2" borderId="142" xfId="15" applyFont="1" applyFill="1" applyBorder="1" applyAlignment="1" applyProtection="1">
      <alignment horizontal="center" vertical="center" wrapText="1"/>
      <protection locked="0"/>
    </xf>
    <xf numFmtId="0" fontId="101" fillId="2" borderId="146" xfId="15" applyFont="1" applyFill="1" applyBorder="1" applyAlignment="1" applyProtection="1">
      <alignment horizontal="center" vertical="center" wrapText="1"/>
      <protection locked="0"/>
    </xf>
    <xf numFmtId="0" fontId="101" fillId="2" borderId="147" xfId="15" applyFont="1" applyFill="1" applyBorder="1" applyAlignment="1" applyProtection="1">
      <alignment horizontal="center" vertical="center" wrapText="1"/>
      <protection locked="0"/>
    </xf>
    <xf numFmtId="0" fontId="104" fillId="2" borderId="0" xfId="0" applyFont="1" applyFill="1" applyBorder="1" applyProtection="1">
      <protection locked="0"/>
    </xf>
    <xf numFmtId="0" fontId="113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1" fillId="2" borderId="0" xfId="0" applyFont="1" applyFill="1" applyAlignment="1" applyProtection="1">
      <alignment vertical="center"/>
      <protection locked="0"/>
    </xf>
    <xf numFmtId="0" fontId="101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2" fillId="2" borderId="153" xfId="13" applyNumberFormat="1" applyFont="1" applyFill="1" applyBorder="1" applyAlignment="1" applyProtection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154" xfId="13" applyNumberFormat="1" applyFont="1" applyFill="1" applyBorder="1" applyAlignment="1" applyProtection="1">
      <alignment horizontal="center" vertical="center" wrapText="1"/>
    </xf>
    <xf numFmtId="0" fontId="24" fillId="2" borderId="168" xfId="22" applyNumberFormat="1" applyFont="1" applyFill="1" applyBorder="1" applyAlignment="1" applyProtection="1">
      <alignment vertical="center" wrapText="1"/>
      <protection locked="0"/>
    </xf>
    <xf numFmtId="0" fontId="24" fillId="2" borderId="167" xfId="22" applyNumberFormat="1" applyFont="1" applyFill="1" applyBorder="1" applyAlignment="1" applyProtection="1">
      <alignment vertical="center" wrapText="1"/>
      <protection locked="0"/>
    </xf>
    <xf numFmtId="0" fontId="26" fillId="2" borderId="160" xfId="22" quotePrefix="1" applyFont="1" applyFill="1" applyBorder="1" applyAlignment="1">
      <alignment horizontal="left" vertical="center" wrapText="1"/>
    </xf>
    <xf numFmtId="0" fontId="24" fillId="2" borderId="171" xfId="13" applyNumberFormat="1" applyFont="1" applyFill="1" applyBorder="1" applyAlignment="1" applyProtection="1">
      <alignment horizontal="center" vertical="center" wrapText="1"/>
    </xf>
    <xf numFmtId="0" fontId="27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1" xfId="22" applyNumberFormat="1" applyFont="1" applyFill="1" applyBorder="1" applyAlignment="1" applyProtection="1">
      <alignment horizontal="center" vertical="center" wrapText="1"/>
    </xf>
    <xf numFmtId="0" fontId="24" fillId="2" borderId="166" xfId="22" applyNumberFormat="1" applyFont="1" applyFill="1" applyBorder="1" applyAlignment="1" applyProtection="1">
      <alignment horizontal="center" vertical="center" wrapText="1"/>
    </xf>
    <xf numFmtId="0" fontId="27" fillId="2" borderId="173" xfId="22" quotePrefix="1" applyFont="1" applyFill="1" applyBorder="1" applyAlignment="1" applyProtection="1">
      <alignment vertical="center" wrapText="1"/>
      <protection locked="0"/>
    </xf>
    <xf numFmtId="0" fontId="26" fillId="2" borderId="177" xfId="0" applyFont="1" applyFill="1" applyBorder="1" applyAlignment="1" applyProtection="1">
      <alignment horizontal="center" vertical="center"/>
      <protection locked="0"/>
    </xf>
    <xf numFmtId="0" fontId="26" fillId="2" borderId="178" xfId="0" applyFont="1" applyFill="1" applyBorder="1" applyAlignment="1" applyProtection="1">
      <alignment horizontal="center" vertical="center"/>
      <protection locked="0"/>
    </xf>
    <xf numFmtId="0" fontId="26" fillId="2" borderId="179" xfId="22" applyFont="1" applyFill="1" applyBorder="1" applyAlignment="1" applyProtection="1">
      <alignment horizontal="center" vertical="center" wrapText="1"/>
      <protection locked="0"/>
    </xf>
    <xf numFmtId="0" fontId="26" fillId="2" borderId="183" xfId="0" applyFont="1" applyFill="1" applyBorder="1" applyAlignment="1" applyProtection="1">
      <alignment horizontal="center" vertical="center"/>
      <protection locked="0"/>
    </xf>
    <xf numFmtId="0" fontId="26" fillId="2" borderId="169" xfId="22" applyFont="1" applyFill="1" applyBorder="1" applyAlignment="1" applyProtection="1">
      <alignment horizontal="center" vertical="center" wrapText="1"/>
      <protection locked="0"/>
    </xf>
    <xf numFmtId="0" fontId="26" fillId="2" borderId="170" xfId="22" applyFont="1" applyFill="1" applyBorder="1" applyAlignment="1" applyProtection="1">
      <alignment horizontal="center" vertical="center" wrapText="1"/>
      <protection locked="0"/>
    </xf>
    <xf numFmtId="0" fontId="24" fillId="2" borderId="177" xfId="13" applyFont="1" applyFill="1" applyBorder="1" applyAlignment="1" applyProtection="1">
      <alignment horizontal="center" vertical="center" wrapText="1"/>
      <protection locked="0"/>
    </xf>
    <xf numFmtId="0" fontId="24" fillId="2" borderId="178" xfId="13" applyFont="1" applyFill="1" applyBorder="1" applyAlignment="1" applyProtection="1">
      <alignment horizontal="center" vertical="center" wrapText="1"/>
      <protection locked="0"/>
    </xf>
    <xf numFmtId="0" fontId="27" fillId="2" borderId="157" xfId="0" applyFont="1" applyFill="1" applyBorder="1" applyAlignment="1" applyProtection="1">
      <alignment horizontal="left" vertical="center" wrapText="1"/>
      <protection locked="0"/>
    </xf>
    <xf numFmtId="0" fontId="27" fillId="2" borderId="173" xfId="0" applyFont="1" applyFill="1" applyBorder="1" applyAlignment="1" applyProtection="1">
      <alignment horizontal="left" vertical="center" wrapText="1"/>
      <protection locked="0"/>
    </xf>
    <xf numFmtId="0" fontId="116" fillId="2" borderId="159" xfId="13" applyFont="1" applyFill="1" applyBorder="1" applyAlignment="1" applyProtection="1">
      <alignment horizontal="center" vertical="center" wrapText="1"/>
      <protection locked="0"/>
    </xf>
    <xf numFmtId="0" fontId="115" fillId="2" borderId="161" xfId="0" applyFont="1" applyFill="1" applyBorder="1" applyAlignment="1" applyProtection="1">
      <alignment horizontal="center" vertical="center"/>
      <protection locked="0"/>
    </xf>
    <xf numFmtId="0" fontId="115" fillId="2" borderId="162" xfId="0" applyFont="1" applyFill="1" applyBorder="1" applyAlignment="1" applyProtection="1">
      <alignment horizontal="center" vertical="center"/>
      <protection locked="0"/>
    </xf>
    <xf numFmtId="0" fontId="27" fillId="2" borderId="173" xfId="22" applyFont="1" applyFill="1" applyBorder="1" applyAlignment="1" applyProtection="1">
      <alignment vertical="center" wrapText="1"/>
      <protection locked="0"/>
    </xf>
    <xf numFmtId="0" fontId="27" fillId="2" borderId="166" xfId="22" quotePrefix="1" applyFont="1" applyFill="1" applyBorder="1" applyAlignment="1" applyProtection="1">
      <alignment vertical="center" wrapText="1"/>
      <protection locked="0"/>
    </xf>
    <xf numFmtId="0" fontId="109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108" fillId="4" borderId="171" xfId="11" quotePrefix="1" applyFont="1" applyFill="1" applyBorder="1" applyAlignment="1" applyProtection="1">
      <alignment horizontal="center" textRotation="90" wrapText="1"/>
      <protection locked="0"/>
    </xf>
    <xf numFmtId="0" fontId="103" fillId="2" borderId="172" xfId="15" quotePrefix="1" applyFont="1" applyFill="1" applyBorder="1" applyAlignment="1" applyProtection="1">
      <alignment vertical="center" wrapText="1"/>
      <protection locked="0"/>
    </xf>
    <xf numFmtId="0" fontId="102" fillId="2" borderId="182" xfId="15" applyFont="1" applyFill="1" applyBorder="1" applyAlignment="1" applyProtection="1">
      <alignment vertical="center" wrapText="1"/>
      <protection locked="0"/>
    </xf>
    <xf numFmtId="0" fontId="102" fillId="2" borderId="124" xfId="15" applyFont="1" applyFill="1" applyBorder="1" applyAlignment="1" applyProtection="1">
      <alignment vertical="center" wrapText="1"/>
      <protection locked="0"/>
    </xf>
    <xf numFmtId="0" fontId="101" fillId="2" borderId="136" xfId="15" applyFont="1" applyFill="1" applyBorder="1" applyAlignment="1" applyProtection="1">
      <alignment vertical="center" wrapText="1"/>
      <protection locked="0"/>
    </xf>
    <xf numFmtId="0" fontId="103" fillId="2" borderId="182" xfId="0" applyFont="1" applyFill="1" applyBorder="1" applyAlignment="1" applyProtection="1">
      <alignment horizontal="left" vertical="center" wrapText="1"/>
      <protection locked="0"/>
    </xf>
    <xf numFmtId="0" fontId="103" fillId="2" borderId="124" xfId="0" applyFont="1" applyFill="1" applyBorder="1" applyAlignment="1" applyProtection="1">
      <alignment horizontal="left" vertical="center" wrapText="1"/>
      <protection locked="0"/>
    </xf>
    <xf numFmtId="0" fontId="24" fillId="2" borderId="153" xfId="15" applyFont="1" applyFill="1" applyBorder="1" applyAlignment="1" applyProtection="1">
      <alignment horizontal="center" vertical="center" wrapText="1"/>
    </xf>
    <xf numFmtId="0" fontId="24" fillId="2" borderId="154" xfId="15" applyFont="1" applyFill="1" applyBorder="1" applyAlignment="1" applyProtection="1">
      <alignment horizontal="center" vertical="center" wrapText="1"/>
    </xf>
    <xf numFmtId="0" fontId="102" fillId="2" borderId="177" xfId="13" applyFont="1" applyFill="1" applyBorder="1" applyAlignment="1" applyProtection="1">
      <alignment horizontal="center" vertical="center" wrapText="1"/>
      <protection locked="0"/>
    </xf>
    <xf numFmtId="0" fontId="102" fillId="2" borderId="178" xfId="13" applyFont="1" applyFill="1" applyBorder="1" applyAlignment="1" applyProtection="1">
      <alignment horizontal="center" vertical="center" wrapText="1"/>
      <protection locked="0"/>
    </xf>
    <xf numFmtId="0" fontId="102" fillId="2" borderId="179" xfId="13" applyFont="1" applyFill="1" applyBorder="1" applyAlignment="1" applyProtection="1">
      <alignment horizontal="center" vertical="center" wrapText="1"/>
      <protection locked="0"/>
    </xf>
    <xf numFmtId="0" fontId="102" fillId="2" borderId="171" xfId="13" applyFont="1" applyFill="1" applyBorder="1" applyAlignment="1" applyProtection="1">
      <alignment horizontal="center" vertical="center" wrapText="1"/>
      <protection locked="0"/>
    </xf>
    <xf numFmtId="0" fontId="102" fillId="2" borderId="175" xfId="13" applyFont="1" applyFill="1" applyBorder="1" applyAlignment="1" applyProtection="1">
      <alignment horizontal="center" vertical="center" wrapText="1"/>
      <protection locked="0"/>
    </xf>
    <xf numFmtId="0" fontId="102" fillId="2" borderId="176" xfId="13" applyFont="1" applyFill="1" applyBorder="1" applyAlignment="1" applyProtection="1">
      <alignment horizontal="center" vertical="center" wrapText="1"/>
      <protection locked="0"/>
    </xf>
    <xf numFmtId="0" fontId="101" fillId="2" borderId="124" xfId="13" applyFont="1" applyFill="1" applyBorder="1" applyAlignment="1" applyProtection="1">
      <alignment horizontal="center" vertical="center" wrapText="1"/>
      <protection locked="0"/>
    </xf>
    <xf numFmtId="0" fontId="101" fillId="2" borderId="162" xfId="15" applyFont="1" applyFill="1" applyBorder="1" applyAlignment="1" applyProtection="1">
      <alignment horizontal="center" vertical="center" wrapText="1"/>
      <protection locked="0"/>
    </xf>
    <xf numFmtId="0" fontId="101" fillId="2" borderId="161" xfId="15" applyFont="1" applyFill="1" applyBorder="1" applyAlignment="1" applyProtection="1">
      <alignment horizontal="center" vertical="center" wrapText="1"/>
      <protection locked="0"/>
    </xf>
    <xf numFmtId="0" fontId="101" fillId="2" borderId="163" xfId="15" applyFont="1" applyFill="1" applyBorder="1" applyAlignment="1" applyProtection="1">
      <alignment horizontal="center" vertical="center" wrapText="1"/>
      <protection locked="0"/>
    </xf>
    <xf numFmtId="0" fontId="102" fillId="2" borderId="173" xfId="15" applyFont="1" applyFill="1" applyBorder="1" applyAlignment="1" applyProtection="1">
      <alignment horizontal="center" vertical="center" wrapText="1"/>
    </xf>
    <xf numFmtId="0" fontId="119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102" fillId="2" borderId="172" xfId="15" applyFont="1" applyFill="1" applyBorder="1" applyAlignment="1" applyProtection="1">
      <alignment horizontal="center" vertical="center" wrapText="1"/>
    </xf>
    <xf numFmtId="0" fontId="108" fillId="4" borderId="172" xfId="11" quotePrefix="1" applyFont="1" applyFill="1" applyBorder="1" applyAlignment="1" applyProtection="1">
      <alignment horizontal="center" textRotation="90" wrapText="1"/>
      <protection locked="0"/>
    </xf>
    <xf numFmtId="0" fontId="20" fillId="2" borderId="171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2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7" xfId="11" quotePrefix="1" applyFont="1" applyFill="1" applyBorder="1" applyAlignment="1" applyProtection="1">
      <alignment horizontal="left" textRotation="90" wrapText="1"/>
      <protection locked="0"/>
    </xf>
    <xf numFmtId="0" fontId="20" fillId="2" borderId="168" xfId="11" quotePrefix="1" applyFont="1" applyFill="1" applyBorder="1" applyAlignment="1" applyProtection="1">
      <alignment horizontal="left" textRotation="90" wrapText="1"/>
      <protection locked="0"/>
    </xf>
    <xf numFmtId="0" fontId="97" fillId="2" borderId="0" xfId="0" applyFont="1" applyFill="1" applyBorder="1" applyAlignment="1">
      <alignment wrapText="1"/>
    </xf>
    <xf numFmtId="0" fontId="106" fillId="2" borderId="0" xfId="0" applyFont="1" applyFill="1" applyBorder="1" applyAlignment="1">
      <alignment wrapText="1"/>
    </xf>
    <xf numFmtId="0" fontId="113" fillId="2" borderId="0" xfId="0" applyNumberFormat="1" applyFont="1" applyFill="1" applyBorder="1" applyProtection="1">
      <protection locked="0"/>
    </xf>
    <xf numFmtId="0" fontId="101" fillId="2" borderId="0" xfId="0" applyNumberFormat="1" applyFont="1" applyFill="1" applyBorder="1" applyProtection="1">
      <protection locked="0"/>
    </xf>
    <xf numFmtId="0" fontId="103" fillId="2" borderId="0" xfId="0" applyNumberFormat="1" applyFont="1" applyFill="1" applyBorder="1" applyProtection="1">
      <protection locked="0"/>
    </xf>
    <xf numFmtId="0" fontId="102" fillId="2" borderId="0" xfId="0" applyFont="1" applyFill="1" applyBorder="1" applyAlignment="1" applyProtection="1">
      <alignment vertical="center" wrapText="1"/>
      <protection locked="0"/>
    </xf>
    <xf numFmtId="0" fontId="101" fillId="2" borderId="0" xfId="11" applyFont="1" applyFill="1" applyBorder="1" applyAlignment="1" applyProtection="1">
      <alignment horizontal="center" vertical="center" wrapText="1"/>
      <protection locked="0"/>
    </xf>
    <xf numFmtId="0" fontId="101" fillId="2" borderId="0" xfId="13" applyFont="1" applyFill="1" applyBorder="1" applyAlignment="1" applyProtection="1">
      <alignment vertical="center" wrapText="1"/>
      <protection locked="0"/>
    </xf>
    <xf numFmtId="0" fontId="103" fillId="2" borderId="0" xfId="0" applyFont="1" applyFill="1" applyBorder="1" applyAlignment="1" applyProtection="1">
      <alignment horizontal="left" vertical="center" wrapText="1"/>
      <protection locked="0"/>
    </xf>
    <xf numFmtId="0" fontId="101" fillId="2" borderId="0" xfId="15" applyFont="1" applyFill="1" applyBorder="1" applyAlignment="1" applyProtection="1">
      <alignment vertical="center" wrapText="1"/>
      <protection locked="0"/>
    </xf>
    <xf numFmtId="0" fontId="103" fillId="2" borderId="0" xfId="0" applyFont="1" applyFill="1" applyBorder="1" applyProtection="1"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1" fillId="2" borderId="0" xfId="9" applyFont="1" applyFill="1" applyAlignment="1" applyProtection="1">
      <alignment vertical="center"/>
      <protection locked="0"/>
    </xf>
    <xf numFmtId="0" fontId="102" fillId="4" borderId="206" xfId="21" quotePrefix="1" applyFont="1" applyFill="1" applyBorder="1" applyAlignment="1" applyProtection="1">
      <alignment horizontal="center" textRotation="90" wrapText="1"/>
      <protection locked="0"/>
    </xf>
    <xf numFmtId="0" fontId="102" fillId="4" borderId="207" xfId="21" quotePrefix="1" applyFont="1" applyFill="1" applyBorder="1" applyAlignment="1" applyProtection="1">
      <alignment horizontal="center" textRotation="90" wrapText="1"/>
      <protection locked="0"/>
    </xf>
    <xf numFmtId="0" fontId="103" fillId="4" borderId="200" xfId="22" quotePrefix="1" applyFont="1" applyFill="1" applyBorder="1" applyAlignment="1" applyProtection="1">
      <alignment vertical="center" wrapText="1"/>
      <protection locked="0"/>
    </xf>
    <xf numFmtId="0" fontId="102" fillId="2" borderId="208" xfId="22" applyFont="1" applyFill="1" applyBorder="1" applyAlignment="1" applyProtection="1">
      <alignment vertical="center" wrapText="1"/>
      <protection locked="0"/>
    </xf>
    <xf numFmtId="0" fontId="102" fillId="2" borderId="209" xfId="22" applyFont="1" applyFill="1" applyBorder="1" applyAlignment="1" applyProtection="1">
      <alignment vertical="center" wrapText="1"/>
      <protection locked="0"/>
    </xf>
    <xf numFmtId="0" fontId="101" fillId="2" borderId="210" xfId="22" applyFont="1" applyFill="1" applyBorder="1" applyAlignment="1" applyProtection="1">
      <alignment vertical="center" wrapText="1"/>
      <protection locked="0"/>
    </xf>
    <xf numFmtId="0" fontId="101" fillId="2" borderId="211" xfId="22" applyFont="1" applyFill="1" applyBorder="1" applyAlignment="1" applyProtection="1">
      <alignment vertical="center" wrapText="1"/>
      <protection locked="0"/>
    </xf>
    <xf numFmtId="0" fontId="102" fillId="2" borderId="212" xfId="22" applyFont="1" applyFill="1" applyBorder="1" applyAlignment="1" applyProtection="1">
      <alignment vertical="center" wrapText="1"/>
      <protection locked="0"/>
    </xf>
    <xf numFmtId="0" fontId="103" fillId="2" borderId="208" xfId="9" applyFont="1" applyFill="1" applyBorder="1" applyAlignment="1" applyProtection="1">
      <alignment horizontal="left" vertical="center" wrapText="1"/>
      <protection locked="0"/>
    </xf>
    <xf numFmtId="0" fontId="103" fillId="2" borderId="209" xfId="9" applyFont="1" applyFill="1" applyBorder="1" applyAlignment="1" applyProtection="1">
      <alignment horizontal="left" vertical="center" wrapText="1"/>
      <protection locked="0"/>
    </xf>
    <xf numFmtId="0" fontId="103" fillId="2" borderId="211" xfId="9" applyFont="1" applyFill="1" applyBorder="1" applyAlignment="1" applyProtection="1">
      <alignment horizontal="left" vertical="center" wrapText="1"/>
      <protection locked="0"/>
    </xf>
    <xf numFmtId="0" fontId="102" fillId="2" borderId="206" xfId="5" applyFont="1" applyFill="1" applyBorder="1" applyAlignment="1" applyProtection="1">
      <alignment horizontal="center" vertical="center" wrapText="1"/>
    </xf>
    <xf numFmtId="0" fontId="102" fillId="2" borderId="207" xfId="5" applyFont="1" applyFill="1" applyBorder="1" applyAlignment="1" applyProtection="1">
      <alignment horizontal="center" vertical="center" wrapText="1"/>
    </xf>
    <xf numFmtId="0" fontId="102" fillId="2" borderId="206" xfId="5" applyFont="1" applyFill="1" applyBorder="1" applyAlignment="1" applyProtection="1">
      <alignment horizontal="center" vertical="center" wrapText="1"/>
      <protection locked="0"/>
    </xf>
    <xf numFmtId="0" fontId="102" fillId="2" borderId="214" xfId="5" applyFont="1" applyFill="1" applyBorder="1" applyAlignment="1" applyProtection="1">
      <alignment horizontal="center" vertical="center" wrapText="1"/>
      <protection locked="0"/>
    </xf>
    <xf numFmtId="0" fontId="102" fillId="2" borderId="201" xfId="5" applyFont="1" applyFill="1" applyBorder="1" applyAlignment="1" applyProtection="1">
      <alignment horizontal="center" vertical="center" wrapText="1"/>
      <protection locked="0"/>
    </xf>
    <xf numFmtId="0" fontId="103" fillId="2" borderId="182" xfId="9" applyFont="1" applyFill="1" applyBorder="1" applyAlignment="1" applyProtection="1">
      <alignment horizontal="center" vertical="center" wrapText="1"/>
      <protection locked="0"/>
    </xf>
    <xf numFmtId="0" fontId="103" fillId="2" borderId="124" xfId="9" applyFont="1" applyFill="1" applyBorder="1" applyAlignment="1" applyProtection="1">
      <alignment horizontal="center" vertical="center" wrapText="1"/>
      <protection locked="0"/>
    </xf>
    <xf numFmtId="0" fontId="103" fillId="2" borderId="125" xfId="9" applyFont="1" applyFill="1" applyBorder="1" applyAlignment="1" applyProtection="1">
      <alignment horizontal="center" vertical="center" wrapText="1"/>
      <protection locked="0"/>
    </xf>
    <xf numFmtId="0" fontId="102" fillId="2" borderId="206" xfId="5" applyFont="1" applyFill="1" applyBorder="1" applyAlignment="1" applyProtection="1">
      <alignment vertical="center" wrapText="1"/>
      <protection locked="0"/>
    </xf>
    <xf numFmtId="0" fontId="102" fillId="2" borderId="215" xfId="5" applyFont="1" applyFill="1" applyBorder="1" applyAlignment="1" applyProtection="1">
      <alignment vertical="center" wrapText="1"/>
      <protection locked="0"/>
    </xf>
    <xf numFmtId="0" fontId="102" fillId="2" borderId="216" xfId="5" applyFont="1" applyFill="1" applyBorder="1" applyAlignment="1" applyProtection="1">
      <alignment vertical="center" wrapText="1"/>
      <protection locked="0"/>
    </xf>
    <xf numFmtId="0" fontId="103" fillId="2" borderId="206" xfId="9" applyFont="1" applyFill="1" applyBorder="1" applyAlignment="1" applyProtection="1">
      <alignment horizontal="center" vertical="center" wrapText="1"/>
      <protection locked="0"/>
    </xf>
    <xf numFmtId="0" fontId="103" fillId="2" borderId="215" xfId="9" applyFont="1" applyFill="1" applyBorder="1" applyAlignment="1" applyProtection="1">
      <alignment horizontal="center" vertical="center" wrapText="1"/>
      <protection locked="0"/>
    </xf>
    <xf numFmtId="0" fontId="103" fillId="2" borderId="217" xfId="9" applyFont="1" applyFill="1" applyBorder="1" applyAlignment="1" applyProtection="1">
      <alignment horizontal="center" vertical="center" wrapText="1"/>
      <protection locked="0"/>
    </xf>
    <xf numFmtId="0" fontId="101" fillId="2" borderId="195" xfId="22" applyFont="1" applyFill="1" applyBorder="1" applyAlignment="1" applyProtection="1">
      <alignment horizontal="center" vertical="center" wrapText="1"/>
      <protection locked="0"/>
    </xf>
    <xf numFmtId="0" fontId="101" fillId="2" borderId="196" xfId="22" applyFont="1" applyFill="1" applyBorder="1" applyAlignment="1" applyProtection="1">
      <alignment horizontal="center" vertical="center" wrapText="1"/>
      <protection locked="0"/>
    </xf>
    <xf numFmtId="0" fontId="101" fillId="2" borderId="197" xfId="22" applyFont="1" applyFill="1" applyBorder="1" applyAlignment="1" applyProtection="1">
      <alignment horizontal="center" vertical="center" wrapText="1"/>
      <protection locked="0"/>
    </xf>
    <xf numFmtId="0" fontId="101" fillId="2" borderId="198" xfId="22" applyFont="1" applyFill="1" applyBorder="1" applyAlignment="1" applyProtection="1">
      <alignment horizontal="center" vertical="center" wrapText="1"/>
      <protection locked="0"/>
    </xf>
    <xf numFmtId="0" fontId="101" fillId="2" borderId="191" xfId="22" applyFont="1" applyFill="1" applyBorder="1" applyAlignment="1" applyProtection="1">
      <alignment horizontal="center" vertical="center" wrapText="1"/>
      <protection locked="0"/>
    </xf>
    <xf numFmtId="0" fontId="103" fillId="2" borderId="192" xfId="9" applyFont="1" applyFill="1" applyBorder="1" applyAlignment="1" applyProtection="1">
      <alignment horizontal="center" vertical="center" wrapText="1"/>
    </xf>
    <xf numFmtId="0" fontId="103" fillId="2" borderId="193" xfId="9" applyFont="1" applyFill="1" applyBorder="1" applyAlignment="1" applyProtection="1">
      <alignment horizontal="center" vertical="center" wrapText="1"/>
    </xf>
    <xf numFmtId="0" fontId="103" fillId="2" borderId="194" xfId="9" applyFont="1" applyFill="1" applyBorder="1" applyAlignment="1" applyProtection="1">
      <alignment horizontal="center" vertical="center" wrapText="1"/>
    </xf>
    <xf numFmtId="0" fontId="102" fillId="2" borderId="206" xfId="22" applyFont="1" applyFill="1" applyBorder="1" applyAlignment="1" applyProtection="1">
      <alignment horizontal="center" vertical="center" wrapText="1"/>
    </xf>
    <xf numFmtId="0" fontId="102" fillId="2" borderId="207" xfId="22" applyFont="1" applyFill="1" applyBorder="1" applyAlignment="1" applyProtection="1">
      <alignment horizontal="center" vertical="center" wrapText="1"/>
    </xf>
    <xf numFmtId="0" fontId="101" fillId="2" borderId="206" xfId="5" applyFont="1" applyFill="1" applyBorder="1" applyAlignment="1" applyProtection="1">
      <alignment horizontal="center" vertical="center" wrapText="1"/>
      <protection locked="0"/>
    </xf>
    <xf numFmtId="0" fontId="101" fillId="2" borderId="214" xfId="5" applyFont="1" applyFill="1" applyBorder="1" applyAlignment="1" applyProtection="1">
      <alignment horizontal="center" vertical="center" wrapText="1"/>
      <protection locked="0"/>
    </xf>
    <xf numFmtId="0" fontId="101" fillId="2" borderId="201" xfId="5" applyFont="1" applyFill="1" applyBorder="1" applyAlignment="1" applyProtection="1">
      <alignment horizontal="center" vertical="center" wrapText="1"/>
      <protection locked="0"/>
    </xf>
    <xf numFmtId="0" fontId="101" fillId="2" borderId="215" xfId="5" applyFont="1" applyFill="1" applyBorder="1" applyAlignment="1" applyProtection="1">
      <alignment horizontal="center" vertical="center" wrapText="1"/>
      <protection locked="0"/>
    </xf>
    <xf numFmtId="0" fontId="101" fillId="2" borderId="217" xfId="5" applyFont="1" applyFill="1" applyBorder="1" applyAlignment="1" applyProtection="1">
      <alignment horizontal="center" vertical="center" wrapText="1"/>
      <protection locked="0"/>
    </xf>
    <xf numFmtId="0" fontId="102" fillId="2" borderId="200" xfId="22" applyFont="1" applyFill="1" applyBorder="1" applyAlignment="1" applyProtection="1">
      <alignment horizontal="center" vertical="center" wrapText="1"/>
    </xf>
    <xf numFmtId="0" fontId="103" fillId="2" borderId="200" xfId="9" applyNumberFormat="1" applyFont="1" applyFill="1" applyBorder="1" applyAlignment="1" applyProtection="1">
      <alignment horizontal="left" vertical="center" wrapText="1"/>
      <protection locked="0"/>
    </xf>
    <xf numFmtId="0" fontId="123" fillId="2" borderId="206" xfId="9" applyFont="1" applyFill="1" applyBorder="1" applyAlignment="1" applyProtection="1">
      <alignment horizontal="center" vertical="center"/>
    </xf>
    <xf numFmtId="0" fontId="123" fillId="2" borderId="207" xfId="9" applyFont="1" applyFill="1" applyBorder="1" applyAlignment="1" applyProtection="1">
      <alignment horizontal="center" vertical="center"/>
    </xf>
    <xf numFmtId="0" fontId="104" fillId="2" borderId="0" xfId="9" applyFont="1" applyFill="1" applyBorder="1" applyProtection="1">
      <protection locked="0"/>
    </xf>
    <xf numFmtId="0" fontId="105" fillId="4" borderId="241" xfId="13" quotePrefix="1" applyFont="1" applyFill="1" applyBorder="1" applyAlignment="1">
      <alignment horizontal="center" vertical="center" wrapText="1"/>
    </xf>
    <xf numFmtId="0" fontId="35" fillId="4" borderId="233" xfId="11" quotePrefix="1" applyFont="1" applyFill="1" applyBorder="1" applyAlignment="1">
      <alignment horizontal="center" vertical="center" wrapText="1"/>
    </xf>
    <xf numFmtId="0" fontId="36" fillId="4" borderId="233" xfId="11" quotePrefix="1" applyFont="1" applyFill="1" applyBorder="1" applyAlignment="1">
      <alignment horizontal="center" vertical="center" wrapText="1"/>
    </xf>
    <xf numFmtId="0" fontId="37" fillId="4" borderId="232" xfId="11" quotePrefix="1" applyFont="1" applyFill="1" applyBorder="1" applyAlignment="1">
      <alignment horizontal="center" vertical="center" wrapText="1"/>
    </xf>
    <xf numFmtId="0" fontId="65" fillId="4" borderId="241" xfId="15" quotePrefix="1" applyFont="1" applyFill="1" applyBorder="1" applyAlignment="1">
      <alignment vertical="center" wrapText="1"/>
    </xf>
    <xf numFmtId="0" fontId="53" fillId="6" borderId="244" xfId="0" applyFont="1" applyFill="1" applyBorder="1" applyAlignment="1">
      <alignment horizontal="right" vertical="center" wrapText="1"/>
    </xf>
    <xf numFmtId="0" fontId="53" fillId="6" borderId="242" xfId="0" applyFont="1" applyFill="1" applyBorder="1" applyAlignment="1">
      <alignment horizontal="right" vertical="center" wrapText="1"/>
    </xf>
    <xf numFmtId="0" fontId="53" fillId="6" borderId="243" xfId="0" applyFont="1" applyFill="1" applyBorder="1" applyAlignment="1">
      <alignment horizontal="right" vertical="center" wrapText="1"/>
    </xf>
    <xf numFmtId="0" fontId="53" fillId="6" borderId="244" xfId="0" applyFont="1" applyFill="1" applyBorder="1" applyAlignment="1">
      <alignment horizontal="center" vertical="center" wrapText="1"/>
    </xf>
    <xf numFmtId="0" fontId="53" fillId="6" borderId="242" xfId="0" applyFont="1" applyFill="1" applyBorder="1" applyAlignment="1">
      <alignment horizontal="center" vertical="center" wrapText="1"/>
    </xf>
    <xf numFmtId="0" fontId="65" fillId="4" borderId="240" xfId="15" applyFont="1" applyFill="1" applyBorder="1" applyAlignment="1">
      <alignment vertical="center" wrapText="1"/>
    </xf>
    <xf numFmtId="0" fontId="65" fillId="4" borderId="238" xfId="15" quotePrefix="1" applyFont="1" applyFill="1" applyBorder="1" applyAlignment="1">
      <alignment vertical="center" wrapText="1"/>
    </xf>
    <xf numFmtId="0" fontId="99" fillId="4" borderId="234" xfId="0" applyFont="1" applyFill="1" applyBorder="1" applyAlignment="1">
      <alignment horizontal="left" vertical="center" wrapText="1"/>
    </xf>
    <xf numFmtId="0" fontId="62" fillId="4" borderId="234" xfId="0" applyFont="1" applyFill="1" applyBorder="1" applyAlignment="1">
      <alignment horizontal="left" vertical="center" wrapText="1"/>
    </xf>
    <xf numFmtId="0" fontId="21" fillId="4" borderId="238" xfId="15" applyFont="1" applyFill="1" applyBorder="1" applyAlignment="1">
      <alignment vertical="center" wrapText="1"/>
    </xf>
    <xf numFmtId="0" fontId="65" fillId="4" borderId="231" xfId="15" quotePrefix="1" applyFont="1" applyFill="1" applyBorder="1" applyAlignment="1">
      <alignment vertical="center" wrapText="1"/>
    </xf>
    <xf numFmtId="0" fontId="38" fillId="4" borderId="245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horizontal="center" vertical="center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0" fillId="4" borderId="0" xfId="0" applyFont="1" applyFill="1"/>
    <xf numFmtId="0" fontId="129" fillId="4" borderId="0" xfId="0" applyFont="1" applyFill="1" applyBorder="1" applyAlignment="1">
      <alignment horizontal="center" vertical="center" wrapText="1"/>
    </xf>
    <xf numFmtId="0" fontId="100" fillId="4" borderId="0" xfId="0" applyFont="1" applyFill="1" applyBorder="1"/>
    <xf numFmtId="0" fontId="130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25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58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56" xfId="22" applyNumberFormat="1" applyFont="1" applyFill="1" applyBorder="1" applyAlignment="1" applyProtection="1">
      <alignment vertical="center" wrapText="1"/>
      <protection locked="0"/>
    </xf>
    <xf numFmtId="0" fontId="102" fillId="2" borderId="161" xfId="13" applyNumberFormat="1" applyFont="1" applyFill="1" applyBorder="1" applyAlignment="1" applyProtection="1">
      <alignment horizontal="center" vertical="center" wrapText="1"/>
    </xf>
    <xf numFmtId="0" fontId="102" fillId="2" borderId="163" xfId="13" applyNumberFormat="1" applyFont="1" applyFill="1" applyBorder="1" applyAlignment="1" applyProtection="1">
      <alignment horizontal="center" vertical="center" wrapText="1"/>
    </xf>
    <xf numFmtId="0" fontId="102" fillId="2" borderId="146" xfId="13" applyNumberFormat="1" applyFont="1" applyFill="1" applyBorder="1" applyAlignment="1" applyProtection="1">
      <alignment horizontal="center" vertical="center" wrapText="1"/>
    </xf>
    <xf numFmtId="0" fontId="102" fillId="2" borderId="147" xfId="13" applyNumberFormat="1" applyFont="1" applyFill="1" applyBorder="1" applyAlignment="1" applyProtection="1">
      <alignment horizontal="center" vertical="center" wrapText="1"/>
    </xf>
    <xf numFmtId="0" fontId="102" fillId="2" borderId="17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7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" xfId="22" applyNumberFormat="1" applyFont="1" applyFill="1" applyBorder="1" applyAlignment="1" applyProtection="1">
      <alignment horizontal="center" vertical="center" wrapText="1"/>
    </xf>
    <xf numFmtId="0" fontId="116" fillId="2" borderId="169" xfId="13" applyFont="1" applyFill="1" applyBorder="1" applyAlignment="1" applyProtection="1">
      <alignment horizontal="center" vertical="center" wrapText="1"/>
      <protection locked="0"/>
    </xf>
    <xf numFmtId="0" fontId="116" fillId="2" borderId="178" xfId="13" applyFont="1" applyFill="1" applyBorder="1" applyAlignment="1" applyProtection="1">
      <alignment horizontal="center" vertical="center" wrapText="1"/>
      <protection locked="0"/>
    </xf>
    <xf numFmtId="0" fontId="116" fillId="2" borderId="177" xfId="13" applyFont="1" applyFill="1" applyBorder="1" applyAlignment="1" applyProtection="1">
      <alignment horizontal="center" vertical="center" wrapText="1"/>
      <protection locked="0"/>
    </xf>
    <xf numFmtId="0" fontId="116" fillId="2" borderId="179" xfId="13" applyFont="1" applyFill="1" applyBorder="1" applyAlignment="1" applyProtection="1">
      <alignment horizontal="center" vertical="center" wrapText="1"/>
      <protection locked="0"/>
    </xf>
    <xf numFmtId="0" fontId="116" fillId="2" borderId="171" xfId="13" applyFont="1" applyFill="1" applyBorder="1" applyAlignment="1" applyProtection="1">
      <alignment horizontal="center" vertical="center" wrapText="1"/>
      <protection locked="0"/>
    </xf>
    <xf numFmtId="0" fontId="116" fillId="2" borderId="175" xfId="13" applyFont="1" applyFill="1" applyBorder="1" applyAlignment="1" applyProtection="1">
      <alignment horizontal="center" vertical="center" wrapText="1"/>
      <protection locked="0"/>
    </xf>
    <xf numFmtId="0" fontId="116" fillId="2" borderId="176" xfId="13" applyFont="1" applyFill="1" applyBorder="1" applyAlignment="1" applyProtection="1">
      <alignment horizontal="center" vertical="center" wrapText="1"/>
      <protection locked="0"/>
    </xf>
    <xf numFmtId="0" fontId="115" fillId="2" borderId="181" xfId="13" applyFont="1" applyFill="1" applyBorder="1" applyAlignment="1" applyProtection="1">
      <alignment horizontal="center" vertical="center" wrapText="1"/>
      <protection locked="0"/>
    </xf>
    <xf numFmtId="0" fontId="115" fillId="2" borderId="175" xfId="13" applyFont="1" applyFill="1" applyBorder="1" applyAlignment="1" applyProtection="1">
      <alignment horizontal="center" vertical="center" wrapText="1"/>
      <protection locked="0"/>
    </xf>
    <xf numFmtId="0" fontId="116" fillId="2" borderId="181" xfId="13" applyFont="1" applyFill="1" applyBorder="1" applyAlignment="1" applyProtection="1">
      <alignment horizontal="center" vertical="center" wrapText="1"/>
      <protection locked="0"/>
    </xf>
    <xf numFmtId="0" fontId="115" fillId="2" borderId="171" xfId="13" applyFont="1" applyFill="1" applyBorder="1" applyAlignment="1" applyProtection="1">
      <alignment horizontal="center" vertical="center" wrapText="1"/>
      <protection locked="0"/>
    </xf>
    <xf numFmtId="0" fontId="116" fillId="2" borderId="165" xfId="13" applyFont="1" applyFill="1" applyBorder="1" applyAlignment="1" applyProtection="1">
      <alignment horizontal="center" vertical="center" wrapText="1"/>
      <protection locked="0"/>
    </xf>
    <xf numFmtId="0" fontId="115" fillId="2" borderId="164" xfId="0" applyFont="1" applyFill="1" applyBorder="1" applyAlignment="1" applyProtection="1">
      <alignment horizontal="center" vertical="center"/>
      <protection locked="0"/>
    </xf>
    <xf numFmtId="0" fontId="115" fillId="2" borderId="163" xfId="0" applyFont="1" applyFill="1" applyBorder="1" applyAlignment="1" applyProtection="1">
      <alignment horizontal="center" vertical="center"/>
      <protection locked="0"/>
    </xf>
    <xf numFmtId="0" fontId="116" fillId="2" borderId="162" xfId="13" applyFont="1" applyFill="1" applyBorder="1" applyAlignment="1" applyProtection="1">
      <alignment horizontal="center" vertical="center" wrapText="1"/>
    </xf>
    <xf numFmtId="0" fontId="116" fillId="2" borderId="161" xfId="13" applyFont="1" applyFill="1" applyBorder="1" applyAlignment="1" applyProtection="1">
      <alignment horizontal="center" vertical="center" wrapText="1"/>
    </xf>
    <xf numFmtId="0" fontId="115" fillId="2" borderId="141" xfId="0" applyFont="1" applyFill="1" applyBorder="1" applyAlignment="1" applyProtection="1">
      <alignment horizontal="center" vertical="center"/>
      <protection locked="0"/>
    </xf>
    <xf numFmtId="0" fontId="115" fillId="2" borderId="146" xfId="0" applyFont="1" applyFill="1" applyBorder="1" applyAlignment="1" applyProtection="1">
      <alignment horizontal="center" vertical="center"/>
      <protection locked="0"/>
    </xf>
    <xf numFmtId="0" fontId="115" fillId="2" borderId="142" xfId="0" applyFont="1" applyFill="1" applyBorder="1" applyAlignment="1" applyProtection="1">
      <alignment horizontal="center" vertical="center"/>
      <protection locked="0"/>
    </xf>
    <xf numFmtId="0" fontId="115" fillId="2" borderId="147" xfId="0" applyFont="1" applyFill="1" applyBorder="1" applyAlignment="1" applyProtection="1">
      <alignment horizontal="center" vertical="center"/>
      <protection locked="0"/>
    </xf>
    <xf numFmtId="0" fontId="116" fillId="2" borderId="142" xfId="13" applyFont="1" applyFill="1" applyBorder="1" applyAlignment="1" applyProtection="1">
      <alignment horizontal="center" vertical="center" wrapText="1"/>
    </xf>
    <xf numFmtId="0" fontId="116" fillId="2" borderId="146" xfId="13" applyFont="1" applyFill="1" applyBorder="1" applyAlignment="1" applyProtection="1">
      <alignment horizontal="center" vertical="center" wrapText="1"/>
    </xf>
    <xf numFmtId="0" fontId="115" fillId="2" borderId="176" xfId="13" applyFont="1" applyFill="1" applyBorder="1" applyAlignment="1" applyProtection="1">
      <alignment horizontal="center" vertical="center" wrapText="1"/>
      <protection locked="0"/>
    </xf>
    <xf numFmtId="0" fontId="116" fillId="2" borderId="166" xfId="13" applyFont="1" applyFill="1" applyBorder="1" applyAlignment="1" applyProtection="1">
      <alignment horizontal="center" vertical="center" wrapText="1"/>
    </xf>
    <xf numFmtId="0" fontId="116" fillId="2" borderId="165" xfId="13" applyFont="1" applyFill="1" applyBorder="1" applyAlignment="1" applyProtection="1">
      <alignment horizontal="center" vertical="center" wrapText="1"/>
    </xf>
    <xf numFmtId="0" fontId="116" fillId="2" borderId="159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265" xfId="21" applyFont="1" applyFill="1" applyBorder="1" applyAlignment="1">
      <alignment horizontal="center" vertical="center" wrapText="1"/>
    </xf>
    <xf numFmtId="0" fontId="56" fillId="0" borderId="265" xfId="21" applyFont="1" applyFill="1" applyBorder="1" applyAlignment="1">
      <alignment horizontal="center" vertical="center" wrapText="1"/>
    </xf>
    <xf numFmtId="0" fontId="56" fillId="0" borderId="266" xfId="21" applyFont="1" applyFill="1" applyBorder="1" applyAlignment="1">
      <alignment horizontal="center" vertical="center" wrapText="1"/>
    </xf>
    <xf numFmtId="0" fontId="56" fillId="0" borderId="267" xfId="21" applyFont="1" applyFill="1" applyBorder="1" applyAlignment="1">
      <alignment horizontal="center" vertical="center" wrapText="1"/>
    </xf>
    <xf numFmtId="0" fontId="56" fillId="0" borderId="268" xfId="21" applyFont="1" applyFill="1" applyBorder="1" applyAlignment="1">
      <alignment horizontal="center" vertical="center" wrapText="1"/>
    </xf>
    <xf numFmtId="0" fontId="26" fillId="2" borderId="279" xfId="22" applyFont="1" applyFill="1" applyBorder="1" applyAlignment="1" applyProtection="1">
      <alignment horizontal="center" vertical="center" wrapText="1"/>
      <protection locked="0"/>
    </xf>
    <xf numFmtId="0" fontId="26" fillId="2" borderId="269" xfId="0" applyFont="1" applyFill="1" applyBorder="1" applyAlignment="1" applyProtection="1">
      <alignment horizontal="center" vertical="center"/>
      <protection locked="0"/>
    </xf>
    <xf numFmtId="0" fontId="26" fillId="2" borderId="273" xfId="0" applyFont="1" applyFill="1" applyBorder="1" applyAlignment="1" applyProtection="1">
      <alignment horizontal="center" vertical="center"/>
      <protection locked="0"/>
    </xf>
    <xf numFmtId="0" fontId="116" fillId="2" borderId="277" xfId="13" applyFont="1" applyFill="1" applyBorder="1" applyAlignment="1" applyProtection="1">
      <alignment horizontal="center" vertical="center" wrapText="1"/>
      <protection locked="0"/>
    </xf>
    <xf numFmtId="0" fontId="116" fillId="2" borderId="274" xfId="13" applyFont="1" applyFill="1" applyBorder="1" applyAlignment="1" applyProtection="1">
      <alignment horizontal="center" vertical="center" wrapText="1"/>
      <protection locked="0"/>
    </xf>
    <xf numFmtId="0" fontId="115" fillId="2" borderId="278" xfId="13" applyFont="1" applyFill="1" applyBorder="1" applyAlignment="1" applyProtection="1">
      <alignment horizontal="center" vertical="center" wrapText="1"/>
      <protection locked="0"/>
    </xf>
    <xf numFmtId="0" fontId="115" fillId="2" borderId="270" xfId="13" applyFont="1" applyFill="1" applyBorder="1" applyAlignment="1" applyProtection="1">
      <alignment horizontal="center" vertical="center" wrapText="1"/>
      <protection locked="0"/>
    </xf>
    <xf numFmtId="0" fontId="115" fillId="2" borderId="275" xfId="0" applyFont="1" applyFill="1" applyBorder="1" applyAlignment="1" applyProtection="1">
      <alignment horizontal="center" vertical="center"/>
      <protection locked="0"/>
    </xf>
    <xf numFmtId="0" fontId="115" fillId="2" borderId="271" xfId="0" applyFont="1" applyFill="1" applyBorder="1" applyAlignment="1" applyProtection="1">
      <alignment horizontal="center" vertical="center"/>
      <protection locked="0"/>
    </xf>
    <xf numFmtId="0" fontId="115" fillId="2" borderId="276" xfId="0" applyFont="1" applyFill="1" applyBorder="1" applyAlignment="1" applyProtection="1">
      <alignment horizontal="center" vertical="center"/>
      <protection locked="0"/>
    </xf>
    <xf numFmtId="0" fontId="115" fillId="2" borderId="272" xfId="0" applyFont="1" applyFill="1" applyBorder="1" applyAlignment="1" applyProtection="1">
      <alignment horizontal="center" vertical="center"/>
      <protection locked="0"/>
    </xf>
    <xf numFmtId="0" fontId="116" fillId="2" borderId="247" xfId="13" applyFont="1" applyFill="1" applyBorder="1" applyAlignment="1" applyProtection="1">
      <alignment horizontal="center" vertical="center" wrapText="1"/>
    </xf>
    <xf numFmtId="0" fontId="35" fillId="4" borderId="280" xfId="11" quotePrefix="1" applyFont="1" applyFill="1" applyBorder="1" applyAlignment="1">
      <alignment horizontal="center" vertical="center" wrapText="1"/>
    </xf>
    <xf numFmtId="0" fontId="36" fillId="4" borderId="280" xfId="11" quotePrefix="1" applyFont="1" applyFill="1" applyBorder="1" applyAlignment="1">
      <alignment horizontal="center" vertical="center" wrapText="1"/>
    </xf>
    <xf numFmtId="0" fontId="37" fillId="4" borderId="282" xfId="11" quotePrefix="1" applyFont="1" applyFill="1" applyBorder="1" applyAlignment="1">
      <alignment horizontal="center" vertical="center" wrapText="1"/>
    </xf>
    <xf numFmtId="0" fontId="10" fillId="2" borderId="297" xfId="13" quotePrefix="1" applyFont="1" applyFill="1" applyBorder="1" applyAlignment="1">
      <alignment horizontal="center" vertical="center" wrapText="1"/>
    </xf>
    <xf numFmtId="0" fontId="65" fillId="4" borderId="293" xfId="15" applyFont="1" applyFill="1" applyBorder="1" applyAlignment="1">
      <alignment vertical="center" wrapText="1"/>
    </xf>
    <xf numFmtId="0" fontId="1" fillId="4" borderId="307" xfId="0" applyFont="1" applyFill="1" applyBorder="1" applyAlignment="1">
      <alignment horizontal="left" vertical="center" wrapText="1"/>
    </xf>
    <xf numFmtId="0" fontId="53" fillId="6" borderId="292" xfId="0" applyFont="1" applyFill="1" applyBorder="1" applyAlignment="1">
      <alignment horizontal="center" vertical="center" wrapText="1"/>
    </xf>
    <xf numFmtId="0" fontId="105" fillId="4" borderId="282" xfId="13" quotePrefix="1" applyFont="1" applyFill="1" applyBorder="1" applyAlignment="1">
      <alignment horizontal="center" vertical="center" wrapText="1"/>
    </xf>
    <xf numFmtId="1" fontId="55" fillId="2" borderId="259" xfId="0" applyNumberFormat="1" applyFont="1" applyFill="1" applyBorder="1" applyAlignment="1">
      <alignment horizontal="center" wrapText="1"/>
    </xf>
    <xf numFmtId="1" fontId="55" fillId="2" borderId="301" xfId="0" applyNumberFormat="1" applyFont="1" applyFill="1" applyBorder="1" applyAlignment="1">
      <alignment horizontal="center" wrapText="1"/>
    </xf>
    <xf numFmtId="0" fontId="10" fillId="2" borderId="257" xfId="13" quotePrefix="1" applyFont="1" applyFill="1" applyBorder="1" applyAlignment="1">
      <alignment horizontal="center" vertical="center" wrapText="1"/>
    </xf>
    <xf numFmtId="0" fontId="52" fillId="2" borderId="254" xfId="0" applyFont="1" applyFill="1" applyBorder="1" applyAlignment="1">
      <alignment horizontal="center" wrapText="1"/>
    </xf>
    <xf numFmtId="0" fontId="52" fillId="2" borderId="252" xfId="0" applyFont="1" applyFill="1" applyBorder="1" applyAlignment="1">
      <alignment horizontal="center" vertical="top" wrapText="1"/>
    </xf>
    <xf numFmtId="0" fontId="52" fillId="2" borderId="253" xfId="0" applyFont="1" applyFill="1" applyBorder="1" applyAlignment="1">
      <alignment horizontal="center" vertical="top" wrapText="1"/>
    </xf>
    <xf numFmtId="0" fontId="52" fillId="2" borderId="284" xfId="0" applyFont="1" applyFill="1" applyBorder="1" applyAlignment="1">
      <alignment horizontal="center" vertical="top" wrapText="1"/>
    </xf>
    <xf numFmtId="0" fontId="52" fillId="2" borderId="285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298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291" xfId="0" applyNumberFormat="1" applyFont="1" applyFill="1" applyBorder="1" applyAlignment="1">
      <alignment horizontal="center" vertical="center" wrapText="1"/>
    </xf>
    <xf numFmtId="1" fontId="19" fillId="2" borderId="295" xfId="0" applyNumberFormat="1" applyFont="1" applyFill="1" applyBorder="1" applyAlignment="1">
      <alignment horizontal="center" vertical="center" wrapText="1"/>
    </xf>
    <xf numFmtId="1" fontId="6" fillId="2" borderId="303" xfId="0" applyNumberFormat="1" applyFont="1" applyFill="1" applyBorder="1" applyAlignment="1">
      <alignment horizontal="center" vertical="center" wrapText="1"/>
    </xf>
    <xf numFmtId="1" fontId="52" fillId="2" borderId="288" xfId="0" applyNumberFormat="1" applyFont="1" applyFill="1" applyBorder="1" applyAlignment="1">
      <alignment horizontal="center" vertical="center" wrapText="1"/>
    </xf>
    <xf numFmtId="1" fontId="53" fillId="2" borderId="288" xfId="0" applyNumberFormat="1" applyFont="1" applyFill="1" applyBorder="1" applyAlignment="1">
      <alignment horizontal="center" vertical="center" wrapText="1"/>
    </xf>
    <xf numFmtId="1" fontId="53" fillId="2" borderId="291" xfId="0" applyNumberFormat="1" applyFont="1" applyFill="1" applyBorder="1" applyAlignment="1">
      <alignment horizontal="center" vertical="center" wrapText="1"/>
    </xf>
    <xf numFmtId="1" fontId="55" fillId="2" borderId="308" xfId="0" applyNumberFormat="1" applyFont="1" applyFill="1" applyBorder="1" applyAlignment="1">
      <alignment horizontal="center" vertical="center" wrapText="1"/>
    </xf>
    <xf numFmtId="1" fontId="55" fillId="2" borderId="309" xfId="0" applyNumberFormat="1" applyFont="1" applyFill="1" applyBorder="1" applyAlignment="1">
      <alignment horizontal="center" vertical="center" wrapText="1"/>
    </xf>
    <xf numFmtId="1" fontId="55" fillId="2" borderId="306" xfId="0" applyNumberFormat="1" applyFont="1" applyFill="1" applyBorder="1" applyAlignment="1">
      <alignment horizontal="center" vertical="center" wrapText="1"/>
    </xf>
    <xf numFmtId="1" fontId="19" fillId="2" borderId="304" xfId="0" applyNumberFormat="1" applyFont="1" applyFill="1" applyBorder="1" applyAlignment="1">
      <alignment horizontal="center" vertical="center" wrapText="1"/>
    </xf>
    <xf numFmtId="1" fontId="19" fillId="2" borderId="302" xfId="0" applyNumberFormat="1" applyFont="1" applyFill="1" applyBorder="1" applyAlignment="1">
      <alignment horizontal="center" vertical="center" wrapText="1"/>
    </xf>
    <xf numFmtId="1" fontId="6" fillId="2" borderId="305" xfId="0" applyNumberFormat="1" applyFont="1" applyFill="1" applyBorder="1" applyAlignment="1">
      <alignment horizontal="center" vertical="center" wrapText="1"/>
    </xf>
    <xf numFmtId="1" fontId="55" fillId="2" borderId="304" xfId="0" applyNumberFormat="1" applyFont="1" applyFill="1" applyBorder="1" applyAlignment="1">
      <alignment horizontal="center" vertical="center" wrapText="1"/>
    </xf>
    <xf numFmtId="0" fontId="73" fillId="2" borderId="298" xfId="0" applyFont="1" applyFill="1" applyBorder="1" applyAlignment="1">
      <alignment horizontal="center" vertical="center" wrapText="1"/>
    </xf>
    <xf numFmtId="0" fontId="73" fillId="2" borderId="72" xfId="0" applyFont="1" applyFill="1" applyBorder="1" applyAlignment="1">
      <alignment horizontal="center" vertical="center" wrapText="1"/>
    </xf>
    <xf numFmtId="0" fontId="73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46" xfId="0" applyFont="1" applyFill="1" applyBorder="1" applyAlignment="1">
      <alignment horizontal="center" vertical="center" wrapText="1"/>
    </xf>
    <xf numFmtId="0" fontId="53" fillId="2" borderId="246" xfId="0" applyFont="1" applyFill="1" applyBorder="1" applyAlignment="1">
      <alignment horizontal="center" vertical="center" wrapText="1"/>
    </xf>
    <xf numFmtId="0" fontId="53" fillId="2" borderId="304" xfId="0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1" fillId="2" borderId="0" xfId="9" applyFont="1" applyFill="1" applyBorder="1" applyAlignment="1" applyProtection="1">
      <alignment horizontal="left" vertical="center"/>
      <protection locked="0"/>
    </xf>
    <xf numFmtId="0" fontId="100" fillId="4" borderId="316" xfId="0" applyFont="1" applyFill="1" applyBorder="1" applyAlignment="1">
      <alignment horizontal="left" vertical="center" wrapText="1"/>
    </xf>
    <xf numFmtId="0" fontId="24" fillId="2" borderId="279" xfId="22" applyNumberFormat="1" applyFont="1" applyFill="1" applyBorder="1" applyAlignment="1" applyProtection="1">
      <alignment vertical="center" wrapText="1"/>
      <protection locked="0"/>
    </xf>
    <xf numFmtId="0" fontId="102" fillId="2" borderId="263" xfId="13" applyNumberFormat="1" applyFont="1" applyFill="1" applyBorder="1" applyAlignment="1" applyProtection="1">
      <alignment horizontal="center" vertical="center" wrapText="1"/>
    </xf>
    <xf numFmtId="0" fontId="24" fillId="2" borderId="290" xfId="13" applyNumberFormat="1" applyFont="1" applyFill="1" applyBorder="1" applyAlignment="1" applyProtection="1">
      <alignment horizontal="center" vertical="center" wrapText="1"/>
    </xf>
    <xf numFmtId="0" fontId="102" fillId="2" borderId="28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9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2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296" xfId="13" applyNumberFormat="1" applyFont="1" applyFill="1" applyBorder="1" applyAlignment="1" applyProtection="1">
      <alignment vertical="center" wrapText="1"/>
      <protection locked="0"/>
    </xf>
    <xf numFmtId="0" fontId="102" fillId="2" borderId="297" xfId="13" applyNumberFormat="1" applyFont="1" applyFill="1" applyBorder="1" applyAlignment="1" applyProtection="1">
      <alignment vertical="center" wrapText="1"/>
      <protection locked="0"/>
    </xf>
    <xf numFmtId="0" fontId="101" fillId="2" borderId="26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26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0" xfId="22" applyNumberFormat="1" applyFont="1" applyFill="1" applyBorder="1" applyAlignment="1" applyProtection="1">
      <alignment horizontal="center" vertical="center" wrapText="1"/>
    </xf>
    <xf numFmtId="0" fontId="101" fillId="2" borderId="280" xfId="13" applyNumberFormat="1" applyFont="1" applyFill="1" applyBorder="1" applyAlignment="1" applyProtection="1">
      <alignment vertical="center" wrapText="1"/>
      <protection locked="0"/>
    </xf>
    <xf numFmtId="0" fontId="101" fillId="2" borderId="32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309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0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11" xfId="22" applyNumberFormat="1" applyFont="1" applyFill="1" applyBorder="1" applyAlignment="1" applyProtection="1">
      <alignment horizontal="center" vertical="center" wrapText="1"/>
    </xf>
    <xf numFmtId="0" fontId="137" fillId="2" borderId="280" xfId="0" applyNumberFormat="1" applyFont="1" applyFill="1" applyBorder="1" applyAlignment="1" applyProtection="1">
      <alignment horizontal="center" vertical="center"/>
    </xf>
    <xf numFmtId="0" fontId="98" fillId="4" borderId="0" xfId="0" applyFont="1" applyFill="1" applyAlignment="1">
      <alignment horizontal="center" wrapText="1"/>
    </xf>
    <xf numFmtId="0" fontId="38" fillId="4" borderId="318" xfId="15" quotePrefix="1" applyFont="1" applyFill="1" applyBorder="1" applyAlignment="1">
      <alignment vertical="center" wrapText="1"/>
    </xf>
    <xf numFmtId="0" fontId="39" fillId="4" borderId="319" xfId="15" applyFont="1" applyFill="1" applyBorder="1" applyAlignment="1">
      <alignment vertical="center" wrapText="1"/>
    </xf>
    <xf numFmtId="0" fontId="39" fillId="2" borderId="306" xfId="15" applyFont="1" applyFill="1" applyBorder="1" applyAlignment="1">
      <alignment horizontal="center" vertical="center" wrapText="1"/>
    </xf>
    <xf numFmtId="0" fontId="39" fillId="2" borderId="309" xfId="15" applyFont="1" applyFill="1" applyBorder="1" applyAlignment="1">
      <alignment horizontal="center" vertical="center" wrapText="1"/>
    </xf>
    <xf numFmtId="0" fontId="55" fillId="2" borderId="329" xfId="13" quotePrefix="1" applyFont="1" applyFill="1" applyBorder="1" applyAlignment="1">
      <alignment horizontal="center" vertical="center" wrapText="1"/>
    </xf>
    <xf numFmtId="0" fontId="26" fillId="2" borderId="322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289" xfId="22" applyNumberFormat="1" applyFont="1" applyFill="1" applyBorder="1" applyAlignment="1" applyProtection="1">
      <alignment horizontal="center" vertical="center" wrapText="1"/>
      <protection locked="0"/>
    </xf>
    <xf numFmtId="0" fontId="125" fillId="2" borderId="324" xfId="0" applyFont="1" applyFill="1" applyBorder="1" applyAlignment="1">
      <alignment horizontal="center" vertical="center" wrapText="1"/>
    </xf>
    <xf numFmtId="0" fontId="73" fillId="2" borderId="325" xfId="0" applyFont="1" applyFill="1" applyBorder="1" applyAlignment="1">
      <alignment horizontal="center" vertical="center" wrapText="1"/>
    </xf>
    <xf numFmtId="0" fontId="73" fillId="2" borderId="326" xfId="0" applyFont="1" applyFill="1" applyBorder="1" applyAlignment="1">
      <alignment horizontal="center" vertical="center" wrapText="1"/>
    </xf>
    <xf numFmtId="0" fontId="3" fillId="9" borderId="350" xfId="0" applyFont="1" applyFill="1" applyBorder="1" applyAlignment="1">
      <alignment horizontal="center" vertical="center" wrapText="1"/>
    </xf>
    <xf numFmtId="0" fontId="3" fillId="9" borderId="351" xfId="0" applyFont="1" applyFill="1" applyBorder="1" applyAlignment="1">
      <alignment horizontal="center" vertical="center" wrapText="1"/>
    </xf>
    <xf numFmtId="0" fontId="3" fillId="9" borderId="354" xfId="0" applyFont="1" applyFill="1" applyBorder="1" applyAlignment="1">
      <alignment horizontal="center" vertical="center" wrapText="1"/>
    </xf>
    <xf numFmtId="0" fontId="32" fillId="9" borderId="338" xfId="0" applyFont="1" applyFill="1" applyBorder="1" applyAlignment="1">
      <alignment horizontal="center" vertical="center" wrapText="1"/>
    </xf>
    <xf numFmtId="0" fontId="32" fillId="9" borderId="336" xfId="0" applyFont="1" applyFill="1" applyBorder="1" applyAlignment="1">
      <alignment horizontal="center" vertical="center" wrapText="1"/>
    </xf>
    <xf numFmtId="0" fontId="3" fillId="9" borderId="339" xfId="0" applyFont="1" applyFill="1" applyBorder="1" applyAlignment="1">
      <alignment horizontal="center" vertical="center" wrapText="1"/>
    </xf>
    <xf numFmtId="0" fontId="3" fillId="9" borderId="338" xfId="0" applyFont="1" applyFill="1" applyBorder="1" applyAlignment="1">
      <alignment horizontal="center" vertical="center" wrapText="1"/>
    </xf>
    <xf numFmtId="0" fontId="3" fillId="9" borderId="336" xfId="0" applyFont="1" applyFill="1" applyBorder="1" applyAlignment="1">
      <alignment horizontal="center" vertical="center" wrapText="1"/>
    </xf>
    <xf numFmtId="0" fontId="32" fillId="9" borderId="339" xfId="0" applyFont="1" applyFill="1" applyBorder="1" applyAlignment="1">
      <alignment horizontal="center" vertical="center" wrapText="1"/>
    </xf>
    <xf numFmtId="0" fontId="141" fillId="9" borderId="0" xfId="0" applyFont="1" applyFill="1" applyBorder="1" applyAlignment="1"/>
    <xf numFmtId="0" fontId="32" fillId="9" borderId="0" xfId="0" applyFont="1" applyFill="1" applyBorder="1" applyAlignment="1"/>
    <xf numFmtId="0" fontId="3" fillId="9" borderId="0" xfId="0" applyFont="1" applyFill="1" applyBorder="1" applyAlignment="1"/>
    <xf numFmtId="0" fontId="139" fillId="9" borderId="356" xfId="0" applyFont="1" applyFill="1" applyBorder="1" applyAlignment="1">
      <alignment horizontal="left" vertical="center" wrapText="1"/>
    </xf>
    <xf numFmtId="0" fontId="139" fillId="9" borderId="370" xfId="0" applyFont="1" applyFill="1" applyBorder="1" applyAlignment="1">
      <alignment horizontal="left" vertical="center" wrapText="1"/>
    </xf>
    <xf numFmtId="0" fontId="139" fillId="9" borderId="355" xfId="0" applyFont="1" applyFill="1" applyBorder="1" applyAlignment="1">
      <alignment horizontal="left" vertical="center" wrapText="1"/>
    </xf>
    <xf numFmtId="0" fontId="2" fillId="10" borderId="350" xfId="0" applyFont="1" applyFill="1" applyBorder="1" applyAlignment="1">
      <alignment horizontal="left" textRotation="90" wrapText="1"/>
    </xf>
    <xf numFmtId="0" fontId="32" fillId="11" borderId="360" xfId="0" applyFont="1" applyFill="1" applyBorder="1" applyAlignment="1">
      <alignment horizontal="left" vertical="center" wrapText="1"/>
    </xf>
    <xf numFmtId="0" fontId="32" fillId="11" borderId="364" xfId="0" applyFont="1" applyFill="1" applyBorder="1" applyAlignment="1">
      <alignment horizontal="center" vertical="center" wrapText="1"/>
    </xf>
    <xf numFmtId="0" fontId="3" fillId="11" borderId="367" xfId="0" applyFont="1" applyFill="1" applyBorder="1" applyAlignment="1">
      <alignment horizontal="center" vertical="center" wrapText="1"/>
    </xf>
    <xf numFmtId="0" fontId="32" fillId="11" borderId="368" xfId="0" applyFont="1" applyFill="1" applyBorder="1" applyAlignment="1">
      <alignment horizontal="left" vertical="center" wrapText="1"/>
    </xf>
    <xf numFmtId="0" fontId="32" fillId="11" borderId="348" xfId="0" applyFont="1" applyFill="1" applyBorder="1" applyAlignment="1">
      <alignment horizontal="center" vertical="center" wrapText="1"/>
    </xf>
    <xf numFmtId="0" fontId="32" fillId="11" borderId="353" xfId="0" applyFont="1" applyFill="1" applyBorder="1" applyAlignment="1">
      <alignment horizontal="center" vertical="center" wrapText="1"/>
    </xf>
    <xf numFmtId="0" fontId="3" fillId="11" borderId="369" xfId="0" applyFont="1" applyFill="1" applyBorder="1" applyAlignment="1">
      <alignment horizontal="center" vertical="center" wrapText="1"/>
    </xf>
    <xf numFmtId="0" fontId="139" fillId="10" borderId="355" xfId="0" applyFont="1" applyFill="1" applyBorder="1" applyAlignment="1">
      <alignment vertical="center" wrapText="1"/>
    </xf>
    <xf numFmtId="0" fontId="3" fillId="11" borderId="338" xfId="0" applyFont="1" applyFill="1" applyBorder="1" applyAlignment="1">
      <alignment horizontal="center" vertical="center" wrapText="1"/>
    </xf>
    <xf numFmtId="0" fontId="3" fillId="11" borderId="355" xfId="0" applyFont="1" applyFill="1" applyBorder="1" applyAlignment="1">
      <alignment horizontal="center" vertical="center" wrapText="1"/>
    </xf>
    <xf numFmtId="0" fontId="32" fillId="2" borderId="360" xfId="0" applyFont="1" applyFill="1" applyBorder="1" applyAlignment="1">
      <alignment horizontal="left" vertical="center" wrapText="1"/>
    </xf>
    <xf numFmtId="0" fontId="32" fillId="2" borderId="364" xfId="0" applyFont="1" applyFill="1" applyBorder="1" applyAlignment="1">
      <alignment horizontal="center" vertical="center" wrapText="1"/>
    </xf>
    <xf numFmtId="0" fontId="32" fillId="2" borderId="365" xfId="0" applyFont="1" applyFill="1" applyBorder="1" applyAlignment="1">
      <alignment horizontal="center" vertical="center" wrapText="1"/>
    </xf>
    <xf numFmtId="0" fontId="32" fillId="2" borderId="366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left" vertical="center" wrapText="1"/>
    </xf>
    <xf numFmtId="0" fontId="32" fillId="2" borderId="348" xfId="0" applyFont="1" applyFill="1" applyBorder="1" applyAlignment="1">
      <alignment horizontal="center" vertical="center" wrapText="1"/>
    </xf>
    <xf numFmtId="0" fontId="32" fillId="2" borderId="349" xfId="0" applyFont="1" applyFill="1" applyBorder="1" applyAlignment="1">
      <alignment horizontal="center" vertical="center" wrapText="1"/>
    </xf>
    <xf numFmtId="0" fontId="3" fillId="9" borderId="382" xfId="0" applyFont="1" applyFill="1" applyBorder="1" applyAlignment="1">
      <alignment horizontal="center" vertical="center" wrapText="1"/>
    </xf>
    <xf numFmtId="0" fontId="3" fillId="9" borderId="357" xfId="0" applyFont="1" applyFill="1" applyBorder="1" applyAlignment="1">
      <alignment horizontal="center" vertical="center" wrapText="1"/>
    </xf>
    <xf numFmtId="0" fontId="3" fillId="9" borderId="350" xfId="0" applyFont="1" applyFill="1" applyBorder="1" applyAlignment="1">
      <alignment vertical="center" wrapText="1"/>
    </xf>
    <xf numFmtId="0" fontId="3" fillId="9" borderId="351" xfId="0" applyFont="1" applyFill="1" applyBorder="1" applyAlignment="1">
      <alignment vertical="center" wrapText="1"/>
    </xf>
    <xf numFmtId="0" fontId="3" fillId="9" borderId="352" xfId="0" applyFont="1" applyFill="1" applyBorder="1" applyAlignment="1">
      <alignment vertical="center" wrapText="1"/>
    </xf>
    <xf numFmtId="0" fontId="32" fillId="9" borderId="358" xfId="0" applyFont="1" applyFill="1" applyBorder="1" applyAlignment="1">
      <alignment vertical="center" wrapText="1"/>
    </xf>
    <xf numFmtId="0" fontId="142" fillId="9" borderId="0" xfId="0" applyFont="1" applyFill="1" applyBorder="1" applyAlignment="1">
      <alignment horizontal="left" vertical="center" wrapText="1"/>
    </xf>
    <xf numFmtId="0" fontId="142" fillId="9" borderId="0" xfId="0" applyFont="1" applyFill="1" applyBorder="1" applyAlignment="1"/>
    <xf numFmtId="0" fontId="141" fillId="9" borderId="0" xfId="0" applyFont="1" applyFill="1" applyBorder="1" applyAlignment="1">
      <alignment vertical="center" wrapText="1"/>
    </xf>
    <xf numFmtId="0" fontId="2" fillId="10" borderId="338" xfId="0" applyFont="1" applyFill="1" applyBorder="1" applyAlignment="1">
      <alignment horizontal="center" textRotation="90" wrapText="1"/>
    </xf>
    <xf numFmtId="0" fontId="3" fillId="11" borderId="340" xfId="0" applyFont="1" applyFill="1" applyBorder="1" applyAlignment="1">
      <alignment horizontal="center" vertical="center" wrapText="1"/>
    </xf>
    <xf numFmtId="0" fontId="3" fillId="11" borderId="342" xfId="0" applyFont="1" applyFill="1" applyBorder="1" applyAlignment="1">
      <alignment horizontal="center" vertical="center" wrapText="1"/>
    </xf>
    <xf numFmtId="0" fontId="32" fillId="11" borderId="378" xfId="0" applyFont="1" applyFill="1" applyBorder="1" applyAlignment="1">
      <alignment horizontal="center" vertical="center" wrapText="1"/>
    </xf>
    <xf numFmtId="0" fontId="32" fillId="11" borderId="379" xfId="0" applyFont="1" applyFill="1" applyBorder="1" applyAlignment="1">
      <alignment horizontal="center" vertical="center" wrapText="1"/>
    </xf>
    <xf numFmtId="0" fontId="3" fillId="11" borderId="378" xfId="0" applyFont="1" applyFill="1" applyBorder="1" applyAlignment="1">
      <alignment horizontal="center" vertical="center" wrapText="1"/>
    </xf>
    <xf numFmtId="0" fontId="3" fillId="11" borderId="379" xfId="0" applyFont="1" applyFill="1" applyBorder="1" applyAlignment="1">
      <alignment horizontal="center" vertical="center" wrapText="1"/>
    </xf>
    <xf numFmtId="0" fontId="3" fillId="11" borderId="348" xfId="0" applyFont="1" applyFill="1" applyBorder="1" applyAlignment="1">
      <alignment horizontal="center" vertical="center" wrapText="1"/>
    </xf>
    <xf numFmtId="0" fontId="3" fillId="11" borderId="381" xfId="0" applyFont="1" applyFill="1" applyBorder="1" applyAlignment="1">
      <alignment horizontal="center" vertical="center" wrapText="1"/>
    </xf>
    <xf numFmtId="0" fontId="3" fillId="11" borderId="353" xfId="0" applyFont="1" applyFill="1" applyBorder="1" applyAlignment="1">
      <alignment horizontal="center" vertical="center" wrapText="1"/>
    </xf>
    <xf numFmtId="0" fontId="139" fillId="11" borderId="370" xfId="0" applyFont="1" applyFill="1" applyBorder="1" applyAlignment="1">
      <alignment horizontal="left" vertical="center" wrapText="1"/>
    </xf>
    <xf numFmtId="0" fontId="3" fillId="11" borderId="336" xfId="0" applyFont="1" applyFill="1" applyBorder="1" applyAlignment="1">
      <alignment horizontal="center" vertical="center" wrapText="1"/>
    </xf>
    <xf numFmtId="0" fontId="3" fillId="11" borderId="339" xfId="0" applyFont="1" applyFill="1" applyBorder="1" applyAlignment="1">
      <alignment horizontal="center" vertical="center" wrapText="1"/>
    </xf>
    <xf numFmtId="0" fontId="32" fillId="2" borderId="340" xfId="0" applyFont="1" applyFill="1" applyBorder="1" applyAlignment="1">
      <alignment horizontal="center" vertical="center" wrapText="1"/>
    </xf>
    <xf numFmtId="0" fontId="32" fillId="2" borderId="351" xfId="0" applyFont="1" applyFill="1" applyBorder="1" applyAlignment="1">
      <alignment horizontal="center" vertical="center" wrapText="1"/>
    </xf>
    <xf numFmtId="0" fontId="32" fillId="2" borderId="342" xfId="0" applyFont="1" applyFill="1" applyBorder="1" applyAlignment="1">
      <alignment horizontal="center" vertical="center" wrapText="1"/>
    </xf>
    <xf numFmtId="0" fontId="32" fillId="2" borderId="377" xfId="0" applyFont="1" applyFill="1" applyBorder="1" applyAlignment="1">
      <alignment horizontal="left" vertical="center" wrapText="1"/>
    </xf>
    <xf numFmtId="0" fontId="32" fillId="2" borderId="378" xfId="0" applyFont="1" applyFill="1" applyBorder="1" applyAlignment="1">
      <alignment horizontal="center" vertical="center" wrapText="1"/>
    </xf>
    <xf numFmtId="0" fontId="32" fillId="2" borderId="379" xfId="0" applyFont="1" applyFill="1" applyBorder="1" applyAlignment="1">
      <alignment horizontal="center" vertical="center" wrapText="1"/>
    </xf>
    <xf numFmtId="0" fontId="46" fillId="2" borderId="377" xfId="0" applyFont="1" applyFill="1" applyBorder="1" applyAlignment="1">
      <alignment horizontal="left" vertical="center" wrapText="1"/>
    </xf>
    <xf numFmtId="0" fontId="32" fillId="2" borderId="338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vertical="center"/>
    </xf>
    <xf numFmtId="0" fontId="32" fillId="9" borderId="352" xfId="0" applyFont="1" applyFill="1" applyBorder="1" applyAlignment="1">
      <alignment vertical="center" wrapText="1"/>
    </xf>
    <xf numFmtId="0" fontId="32" fillId="9" borderId="354" xfId="0" applyFont="1" applyFill="1" applyBorder="1" applyAlignment="1">
      <alignment vertical="center" wrapText="1"/>
    </xf>
    <xf numFmtId="0" fontId="3" fillId="9" borderId="382" xfId="0" applyFont="1" applyFill="1" applyBorder="1" applyAlignment="1">
      <alignment vertical="center" wrapText="1"/>
    </xf>
    <xf numFmtId="0" fontId="32" fillId="9" borderId="335" xfId="0" applyFont="1" applyFill="1" applyBorder="1" applyAlignment="1">
      <alignment horizontal="center" vertical="center" wrapText="1"/>
    </xf>
    <xf numFmtId="0" fontId="3" fillId="10" borderId="338" xfId="0" applyFont="1" applyFill="1" applyBorder="1" applyAlignment="1">
      <alignment horizontal="center" textRotation="90" wrapText="1"/>
    </xf>
    <xf numFmtId="0" fontId="3" fillId="10" borderId="350" xfId="0" applyFont="1" applyFill="1" applyBorder="1" applyAlignment="1">
      <alignment horizontal="center" textRotation="90" wrapText="1"/>
    </xf>
    <xf numFmtId="0" fontId="139" fillId="10" borderId="370" xfId="0" applyFont="1" applyFill="1" applyBorder="1" applyAlignment="1">
      <alignment vertical="center" wrapText="1"/>
    </xf>
    <xf numFmtId="0" fontId="32" fillId="11" borderId="378" xfId="0" applyFont="1" applyFill="1" applyBorder="1" applyAlignment="1">
      <alignment horizontal="left" vertical="center" wrapText="1"/>
    </xf>
    <xf numFmtId="0" fontId="32" fillId="11" borderId="385" xfId="0" applyFont="1" applyFill="1" applyBorder="1" applyAlignment="1">
      <alignment horizontal="center" vertical="center" wrapText="1"/>
    </xf>
    <xf numFmtId="0" fontId="46" fillId="11" borderId="378" xfId="0" applyFont="1" applyFill="1" applyBorder="1" applyAlignment="1">
      <alignment horizontal="left" vertical="center" wrapText="1"/>
    </xf>
    <xf numFmtId="0" fontId="32" fillId="2" borderId="341" xfId="0" applyFont="1" applyFill="1" applyBorder="1" applyAlignment="1">
      <alignment horizontal="center" vertical="center" wrapText="1"/>
    </xf>
    <xf numFmtId="0" fontId="32" fillId="2" borderId="346" xfId="0" applyFont="1" applyFill="1" applyBorder="1" applyAlignment="1">
      <alignment horizontal="center" vertical="center" wrapText="1"/>
    </xf>
    <xf numFmtId="0" fontId="32" fillId="2" borderId="347" xfId="0" applyFont="1" applyFill="1" applyBorder="1" applyAlignment="1">
      <alignment horizontal="center" vertical="center" wrapText="1"/>
    </xf>
    <xf numFmtId="0" fontId="3" fillId="2" borderId="338" xfId="0" applyFont="1" applyFill="1" applyBorder="1" applyAlignment="1">
      <alignment horizontal="center" vertical="center" wrapText="1"/>
    </xf>
    <xf numFmtId="0" fontId="55" fillId="2" borderId="312" xfId="13" quotePrefix="1" applyFont="1" applyFill="1" applyBorder="1" applyAlignment="1">
      <alignment horizontal="center" vertical="center" wrapText="1"/>
    </xf>
    <xf numFmtId="0" fontId="55" fillId="2" borderId="313" xfId="13" quotePrefix="1" applyFont="1" applyFill="1" applyBorder="1" applyAlignment="1">
      <alignment horizontal="center" vertical="center" wrapText="1"/>
    </xf>
    <xf numFmtId="0" fontId="55" fillId="2" borderId="314" xfId="13" quotePrefix="1" applyFont="1" applyFill="1" applyBorder="1" applyAlignment="1">
      <alignment horizontal="center" vertical="center" wrapText="1"/>
    </xf>
    <xf numFmtId="0" fontId="55" fillId="2" borderId="251" xfId="13" quotePrefix="1" applyFont="1" applyFill="1" applyBorder="1" applyAlignment="1">
      <alignment horizontal="center" vertical="center" wrapText="1"/>
    </xf>
    <xf numFmtId="0" fontId="55" fillId="2" borderId="248" xfId="13" quotePrefix="1" applyFont="1" applyFill="1" applyBorder="1" applyAlignment="1">
      <alignment horizontal="center" vertical="center" wrapText="1"/>
    </xf>
    <xf numFmtId="0" fontId="52" fillId="2" borderId="322" xfId="0" applyFont="1" applyFill="1" applyBorder="1" applyAlignment="1">
      <alignment horizontal="center" wrapText="1"/>
    </xf>
    <xf numFmtId="1" fontId="52" fillId="2" borderId="319" xfId="0" applyNumberFormat="1" applyFont="1" applyFill="1" applyBorder="1" applyAlignment="1">
      <alignment horizontal="center" wrapText="1"/>
    </xf>
    <xf numFmtId="0" fontId="55" fillId="2" borderId="308" xfId="0" applyFont="1" applyFill="1" applyBorder="1" applyAlignment="1">
      <alignment horizontal="center" wrapText="1"/>
    </xf>
    <xf numFmtId="0" fontId="55" fillId="2" borderId="330" xfId="0" applyFont="1" applyFill="1" applyBorder="1" applyAlignment="1">
      <alignment horizontal="center" wrapText="1"/>
    </xf>
    <xf numFmtId="0" fontId="55" fillId="2" borderId="389" xfId="0" applyFont="1" applyFill="1" applyBorder="1" applyAlignment="1">
      <alignment horizontal="center" wrapText="1"/>
    </xf>
    <xf numFmtId="0" fontId="19" fillId="2" borderId="319" xfId="0" applyFont="1" applyFill="1" applyBorder="1" applyAlignment="1">
      <alignment horizontal="center" vertical="center" wrapText="1"/>
    </xf>
    <xf numFmtId="0" fontId="19" fillId="2" borderId="295" xfId="0" applyFont="1" applyFill="1" applyBorder="1" applyAlignment="1">
      <alignment horizontal="center" vertical="center" wrapText="1"/>
    </xf>
    <xf numFmtId="0" fontId="6" fillId="2" borderId="303" xfId="0" applyFont="1" applyFill="1" applyBorder="1" applyAlignment="1">
      <alignment horizontal="center" vertical="center" wrapText="1"/>
    </xf>
    <xf numFmtId="0" fontId="19" fillId="2" borderId="304" xfId="0" applyFont="1" applyFill="1" applyBorder="1" applyAlignment="1">
      <alignment horizontal="center" vertical="center" wrapText="1"/>
    </xf>
    <xf numFmtId="0" fontId="19" fillId="2" borderId="302" xfId="0" applyFont="1" applyFill="1" applyBorder="1" applyAlignment="1">
      <alignment horizontal="center" vertical="center" wrapText="1"/>
    </xf>
    <xf numFmtId="0" fontId="6" fillId="2" borderId="305" xfId="0" applyFont="1" applyFill="1" applyBorder="1" applyAlignment="1">
      <alignment horizontal="center" vertical="center" wrapText="1"/>
    </xf>
    <xf numFmtId="0" fontId="39" fillId="2" borderId="323" xfId="15" applyFont="1" applyFill="1" applyBorder="1" applyAlignment="1">
      <alignment horizontal="center" vertical="center" wrapText="1"/>
    </xf>
    <xf numFmtId="0" fontId="52" fillId="2" borderId="308" xfId="15" applyFont="1" applyFill="1" applyBorder="1" applyAlignment="1">
      <alignment horizontal="center" vertical="center" wrapText="1"/>
    </xf>
    <xf numFmtId="0" fontId="52" fillId="2" borderId="308" xfId="0" applyFont="1" applyFill="1" applyBorder="1" applyAlignment="1">
      <alignment horizontal="center" wrapText="1"/>
    </xf>
    <xf numFmtId="0" fontId="52" fillId="2" borderId="330" xfId="0" applyFont="1" applyFill="1" applyBorder="1" applyAlignment="1">
      <alignment horizontal="center" wrapText="1"/>
    </xf>
    <xf numFmtId="0" fontId="52" fillId="2" borderId="389" xfId="0" applyFont="1" applyFill="1" applyBorder="1" applyAlignment="1">
      <alignment horizontal="center" wrapText="1"/>
    </xf>
    <xf numFmtId="1" fontId="105" fillId="2" borderId="241" xfId="13" quotePrefix="1" applyNumberFormat="1" applyFont="1" applyFill="1" applyBorder="1" applyAlignment="1">
      <alignment horizontal="center" vertical="center" wrapText="1"/>
    </xf>
    <xf numFmtId="0" fontId="26" fillId="2" borderId="195" xfId="22" applyFont="1" applyFill="1" applyBorder="1" applyAlignment="1" applyProtection="1">
      <alignment horizontal="center" wrapText="1"/>
      <protection locked="0"/>
    </xf>
    <xf numFmtId="0" fontId="24" fillId="2" borderId="213" xfId="9" applyFont="1" applyFill="1" applyBorder="1" applyAlignment="1" applyProtection="1">
      <alignment horizontal="center" wrapText="1"/>
    </xf>
    <xf numFmtId="0" fontId="24" fillId="2" borderId="218" xfId="9" applyFont="1" applyFill="1" applyBorder="1" applyAlignment="1" applyProtection="1">
      <alignment horizontal="center" wrapText="1"/>
    </xf>
    <xf numFmtId="0" fontId="24" fillId="2" borderId="219" xfId="9" applyFont="1" applyFill="1" applyBorder="1" applyAlignment="1" applyProtection="1">
      <alignment horizontal="center" wrapText="1"/>
    </xf>
    <xf numFmtId="0" fontId="26" fillId="2" borderId="185" xfId="22" applyFont="1" applyFill="1" applyBorder="1" applyAlignment="1" applyProtection="1">
      <alignment horizontal="center" wrapText="1"/>
      <protection locked="0"/>
    </xf>
    <xf numFmtId="0" fontId="24" fillId="2" borderId="185" xfId="9" applyFont="1" applyFill="1" applyBorder="1" applyAlignment="1" applyProtection="1">
      <alignment horizontal="center" wrapText="1"/>
    </xf>
    <xf numFmtId="0" fontId="24" fillId="2" borderId="189" xfId="9" applyFont="1" applyFill="1" applyBorder="1" applyAlignment="1" applyProtection="1">
      <alignment horizontal="center" wrapText="1"/>
    </xf>
    <xf numFmtId="0" fontId="24" fillId="2" borderId="188" xfId="9" applyFont="1" applyFill="1" applyBorder="1" applyAlignment="1" applyProtection="1">
      <alignment horizontal="center" wrapText="1"/>
    </xf>
    <xf numFmtId="0" fontId="96" fillId="2" borderId="0" xfId="9" applyFont="1" applyFill="1"/>
    <xf numFmtId="0" fontId="105" fillId="4" borderId="290" xfId="13" quotePrefix="1" applyFont="1" applyFill="1" applyBorder="1" applyAlignment="1">
      <alignment horizontal="center" vertical="center" wrapText="1"/>
    </xf>
    <xf numFmtId="0" fontId="143" fillId="2" borderId="282" xfId="0" applyFont="1" applyFill="1" applyBorder="1" applyAlignment="1">
      <alignment horizontal="center" vertical="center" wrapText="1"/>
    </xf>
    <xf numFmtId="0" fontId="143" fillId="2" borderId="292" xfId="0" applyFont="1" applyFill="1" applyBorder="1" applyAlignment="1">
      <alignment horizontal="center" vertical="center" wrapText="1"/>
    </xf>
    <xf numFmtId="0" fontId="110" fillId="2" borderId="397" xfId="0" applyFont="1" applyFill="1" applyBorder="1" applyAlignment="1">
      <alignment horizontal="center" vertical="center" wrapText="1"/>
    </xf>
    <xf numFmtId="0" fontId="110" fillId="2" borderId="292" xfId="0" applyFont="1" applyFill="1" applyBorder="1" applyAlignment="1">
      <alignment horizontal="center" vertical="center" wrapText="1"/>
    </xf>
    <xf numFmtId="0" fontId="6" fillId="2" borderId="310" xfId="0" applyFont="1" applyFill="1" applyBorder="1" applyAlignment="1">
      <alignment horizontal="center" vertical="center" wrapText="1"/>
    </xf>
    <xf numFmtId="0" fontId="6" fillId="2" borderId="394" xfId="0" applyFont="1" applyFill="1" applyBorder="1" applyAlignment="1">
      <alignment horizontal="center" vertical="center" wrapText="1"/>
    </xf>
    <xf numFmtId="0" fontId="55" fillId="2" borderId="395" xfId="13" quotePrefix="1" applyFont="1" applyFill="1" applyBorder="1" applyAlignment="1">
      <alignment horizontal="center" vertical="center" wrapText="1"/>
    </xf>
    <xf numFmtId="0" fontId="52" fillId="2" borderId="287" xfId="0" applyFont="1" applyFill="1" applyBorder="1" applyAlignment="1">
      <alignment horizontal="center" vertical="top" wrapText="1"/>
    </xf>
    <xf numFmtId="1" fontId="6" fillId="2" borderId="310" xfId="0" applyNumberFormat="1" applyFont="1" applyFill="1" applyBorder="1" applyAlignment="1">
      <alignment horizontal="center" vertical="center" wrapText="1"/>
    </xf>
    <xf numFmtId="1" fontId="6" fillId="2" borderId="394" xfId="0" applyNumberFormat="1" applyFont="1" applyFill="1" applyBorder="1" applyAlignment="1">
      <alignment horizontal="center" vertical="center" wrapText="1"/>
    </xf>
    <xf numFmtId="0" fontId="73" fillId="2" borderId="70" xfId="0" applyFont="1" applyFill="1" applyBorder="1" applyAlignment="1">
      <alignment horizontal="center" vertical="center" wrapText="1"/>
    </xf>
    <xf numFmtId="0" fontId="52" fillId="2" borderId="300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321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321" xfId="0" applyNumberFormat="1" applyFont="1" applyFill="1" applyBorder="1" applyAlignment="1">
      <alignment horizontal="center" vertical="center" wrapText="1"/>
    </xf>
    <xf numFmtId="0" fontId="73" fillId="2" borderId="137" xfId="0" applyFont="1" applyFill="1" applyBorder="1" applyAlignment="1">
      <alignment horizontal="center" vertical="center" wrapText="1"/>
    </xf>
    <xf numFmtId="0" fontId="52" fillId="2" borderId="299" xfId="0" applyFont="1" applyFill="1" applyBorder="1" applyAlignment="1">
      <alignment horizontal="center" wrapText="1"/>
    </xf>
    <xf numFmtId="0" fontId="6" fillId="2" borderId="398" xfId="0" applyFont="1" applyFill="1" applyBorder="1" applyAlignment="1">
      <alignment horizontal="center" vertical="center" wrapText="1"/>
    </xf>
    <xf numFmtId="0" fontId="6" fillId="2" borderId="321" xfId="0" applyFont="1" applyFill="1" applyBorder="1" applyAlignment="1">
      <alignment horizontal="center" vertical="center" wrapText="1"/>
    </xf>
    <xf numFmtId="0" fontId="6" fillId="2" borderId="302" xfId="0" applyFont="1" applyFill="1" applyBorder="1" applyAlignment="1">
      <alignment horizontal="center" vertical="center" wrapText="1"/>
    </xf>
    <xf numFmtId="0" fontId="55" fillId="2" borderId="399" xfId="13" quotePrefix="1" applyFont="1" applyFill="1" applyBorder="1" applyAlignment="1">
      <alignment horizontal="center" vertical="center" wrapText="1"/>
    </xf>
    <xf numFmtId="0" fontId="55" fillId="2" borderId="396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327" xfId="0" applyFont="1" applyFill="1" applyBorder="1" applyAlignment="1">
      <alignment horizontal="center" vertical="center" wrapText="1"/>
    </xf>
    <xf numFmtId="1" fontId="6" fillId="2" borderId="321" xfId="0" applyNumberFormat="1" applyFont="1" applyFill="1" applyBorder="1" applyAlignment="1">
      <alignment horizontal="center" vertical="center" wrapText="1"/>
    </xf>
    <xf numFmtId="1" fontId="6" fillId="2" borderId="302" xfId="0" applyNumberFormat="1" applyFont="1" applyFill="1" applyBorder="1" applyAlignment="1">
      <alignment horizontal="center" vertical="center" wrapText="1"/>
    </xf>
    <xf numFmtId="0" fontId="73" fillId="2" borderId="327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1" fontId="33" fillId="2" borderId="0" xfId="12" applyNumberFormat="1" applyFont="1" applyFill="1"/>
    <xf numFmtId="0" fontId="86" fillId="2" borderId="36" xfId="12" applyFont="1" applyFill="1" applyBorder="1" applyAlignment="1">
      <alignment horizontal="center" vertical="center" wrapText="1"/>
    </xf>
    <xf numFmtId="0" fontId="145" fillId="2" borderId="10" xfId="12" applyFont="1" applyFill="1" applyBorder="1" applyAlignment="1">
      <alignment horizontal="center" vertical="center" wrapText="1"/>
    </xf>
    <xf numFmtId="0" fontId="86" fillId="2" borderId="57" xfId="12" applyFont="1" applyFill="1" applyBorder="1" applyAlignment="1">
      <alignment horizontal="center" vertical="center" wrapText="1"/>
    </xf>
    <xf numFmtId="0" fontId="86" fillId="2" borderId="12" xfId="12" applyFont="1" applyFill="1" applyBorder="1" applyAlignment="1">
      <alignment horizontal="center" vertical="center" wrapText="1"/>
    </xf>
    <xf numFmtId="0" fontId="32" fillId="11" borderId="346" xfId="0" applyFont="1" applyFill="1" applyBorder="1" applyAlignment="1">
      <alignment horizontal="center" vertical="center" wrapText="1"/>
    </xf>
    <xf numFmtId="0" fontId="32" fillId="11" borderId="347" xfId="0" applyFont="1" applyFill="1" applyBorder="1" applyAlignment="1">
      <alignment horizontal="center" vertical="center" wrapText="1"/>
    </xf>
    <xf numFmtId="0" fontId="32" fillId="11" borderId="345" xfId="0" applyFont="1" applyFill="1" applyBorder="1" applyAlignment="1">
      <alignment horizontal="center" vertical="center" wrapText="1"/>
    </xf>
    <xf numFmtId="0" fontId="32" fillId="11" borderId="349" xfId="0" applyFont="1" applyFill="1" applyBorder="1" applyAlignment="1">
      <alignment horizontal="center" vertical="center" wrapText="1"/>
    </xf>
    <xf numFmtId="0" fontId="32" fillId="11" borderId="365" xfId="0" applyFont="1" applyFill="1" applyBorder="1" applyAlignment="1">
      <alignment horizontal="center" vertical="center" wrapText="1"/>
    </xf>
    <xf numFmtId="0" fontId="32" fillId="11" borderId="366" xfId="0" applyFont="1" applyFill="1" applyBorder="1" applyAlignment="1">
      <alignment horizontal="center" vertical="center" wrapText="1"/>
    </xf>
    <xf numFmtId="0" fontId="94" fillId="2" borderId="280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" fillId="4" borderId="416" xfId="4" quotePrefix="1" applyFont="1" applyFill="1" applyBorder="1" applyAlignment="1">
      <alignment horizontal="center" vertical="center" wrapText="1"/>
    </xf>
    <xf numFmtId="0" fontId="13" fillId="4" borderId="420" xfId="4" quotePrefix="1" applyFont="1" applyFill="1" applyBorder="1" applyAlignment="1">
      <alignment horizontal="center" vertical="center" wrapText="1"/>
    </xf>
    <xf numFmtId="0" fontId="13" fillId="4" borderId="423" xfId="11" quotePrefix="1" applyFont="1" applyFill="1" applyBorder="1" applyAlignment="1">
      <alignment horizontal="center" vertical="center" wrapText="1"/>
    </xf>
    <xf numFmtId="0" fontId="61" fillId="4" borderId="428" xfId="0" applyFont="1" applyFill="1" applyBorder="1" applyAlignment="1">
      <alignment horizontal="center" vertical="center" wrapText="1"/>
    </xf>
    <xf numFmtId="0" fontId="61" fillId="4" borderId="429" xfId="0" applyFont="1" applyFill="1" applyBorder="1" applyAlignment="1">
      <alignment horizontal="center" vertical="center" wrapText="1"/>
    </xf>
    <xf numFmtId="0" fontId="8" fillId="4" borderId="430" xfId="0" applyFont="1" applyFill="1" applyBorder="1" applyAlignment="1">
      <alignment horizontal="left" vertical="center" wrapText="1"/>
    </xf>
    <xf numFmtId="0" fontId="57" fillId="4" borderId="421" xfId="11" quotePrefix="1" applyFont="1" applyFill="1" applyBorder="1" applyAlignment="1">
      <alignment horizontal="center" vertical="center" wrapText="1"/>
    </xf>
    <xf numFmtId="0" fontId="57" fillId="4" borderId="422" xfId="11" quotePrefix="1" applyFont="1" applyFill="1" applyBorder="1" applyAlignment="1">
      <alignment horizontal="center" vertical="center" wrapText="1"/>
    </xf>
    <xf numFmtId="0" fontId="57" fillId="4" borderId="423" xfId="11" quotePrefix="1" applyFont="1" applyFill="1" applyBorder="1" applyAlignment="1">
      <alignment horizontal="center" vertical="center" wrapText="1"/>
    </xf>
    <xf numFmtId="0" fontId="57" fillId="4" borderId="424" xfId="11" quotePrefix="1" applyFont="1" applyFill="1" applyBorder="1" applyAlignment="1">
      <alignment horizontal="center" vertical="center" wrapText="1"/>
    </xf>
    <xf numFmtId="0" fontId="57" fillId="4" borderId="425" xfId="11" quotePrefix="1" applyFont="1" applyFill="1" applyBorder="1" applyAlignment="1">
      <alignment horizontal="center" vertical="center" wrapText="1"/>
    </xf>
    <xf numFmtId="0" fontId="57" fillId="4" borderId="426" xfId="11" quotePrefix="1" applyFont="1" applyFill="1" applyBorder="1" applyAlignment="1">
      <alignment horizontal="center" vertical="center" wrapText="1"/>
    </xf>
    <xf numFmtId="0" fontId="57" fillId="4" borderId="427" xfId="11" quotePrefix="1" applyFont="1" applyFill="1" applyBorder="1" applyAlignment="1">
      <alignment horizontal="center" vertical="center" wrapText="1"/>
    </xf>
    <xf numFmtId="0" fontId="55" fillId="4" borderId="430" xfId="0" applyFont="1" applyFill="1" applyBorder="1" applyAlignment="1">
      <alignment horizontal="left" vertical="center" wrapText="1"/>
    </xf>
    <xf numFmtId="0" fontId="32" fillId="2" borderId="345" xfId="0" applyFont="1" applyFill="1" applyBorder="1" applyAlignment="1">
      <alignment horizontal="center" vertical="center" wrapText="1"/>
    </xf>
    <xf numFmtId="0" fontId="139" fillId="9" borderId="355" xfId="0" applyFont="1" applyFill="1" applyBorder="1" applyAlignment="1">
      <alignment vertical="center" wrapText="1"/>
    </xf>
    <xf numFmtId="0" fontId="65" fillId="2" borderId="407" xfId="15" quotePrefix="1" applyFont="1" applyFill="1" applyBorder="1" applyAlignment="1">
      <alignment vertical="center" wrapText="1"/>
    </xf>
    <xf numFmtId="0" fontId="53" fillId="2" borderId="406" xfId="0" applyFont="1" applyFill="1" applyBorder="1" applyAlignment="1">
      <alignment horizontal="right" vertical="center" wrapText="1"/>
    </xf>
    <xf numFmtId="0" fontId="53" fillId="2" borderId="405" xfId="0" applyFont="1" applyFill="1" applyBorder="1" applyAlignment="1">
      <alignment horizontal="right" vertical="center" wrapText="1"/>
    </xf>
    <xf numFmtId="0" fontId="53" fillId="2" borderId="404" xfId="0" applyFont="1" applyFill="1" applyBorder="1" applyAlignment="1">
      <alignment horizontal="right" vertical="center" wrapText="1"/>
    </xf>
    <xf numFmtId="0" fontId="53" fillId="2" borderId="406" xfId="0" applyFont="1" applyFill="1" applyBorder="1" applyAlignment="1">
      <alignment horizontal="center" vertical="center" wrapText="1"/>
    </xf>
    <xf numFmtId="0" fontId="99" fillId="2" borderId="445" xfId="0" applyFont="1" applyFill="1" applyBorder="1" applyAlignment="1">
      <alignment horizontal="left" vertical="center" wrapText="1"/>
    </xf>
    <xf numFmtId="0" fontId="62" fillId="2" borderId="445" xfId="0" applyFont="1" applyFill="1" applyBorder="1" applyAlignment="1">
      <alignment horizontal="left" vertical="center" wrapText="1"/>
    </xf>
    <xf numFmtId="0" fontId="21" fillId="2" borderId="450" xfId="15" applyFont="1" applyFill="1" applyBorder="1" applyAlignment="1">
      <alignment vertical="center" wrapText="1"/>
    </xf>
    <xf numFmtId="0" fontId="56" fillId="2" borderId="437" xfId="11" quotePrefix="1" applyFont="1" applyFill="1" applyBorder="1" applyAlignment="1">
      <alignment horizontal="center" vertical="center" wrapText="1"/>
    </xf>
    <xf numFmtId="0" fontId="56" fillId="2" borderId="439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1" fontId="17" fillId="2" borderId="0" xfId="0" applyNumberFormat="1" applyFont="1" applyFill="1" applyBorder="1" applyProtection="1">
      <protection locked="0"/>
    </xf>
    <xf numFmtId="0" fontId="10" fillId="2" borderId="457" xfId="15" applyFont="1" applyFill="1" applyBorder="1" applyAlignment="1">
      <alignment horizontal="center" vertical="center" wrapText="1"/>
    </xf>
    <xf numFmtId="0" fontId="10" fillId="2" borderId="455" xfId="15" applyFont="1" applyFill="1" applyBorder="1" applyAlignment="1">
      <alignment horizontal="center" vertical="center" wrapText="1"/>
    </xf>
    <xf numFmtId="0" fontId="26" fillId="2" borderId="330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89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2" fillId="2" borderId="392" xfId="15" applyFont="1" applyFill="1" applyBorder="1" applyAlignment="1">
      <alignment horizontal="center" vertical="center" wrapText="1"/>
    </xf>
    <xf numFmtId="0" fontId="101" fillId="2" borderId="246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30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8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4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85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8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28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40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40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80" xfId="13" applyNumberFormat="1" applyFont="1" applyFill="1" applyBorder="1" applyAlignment="1" applyProtection="1">
      <alignment vertical="center" wrapText="1"/>
      <protection locked="0"/>
    </xf>
    <xf numFmtId="0" fontId="26" fillId="2" borderId="401" xfId="13" applyNumberFormat="1" applyFont="1" applyFill="1" applyBorder="1" applyAlignment="1" applyProtection="1">
      <alignment vertical="center" wrapText="1"/>
      <protection locked="0"/>
    </xf>
    <xf numFmtId="0" fontId="24" fillId="2" borderId="402" xfId="13" applyNumberFormat="1" applyFont="1" applyFill="1" applyBorder="1" applyAlignment="1" applyProtection="1">
      <alignment vertical="center" wrapText="1"/>
      <protection locked="0"/>
    </xf>
    <xf numFmtId="0" fontId="101" fillId="2" borderId="401" xfId="13" applyNumberFormat="1" applyFont="1" applyFill="1" applyBorder="1" applyAlignment="1" applyProtection="1">
      <alignment vertical="center" wrapText="1"/>
      <protection locked="0"/>
    </xf>
    <xf numFmtId="0" fontId="102" fillId="2" borderId="402" xfId="13" applyNumberFormat="1" applyFont="1" applyFill="1" applyBorder="1" applyAlignment="1" applyProtection="1">
      <alignment vertical="center" wrapText="1"/>
      <protection locked="0"/>
    </xf>
    <xf numFmtId="0" fontId="39" fillId="2" borderId="391" xfId="15" applyFont="1" applyFill="1" applyBorder="1" applyAlignment="1">
      <alignment horizontal="center" vertical="center" wrapText="1"/>
    </xf>
    <xf numFmtId="0" fontId="39" fillId="2" borderId="392" xfId="15" applyFont="1" applyFill="1" applyBorder="1" applyAlignment="1">
      <alignment horizontal="center" vertical="center" wrapText="1"/>
    </xf>
    <xf numFmtId="0" fontId="39" fillId="2" borderId="390" xfId="15" applyFont="1" applyFill="1" applyBorder="1" applyAlignment="1">
      <alignment horizontal="center" vertical="center" wrapText="1"/>
    </xf>
    <xf numFmtId="0" fontId="26" fillId="2" borderId="402" xfId="13" applyNumberFormat="1" applyFont="1" applyFill="1" applyBorder="1" applyAlignment="1" applyProtection="1">
      <alignment vertical="center" wrapText="1"/>
      <protection locked="0"/>
    </xf>
    <xf numFmtId="0" fontId="101" fillId="2" borderId="402" xfId="13" applyNumberFormat="1" applyFont="1" applyFill="1" applyBorder="1" applyAlignment="1" applyProtection="1">
      <alignment vertical="center" wrapText="1"/>
      <protection locked="0"/>
    </xf>
    <xf numFmtId="0" fontId="26" fillId="2" borderId="246" xfId="22" applyNumberFormat="1" applyFont="1" applyFill="1" applyBorder="1" applyAlignment="1" applyProtection="1">
      <alignment horizontal="center" vertical="center" wrapText="1"/>
      <protection locked="0"/>
    </xf>
    <xf numFmtId="0" fontId="39" fillId="4" borderId="471" xfId="15" quotePrefix="1" applyFont="1" applyFill="1" applyBorder="1" applyAlignment="1">
      <alignment vertical="center" wrapText="1"/>
    </xf>
    <xf numFmtId="0" fontId="39" fillId="4" borderId="470" xfId="15" quotePrefix="1" applyFont="1" applyFill="1" applyBorder="1" applyAlignment="1">
      <alignment vertical="center" wrapText="1"/>
    </xf>
    <xf numFmtId="0" fontId="39" fillId="4" borderId="472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55" fillId="2" borderId="476" xfId="11" applyFont="1" applyFill="1" applyBorder="1" applyAlignment="1">
      <alignment horizontal="center" vertical="center" textRotation="255" wrapText="1"/>
    </xf>
    <xf numFmtId="0" fontId="55" fillId="2" borderId="475" xfId="11" applyFont="1" applyFill="1" applyBorder="1" applyAlignment="1">
      <alignment horizontal="center" vertical="center" textRotation="255" wrapText="1"/>
    </xf>
    <xf numFmtId="0" fontId="52" fillId="2" borderId="485" xfId="15" applyFont="1" applyFill="1" applyBorder="1" applyAlignment="1">
      <alignment horizontal="center" vertical="center" wrapText="1"/>
    </xf>
    <xf numFmtId="0" fontId="52" fillId="2" borderId="484" xfId="15" applyFont="1" applyFill="1" applyBorder="1" applyAlignment="1">
      <alignment horizontal="center" vertical="center" wrapText="1"/>
    </xf>
    <xf numFmtId="0" fontId="52" fillId="2" borderId="489" xfId="15" applyFont="1" applyFill="1" applyBorder="1" applyAlignment="1">
      <alignment horizontal="center" vertical="center" wrapText="1"/>
    </xf>
    <xf numFmtId="0" fontId="55" fillId="2" borderId="488" xfId="15" applyFont="1" applyFill="1" applyBorder="1" applyAlignment="1">
      <alignment horizontal="center" vertical="center" wrapText="1"/>
    </xf>
    <xf numFmtId="0" fontId="64" fillId="4" borderId="495" xfId="15" quotePrefix="1" applyFont="1" applyFill="1" applyBorder="1" applyAlignment="1">
      <alignment vertical="center" wrapText="1"/>
    </xf>
    <xf numFmtId="0" fontId="41" fillId="4" borderId="492" xfId="15" quotePrefix="1" applyFont="1" applyFill="1" applyBorder="1" applyAlignment="1">
      <alignment horizontal="center" vertical="center" wrapText="1"/>
    </xf>
    <xf numFmtId="0" fontId="41" fillId="4" borderId="501" xfId="15" quotePrefix="1" applyFont="1" applyFill="1" applyBorder="1" applyAlignment="1">
      <alignment horizontal="center" vertical="center" wrapText="1"/>
    </xf>
    <xf numFmtId="0" fontId="64" fillId="4" borderId="502" xfId="15" quotePrefix="1" applyFont="1" applyFill="1" applyBorder="1" applyAlignment="1">
      <alignment horizontal="center" vertical="center" wrapText="1"/>
    </xf>
    <xf numFmtId="0" fontId="61" fillId="4" borderId="492" xfId="0" applyFont="1" applyFill="1" applyBorder="1" applyAlignment="1">
      <alignment horizontal="center" vertical="center" wrapText="1"/>
    </xf>
    <xf numFmtId="0" fontId="27" fillId="2" borderId="511" xfId="22" quotePrefix="1" applyNumberFormat="1" applyFont="1" applyFill="1" applyBorder="1" applyAlignment="1" applyProtection="1">
      <alignment vertical="center" wrapText="1"/>
      <protection locked="0"/>
    </xf>
    <xf numFmtId="0" fontId="24" fillId="2" borderId="473" xfId="22" applyNumberFormat="1" applyFont="1" applyFill="1" applyBorder="1" applyAlignment="1" applyProtection="1">
      <alignment vertical="center" wrapText="1"/>
      <protection locked="0"/>
    </xf>
    <xf numFmtId="0" fontId="101" fillId="2" borderId="48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9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496" xfId="13" applyNumberFormat="1" applyFont="1" applyFill="1" applyBorder="1" applyAlignment="1" applyProtection="1">
      <alignment vertical="center" wrapText="1"/>
      <protection locked="0"/>
    </xf>
    <xf numFmtId="0" fontId="101" fillId="2" borderId="507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50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96" xfId="22" applyNumberFormat="1" applyFont="1" applyFill="1" applyBorder="1" applyAlignment="1" applyProtection="1">
      <alignment horizontal="center" vertical="center" wrapText="1"/>
    </xf>
    <xf numFmtId="0" fontId="101" fillId="2" borderId="41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511" xfId="22" applyNumberFormat="1" applyFont="1" applyFill="1" applyBorder="1" applyAlignment="1" applyProtection="1">
      <alignment vertical="center" wrapText="1"/>
      <protection locked="0"/>
    </xf>
    <xf numFmtId="0" fontId="24" fillId="2" borderId="512" xfId="22" applyNumberFormat="1" applyFont="1" applyFill="1" applyBorder="1" applyAlignment="1" applyProtection="1">
      <alignment vertical="center" wrapText="1"/>
      <protection locked="0"/>
    </xf>
    <xf numFmtId="0" fontId="101" fillId="2" borderId="50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50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493" xfId="13" applyNumberFormat="1" applyFont="1" applyFill="1" applyBorder="1" applyAlignment="1" applyProtection="1">
      <alignment vertical="center" wrapText="1"/>
      <protection locked="0"/>
    </xf>
    <xf numFmtId="0" fontId="102" fillId="2" borderId="494" xfId="13" applyNumberFormat="1" applyFont="1" applyFill="1" applyBorder="1" applyAlignment="1" applyProtection="1">
      <alignment vertical="center" wrapText="1"/>
      <protection locked="0"/>
    </xf>
    <xf numFmtId="0" fontId="52" fillId="2" borderId="507" xfId="15" applyFont="1" applyFill="1" applyBorder="1" applyAlignment="1">
      <alignment horizontal="center" vertical="center" wrapText="1"/>
    </xf>
    <xf numFmtId="0" fontId="52" fillId="2" borderId="486" xfId="15" applyFont="1" applyFill="1" applyBorder="1" applyAlignment="1">
      <alignment horizontal="center" vertical="center" wrapText="1"/>
    </xf>
    <xf numFmtId="0" fontId="101" fillId="2" borderId="484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85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8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88" xfId="22" applyNumberFormat="1" applyFont="1" applyFill="1" applyBorder="1" applyAlignment="1" applyProtection="1">
      <alignment horizontal="center" vertical="center" wrapText="1"/>
    </xf>
    <xf numFmtId="0" fontId="24" fillId="2" borderId="491" xfId="22" applyNumberFormat="1" applyFont="1" applyFill="1" applyBorder="1" applyAlignment="1" applyProtection="1">
      <alignment horizontal="center" vertical="center" wrapText="1"/>
    </xf>
    <xf numFmtId="0" fontId="101" fillId="2" borderId="494" xfId="13" applyNumberFormat="1" applyFont="1" applyFill="1" applyBorder="1" applyAlignment="1" applyProtection="1">
      <alignment vertical="center" wrapText="1"/>
      <protection locked="0"/>
    </xf>
    <xf numFmtId="0" fontId="39" fillId="2" borderId="507" xfId="15" applyFont="1" applyFill="1" applyBorder="1" applyAlignment="1">
      <alignment horizontal="center" vertical="center" wrapText="1"/>
    </xf>
    <xf numFmtId="0" fontId="39" fillId="2" borderId="485" xfId="15" applyFont="1" applyFill="1" applyBorder="1" applyAlignment="1">
      <alignment horizontal="center" vertical="center" wrapText="1"/>
    </xf>
    <xf numFmtId="0" fontId="39" fillId="2" borderId="486" xfId="15" applyFont="1" applyFill="1" applyBorder="1" applyAlignment="1">
      <alignment horizontal="center" vertical="center" wrapText="1"/>
    </xf>
    <xf numFmtId="0" fontId="101" fillId="2" borderId="489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79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513" xfId="11" applyFont="1" applyFill="1" applyBorder="1" applyAlignment="1">
      <alignment horizontal="center" vertical="center" textRotation="255" wrapText="1"/>
    </xf>
    <xf numFmtId="0" fontId="52" fillId="2" borderId="488" xfId="13" applyFont="1" applyFill="1" applyBorder="1" applyAlignment="1">
      <alignment horizontal="center" vertical="center" wrapText="1"/>
    </xf>
    <xf numFmtId="0" fontId="52" fillId="2" borderId="493" xfId="13" applyFont="1" applyFill="1" applyBorder="1" applyAlignment="1">
      <alignment horizontal="center" vertical="center" wrapText="1"/>
    </xf>
    <xf numFmtId="0" fontId="55" fillId="2" borderId="494" xfId="13" applyFont="1" applyFill="1" applyBorder="1" applyAlignment="1">
      <alignment horizontal="center" vertical="center" wrapText="1"/>
    </xf>
    <xf numFmtId="0" fontId="55" fillId="2" borderId="488" xfId="15" applyNumberFormat="1" applyFont="1" applyFill="1" applyBorder="1" applyAlignment="1">
      <alignment horizontal="center" vertical="center" wrapText="1"/>
    </xf>
    <xf numFmtId="0" fontId="55" fillId="2" borderId="491" xfId="15" applyFont="1" applyFill="1" applyBorder="1" applyAlignment="1">
      <alignment horizontal="center" vertical="center" wrapText="1"/>
    </xf>
    <xf numFmtId="0" fontId="52" fillId="2" borderId="505" xfId="15" applyFont="1" applyFill="1" applyBorder="1" applyAlignment="1">
      <alignment horizontal="center" vertical="center" wrapText="1"/>
    </xf>
    <xf numFmtId="0" fontId="52" fillId="2" borderId="479" xfId="15" applyFont="1" applyFill="1" applyBorder="1" applyAlignment="1">
      <alignment horizontal="center" vertical="center" wrapText="1"/>
    </xf>
    <xf numFmtId="0" fontId="55" fillId="2" borderId="490" xfId="15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1" fillId="2" borderId="0" xfId="12" applyFont="1" applyFill="1" applyBorder="1" applyAlignment="1">
      <alignment horizontal="center"/>
    </xf>
    <xf numFmtId="0" fontId="32" fillId="9" borderId="354" xfId="0" applyFont="1" applyFill="1" applyBorder="1" applyAlignment="1">
      <alignment horizontal="center" vertical="center" wrapText="1"/>
    </xf>
    <xf numFmtId="0" fontId="3" fillId="9" borderId="381" xfId="0" applyFont="1" applyFill="1" applyBorder="1" applyAlignment="1">
      <alignment horizontal="center" vertical="center" wrapText="1"/>
    </xf>
    <xf numFmtId="0" fontId="3" fillId="11" borderId="346" xfId="0" applyFont="1" applyFill="1" applyBorder="1" applyAlignment="1">
      <alignment horizontal="center" vertical="center" wrapText="1"/>
    </xf>
    <xf numFmtId="0" fontId="3" fillId="11" borderId="347" xfId="0" applyFont="1" applyFill="1" applyBorder="1" applyAlignment="1">
      <alignment horizontal="center" vertical="center" wrapText="1"/>
    </xf>
    <xf numFmtId="0" fontId="3" fillId="11" borderId="349" xfId="0" applyFont="1" applyFill="1" applyBorder="1" applyAlignment="1">
      <alignment horizontal="center" vertical="center" wrapText="1"/>
    </xf>
    <xf numFmtId="0" fontId="3" fillId="11" borderId="345" xfId="0" applyFont="1" applyFill="1" applyBorder="1" applyAlignment="1">
      <alignment horizontal="center" vertical="center" wrapText="1"/>
    </xf>
    <xf numFmtId="0" fontId="128" fillId="2" borderId="280" xfId="0" applyNumberFormat="1" applyFont="1" applyFill="1" applyBorder="1" applyAlignment="1" applyProtection="1">
      <alignment horizontal="center" vertical="center"/>
    </xf>
    <xf numFmtId="0" fontId="38" fillId="4" borderId="527" xfId="15" quotePrefix="1" applyFont="1" applyFill="1" applyBorder="1" applyAlignment="1">
      <alignment vertical="center" wrapText="1"/>
    </xf>
    <xf numFmtId="0" fontId="52" fillId="2" borderId="409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523" xfId="15" applyFont="1" applyFill="1" applyBorder="1" applyAlignment="1">
      <alignment horizontal="center" vertical="center" wrapText="1"/>
    </xf>
    <xf numFmtId="0" fontId="52" fillId="2" borderId="524" xfId="15" applyFont="1" applyFill="1" applyBorder="1" applyAlignment="1">
      <alignment horizontal="center" vertical="center" wrapText="1"/>
    </xf>
    <xf numFmtId="0" fontId="52" fillId="2" borderId="525" xfId="15" applyFont="1" applyFill="1" applyBorder="1" applyAlignment="1">
      <alignment horizontal="center" vertical="center" wrapText="1"/>
    </xf>
    <xf numFmtId="0" fontId="3" fillId="9" borderId="33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54" fillId="2" borderId="0" xfId="12" applyFont="1" applyFill="1"/>
    <xf numFmtId="0" fontId="124" fillId="4" borderId="430" xfId="0" applyFont="1" applyFill="1" applyBorder="1" applyAlignment="1">
      <alignment horizontal="center" vertical="center"/>
    </xf>
    <xf numFmtId="0" fontId="3" fillId="2" borderId="331" xfId="0" applyFont="1" applyFill="1" applyBorder="1" applyAlignment="1">
      <alignment horizontal="center" vertical="center" textRotation="255" wrapText="1"/>
    </xf>
    <xf numFmtId="0" fontId="3" fillId="2" borderId="332" xfId="0" applyFont="1" applyFill="1" applyBorder="1" applyAlignment="1">
      <alignment horizontal="center" vertical="center" textRotation="255" wrapText="1"/>
    </xf>
    <xf numFmtId="0" fontId="3" fillId="2" borderId="333" xfId="0" applyFont="1" applyFill="1" applyBorder="1" applyAlignment="1">
      <alignment horizontal="center" vertical="center" textRotation="255" wrapText="1"/>
    </xf>
    <xf numFmtId="0" fontId="3" fillId="2" borderId="334" xfId="0" applyFont="1" applyFill="1" applyBorder="1" applyAlignment="1">
      <alignment horizontal="center" vertical="center" textRotation="255" wrapText="1"/>
    </xf>
    <xf numFmtId="0" fontId="156" fillId="12" borderId="0" xfId="0" applyFont="1" applyFill="1"/>
    <xf numFmtId="0" fontId="152" fillId="12" borderId="0" xfId="0" applyFont="1" applyFill="1" applyAlignment="1">
      <alignment horizontal="left" vertical="center" wrapText="1"/>
    </xf>
    <xf numFmtId="0" fontId="152" fillId="12" borderId="0" xfId="0" applyFont="1" applyFill="1"/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09" fillId="2" borderId="171" xfId="0" applyFont="1" applyFill="1" applyBorder="1" applyAlignment="1" applyProtection="1">
      <alignment horizontal="center" vertical="center"/>
    </xf>
    <xf numFmtId="0" fontId="109" fillId="2" borderId="172" xfId="0" applyFont="1" applyFill="1" applyBorder="1" applyAlignment="1" applyProtection="1">
      <alignment horizontal="center" vertical="center"/>
    </xf>
    <xf numFmtId="0" fontId="1" fillId="2" borderId="552" xfId="12" applyFont="1" applyFill="1" applyBorder="1" applyAlignment="1">
      <alignment horizontal="left" vertical="center" wrapText="1"/>
    </xf>
    <xf numFmtId="0" fontId="55" fillId="2" borderId="552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45" fillId="2" borderId="566" xfId="12" applyFont="1" applyFill="1" applyBorder="1" applyAlignment="1">
      <alignment horizontal="center" vertical="center" wrapText="1"/>
    </xf>
    <xf numFmtId="0" fontId="86" fillId="2" borderId="561" xfId="12" applyFont="1" applyFill="1" applyBorder="1" applyAlignment="1">
      <alignment horizontal="center" vertical="center" wrapText="1"/>
    </xf>
    <xf numFmtId="0" fontId="145" fillId="2" borderId="559" xfId="12" applyFont="1" applyFill="1" applyBorder="1" applyAlignment="1">
      <alignment horizontal="center" vertical="center" wrapText="1"/>
    </xf>
    <xf numFmtId="0" fontId="86" fillId="2" borderId="551" xfId="12" applyFont="1" applyFill="1" applyBorder="1" applyAlignment="1">
      <alignment horizontal="center" vertical="center" wrapText="1"/>
    </xf>
    <xf numFmtId="0" fontId="94" fillId="2" borderId="564" xfId="11" quotePrefix="1" applyFont="1" applyFill="1" applyBorder="1" applyAlignment="1">
      <alignment horizontal="center" vertical="center" wrapText="1"/>
    </xf>
    <xf numFmtId="0" fontId="98" fillId="4" borderId="0" xfId="0" applyFont="1" applyFill="1" applyBorder="1" applyAlignment="1">
      <alignment horizontal="center" wrapText="1"/>
    </xf>
    <xf numFmtId="0" fontId="35" fillId="4" borderId="574" xfId="11" quotePrefix="1" applyFont="1" applyFill="1" applyBorder="1" applyAlignment="1">
      <alignment horizontal="center" vertical="center" wrapText="1"/>
    </xf>
    <xf numFmtId="0" fontId="36" fillId="4" borderId="574" xfId="11" quotePrefix="1" applyFont="1" applyFill="1" applyBorder="1" applyAlignment="1">
      <alignment horizontal="center" vertical="center" wrapText="1"/>
    </xf>
    <xf numFmtId="0" fontId="37" fillId="4" borderId="570" xfId="11" quotePrefix="1" applyFont="1" applyFill="1" applyBorder="1" applyAlignment="1">
      <alignment horizontal="center" vertical="center" wrapText="1"/>
    </xf>
    <xf numFmtId="0" fontId="10" fillId="4" borderId="528" xfId="15" quotePrefix="1" applyFont="1" applyFill="1" applyBorder="1" applyAlignment="1">
      <alignment vertical="center" wrapText="1"/>
    </xf>
    <xf numFmtId="0" fontId="100" fillId="4" borderId="528" xfId="0" applyFont="1" applyFill="1" applyBorder="1" applyAlignment="1">
      <alignment horizontal="left" vertical="center" wrapText="1"/>
    </xf>
    <xf numFmtId="0" fontId="100" fillId="4" borderId="567" xfId="0" applyFont="1" applyFill="1" applyBorder="1" applyAlignment="1">
      <alignment horizontal="left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13" fillId="0" borderId="587" xfId="21" applyFont="1" applyFill="1" applyBorder="1" applyAlignment="1">
      <alignment horizontal="center" vertical="center" wrapText="1"/>
    </xf>
    <xf numFmtId="0" fontId="56" fillId="0" borderId="586" xfId="21" applyFont="1" applyFill="1" applyBorder="1" applyAlignment="1">
      <alignment horizontal="center" vertical="center" wrapText="1"/>
    </xf>
    <xf numFmtId="0" fontId="56" fillId="0" borderId="587" xfId="21" applyFont="1" applyFill="1" applyBorder="1" applyAlignment="1">
      <alignment horizontal="center" vertical="center" wrapText="1"/>
    </xf>
    <xf numFmtId="0" fontId="56" fillId="0" borderId="588" xfId="21" applyFont="1" applyFill="1" applyBorder="1" applyAlignment="1">
      <alignment horizontal="center" vertical="center" wrapText="1"/>
    </xf>
    <xf numFmtId="0" fontId="158" fillId="0" borderId="0" xfId="0" applyFont="1" applyFill="1"/>
    <xf numFmtId="0" fontId="146" fillId="0" borderId="611" xfId="11" applyFont="1" applyFill="1" applyBorder="1" applyAlignment="1">
      <alignment horizontal="center" vertical="center" wrapText="1"/>
    </xf>
    <xf numFmtId="0" fontId="146" fillId="0" borderId="610" xfId="11" applyFont="1" applyFill="1" applyBorder="1" applyAlignment="1">
      <alignment horizontal="center" vertical="center" wrapText="1"/>
    </xf>
    <xf numFmtId="0" fontId="100" fillId="0" borderId="612" xfId="0" applyFont="1" applyFill="1" applyBorder="1" applyAlignment="1">
      <alignment horizontal="left" vertical="center" wrapText="1"/>
    </xf>
    <xf numFmtId="0" fontId="39" fillId="4" borderId="594" xfId="13" quotePrefix="1" applyFont="1" applyFill="1" applyBorder="1" applyAlignment="1">
      <alignment horizontal="center" vertical="center" wrapText="1"/>
    </xf>
    <xf numFmtId="0" fontId="53" fillId="6" borderId="595" xfId="0" applyFont="1" applyFill="1" applyBorder="1" applyAlignment="1">
      <alignment horizontal="center" vertical="center" wrapText="1"/>
    </xf>
    <xf numFmtId="0" fontId="53" fillId="6" borderId="596" xfId="0" applyFont="1" applyFill="1" applyBorder="1" applyAlignment="1">
      <alignment horizontal="center" vertical="center" wrapText="1"/>
    </xf>
    <xf numFmtId="0" fontId="39" fillId="4" borderId="594" xfId="15" quotePrefix="1" applyFont="1" applyFill="1" applyBorder="1" applyAlignment="1">
      <alignment horizontal="center" vertical="center" wrapText="1"/>
    </xf>
    <xf numFmtId="0" fontId="39" fillId="4" borderId="575" xfId="15" quotePrefix="1" applyFont="1" applyFill="1" applyBorder="1" applyAlignment="1">
      <alignment horizontal="center" vertical="center" wrapText="1"/>
    </xf>
    <xf numFmtId="0" fontId="53" fillId="6" borderId="626" xfId="0" applyFont="1" applyFill="1" applyBorder="1" applyAlignment="1">
      <alignment horizontal="center" vertical="center" wrapText="1"/>
    </xf>
    <xf numFmtId="0" fontId="53" fillId="6" borderId="627" xfId="0" applyFont="1" applyFill="1" applyBorder="1" applyAlignment="1">
      <alignment horizontal="center" vertical="center" wrapText="1"/>
    </xf>
    <xf numFmtId="0" fontId="53" fillId="6" borderId="628" xfId="0" applyFont="1" applyFill="1" applyBorder="1" applyAlignment="1">
      <alignment horizontal="center" vertical="center" wrapText="1"/>
    </xf>
    <xf numFmtId="0" fontId="39" fillId="4" borderId="528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39" fillId="4" borderId="601" xfId="13" quotePrefix="1" applyFont="1" applyFill="1" applyBorder="1" applyAlignment="1">
      <alignment horizontal="center" vertical="center" wrapText="1"/>
    </xf>
    <xf numFmtId="0" fontId="53" fillId="6" borderId="615" xfId="0" applyFont="1" applyFill="1" applyBorder="1" applyAlignment="1">
      <alignment horizontal="center" vertical="center" wrapText="1"/>
    </xf>
    <xf numFmtId="0" fontId="53" fillId="6" borderId="616" xfId="0" applyFont="1" applyFill="1" applyBorder="1" applyAlignment="1">
      <alignment horizontal="center" vertical="center" wrapText="1"/>
    </xf>
    <xf numFmtId="0" fontId="53" fillId="6" borderId="601" xfId="0" applyFont="1" applyFill="1" applyBorder="1" applyAlignment="1">
      <alignment horizontal="center" vertical="center" wrapText="1"/>
    </xf>
    <xf numFmtId="0" fontId="53" fillId="6" borderId="124" xfId="0" applyFont="1" applyFill="1" applyBorder="1" applyAlignment="1">
      <alignment horizontal="center" vertical="center" wrapText="1"/>
    </xf>
    <xf numFmtId="0" fontId="53" fillId="6" borderId="125" xfId="0" applyFont="1" applyFill="1" applyBorder="1" applyAlignment="1">
      <alignment horizontal="center" vertical="center" wrapText="1"/>
    </xf>
    <xf numFmtId="0" fontId="53" fillId="6" borderId="528" xfId="0" applyFont="1" applyFill="1" applyBorder="1" applyAlignment="1">
      <alignment horizontal="center" vertical="center" wrapText="1"/>
    </xf>
    <xf numFmtId="0" fontId="42" fillId="4" borderId="612" xfId="0" applyFont="1" applyFill="1" applyBorder="1" applyAlignment="1">
      <alignment horizontal="left" vertical="center" wrapText="1"/>
    </xf>
    <xf numFmtId="0" fontId="39" fillId="4" borderId="601" xfId="13" quotePrefix="1" applyFont="1" applyFill="1" applyBorder="1" applyAlignment="1">
      <alignment vertical="center" wrapText="1"/>
    </xf>
    <xf numFmtId="0" fontId="53" fillId="6" borderId="615" xfId="0" applyFont="1" applyFill="1" applyBorder="1" applyAlignment="1">
      <alignment vertical="center" wrapText="1"/>
    </xf>
    <xf numFmtId="0" fontId="53" fillId="6" borderId="616" xfId="0" applyFont="1" applyFill="1" applyBorder="1" applyAlignment="1">
      <alignment vertical="center" wrapText="1"/>
    </xf>
    <xf numFmtId="0" fontId="53" fillId="6" borderId="601" xfId="0" applyFont="1" applyFill="1" applyBorder="1" applyAlignment="1">
      <alignment vertical="center" wrapText="1"/>
    </xf>
    <xf numFmtId="0" fontId="39" fillId="4" borderId="581" xfId="15" applyFont="1" applyFill="1" applyBorder="1" applyAlignment="1">
      <alignment vertical="center" wrapText="1"/>
    </xf>
    <xf numFmtId="0" fontId="39" fillId="5" borderId="601" xfId="15" quotePrefix="1" applyFont="1" applyFill="1" applyBorder="1" applyAlignment="1">
      <alignment horizontal="center" vertical="center" wrapText="1"/>
    </xf>
    <xf numFmtId="0" fontId="53" fillId="5" borderId="615" xfId="0" applyFont="1" applyFill="1" applyBorder="1" applyAlignment="1">
      <alignment horizontal="center" vertical="center" wrapText="1"/>
    </xf>
    <xf numFmtId="0" fontId="53" fillId="5" borderId="601" xfId="0" applyFont="1" applyFill="1" applyBorder="1" applyAlignment="1">
      <alignment horizontal="center" vertical="center" wrapText="1"/>
    </xf>
    <xf numFmtId="0" fontId="38" fillId="4" borderId="612" xfId="15" quotePrefix="1" applyFont="1" applyFill="1" applyBorder="1" applyAlignment="1">
      <alignment vertical="center" wrapText="1"/>
    </xf>
    <xf numFmtId="0" fontId="39" fillId="4" borderId="601" xfId="15" quotePrefix="1" applyFont="1" applyFill="1" applyBorder="1" applyAlignment="1">
      <alignment horizontal="center" vertical="center" wrapText="1"/>
    </xf>
    <xf numFmtId="0" fontId="38" fillId="4" borderId="482" xfId="15" applyFont="1" applyFill="1" applyBorder="1" applyAlignment="1">
      <alignment vertical="center" wrapText="1"/>
    </xf>
    <xf numFmtId="0" fontId="100" fillId="4" borderId="602" xfId="0" applyFont="1" applyFill="1" applyBorder="1" applyAlignment="1">
      <alignment horizontal="left" vertical="center" wrapText="1"/>
    </xf>
    <xf numFmtId="0" fontId="55" fillId="4" borderId="629" xfId="0" applyFont="1" applyFill="1" applyBorder="1" applyAlignment="1">
      <alignment horizontal="center" vertical="center"/>
    </xf>
    <xf numFmtId="0" fontId="55" fillId="4" borderId="606" xfId="0" applyFont="1" applyFill="1" applyBorder="1" applyAlignment="1">
      <alignment horizontal="center" vertical="center"/>
    </xf>
    <xf numFmtId="0" fontId="55" fillId="4" borderId="607" xfId="0" applyFont="1" applyFill="1" applyBorder="1" applyAlignment="1">
      <alignment horizontal="center" vertical="center"/>
    </xf>
    <xf numFmtId="0" fontId="55" fillId="4" borderId="605" xfId="0" applyFont="1" applyFill="1" applyBorder="1" applyAlignment="1">
      <alignment horizontal="center" vertical="center"/>
    </xf>
    <xf numFmtId="0" fontId="55" fillId="4" borderId="603" xfId="0" applyFont="1" applyFill="1" applyBorder="1" applyAlignment="1">
      <alignment horizontal="center" vertical="center"/>
    </xf>
    <xf numFmtId="0" fontId="55" fillId="4" borderId="602" xfId="0" applyFont="1" applyFill="1" applyBorder="1" applyAlignment="1">
      <alignment horizontal="center" vertical="center"/>
    </xf>
    <xf numFmtId="0" fontId="55" fillId="4" borderId="625" xfId="0" applyFont="1" applyFill="1" applyBorder="1" applyAlignment="1">
      <alignment horizontal="center" vertical="center"/>
    </xf>
    <xf numFmtId="0" fontId="39" fillId="4" borderId="569" xfId="15" applyFont="1" applyFill="1" applyBorder="1" applyAlignment="1">
      <alignment vertical="center" wrapText="1"/>
    </xf>
    <xf numFmtId="0" fontId="39" fillId="5" borderId="591" xfId="15" quotePrefix="1" applyFont="1" applyFill="1" applyBorder="1" applyAlignment="1">
      <alignment horizontal="center" vertical="center" wrapText="1"/>
    </xf>
    <xf numFmtId="0" fontId="53" fillId="5" borderId="592" xfId="0" applyFont="1" applyFill="1" applyBorder="1" applyAlignment="1">
      <alignment horizontal="center" vertical="center" wrapText="1"/>
    </xf>
    <xf numFmtId="0" fontId="53" fillId="6" borderId="593" xfId="0" applyFont="1" applyFill="1" applyBorder="1" applyAlignment="1">
      <alignment horizontal="center" vertical="center" wrapText="1"/>
    </xf>
    <xf numFmtId="0" fontId="53" fillId="5" borderId="591" xfId="0" applyFont="1" applyFill="1" applyBorder="1" applyAlignment="1">
      <alignment horizontal="center" vertical="center" wrapText="1"/>
    </xf>
    <xf numFmtId="0" fontId="38" fillId="4" borderId="604" xfId="15" quotePrefix="1" applyFont="1" applyFill="1" applyBorder="1" applyAlignment="1">
      <alignment vertical="center" wrapText="1"/>
    </xf>
    <xf numFmtId="0" fontId="53" fillId="6" borderId="594" xfId="0" applyFont="1" applyFill="1" applyBorder="1" applyAlignment="1">
      <alignment horizontal="center" vertical="center" wrapText="1"/>
    </xf>
    <xf numFmtId="0" fontId="9" fillId="4" borderId="604" xfId="0" applyFont="1" applyFill="1" applyBorder="1" applyAlignment="1">
      <alignment horizontal="left" vertical="center" wrapText="1"/>
    </xf>
    <xf numFmtId="0" fontId="9" fillId="4" borderId="624" xfId="0" applyFont="1" applyFill="1" applyBorder="1" applyAlignment="1">
      <alignment horizontal="left" vertical="center" wrapText="1"/>
    </xf>
    <xf numFmtId="0" fontId="39" fillId="4" borderId="620" xfId="13" quotePrefix="1" applyFont="1" applyFill="1" applyBorder="1" applyAlignment="1">
      <alignment horizontal="center" vertical="center" wrapText="1"/>
    </xf>
    <xf numFmtId="0" fontId="53" fillId="6" borderId="621" xfId="0" applyFont="1" applyFill="1" applyBorder="1" applyAlignment="1">
      <alignment horizontal="center" vertical="center" wrapText="1"/>
    </xf>
    <xf numFmtId="0" fontId="53" fillId="6" borderId="622" xfId="0" applyFont="1" applyFill="1" applyBorder="1" applyAlignment="1">
      <alignment horizontal="center" vertical="center" wrapText="1"/>
    </xf>
    <xf numFmtId="0" fontId="53" fillId="6" borderId="620" xfId="0" applyFont="1" applyFill="1" applyBorder="1" applyAlignment="1">
      <alignment horizontal="center" vertical="center" wrapText="1"/>
    </xf>
    <xf numFmtId="0" fontId="102" fillId="2" borderId="575" xfId="13" applyFont="1" applyFill="1" applyBorder="1" applyAlignment="1" applyProtection="1">
      <alignment vertical="center" wrapText="1"/>
      <protection locked="0"/>
    </xf>
    <xf numFmtId="0" fontId="102" fillId="2" borderId="562" xfId="13" applyFont="1" applyFill="1" applyBorder="1" applyAlignment="1" applyProtection="1">
      <alignment vertical="center" wrapText="1"/>
      <protection locked="0"/>
    </xf>
    <xf numFmtId="0" fontId="102" fillId="2" borderId="530" xfId="13" applyFont="1" applyFill="1" applyBorder="1" applyAlignment="1" applyProtection="1">
      <alignment vertical="center" wrapText="1"/>
      <protection locked="0"/>
    </xf>
    <xf numFmtId="0" fontId="102" fillId="2" borderId="528" xfId="13" applyFont="1" applyFill="1" applyBorder="1" applyAlignment="1" applyProtection="1">
      <alignment horizontal="center" vertical="center" wrapText="1"/>
      <protection locked="0"/>
    </xf>
    <xf numFmtId="0" fontId="101" fillId="2" borderId="614" xfId="15" applyFont="1" applyFill="1" applyBorder="1" applyAlignment="1" applyProtection="1">
      <alignment horizontal="center" vertical="center" wrapText="1"/>
      <protection locked="0"/>
    </xf>
    <xf numFmtId="0" fontId="101" fillId="2" borderId="576" xfId="15" applyFont="1" applyFill="1" applyBorder="1" applyAlignment="1" applyProtection="1">
      <alignment horizontal="center" vertical="center" wrapText="1"/>
      <protection locked="0"/>
    </xf>
    <xf numFmtId="0" fontId="101" fillId="2" borderId="526" xfId="15" applyFont="1" applyFill="1" applyBorder="1" applyAlignment="1" applyProtection="1">
      <alignment horizontal="center" vertical="center" wrapText="1"/>
      <protection locked="0"/>
    </xf>
    <xf numFmtId="0" fontId="101" fillId="2" borderId="591" xfId="15" applyFont="1" applyFill="1" applyBorder="1" applyAlignment="1" applyProtection="1">
      <alignment horizontal="center" vertical="center" wrapText="1"/>
      <protection locked="0"/>
    </xf>
    <xf numFmtId="0" fontId="101" fillId="2" borderId="592" xfId="15" applyFont="1" applyFill="1" applyBorder="1" applyAlignment="1" applyProtection="1">
      <alignment horizontal="center" vertical="center" wrapText="1"/>
      <protection locked="0"/>
    </xf>
    <xf numFmtId="0" fontId="101" fillId="2" borderId="593" xfId="15" applyFont="1" applyFill="1" applyBorder="1" applyAlignment="1" applyProtection="1">
      <alignment horizontal="center" vertical="center" wrapText="1"/>
      <protection locked="0"/>
    </xf>
    <xf numFmtId="0" fontId="102" fillId="2" borderId="591" xfId="0" applyFont="1" applyFill="1" applyBorder="1" applyAlignment="1" applyProtection="1">
      <alignment horizontal="center" vertical="center" wrapText="1"/>
    </xf>
    <xf numFmtId="0" fontId="102" fillId="2" borderId="592" xfId="0" applyFont="1" applyFill="1" applyBorder="1" applyAlignment="1" applyProtection="1">
      <alignment horizontal="center" vertical="center" wrapText="1"/>
    </xf>
    <xf numFmtId="0" fontId="102" fillId="2" borderId="593" xfId="0" applyFont="1" applyFill="1" applyBorder="1" applyAlignment="1" applyProtection="1">
      <alignment horizontal="center" vertical="center" wrapText="1"/>
    </xf>
    <xf numFmtId="0" fontId="101" fillId="2" borderId="594" xfId="15" applyFont="1" applyFill="1" applyBorder="1" applyAlignment="1" applyProtection="1">
      <alignment horizontal="center" vertical="center" wrapText="1"/>
      <protection locked="0"/>
    </xf>
    <xf numFmtId="0" fontId="101" fillId="2" borderId="595" xfId="15" applyFont="1" applyFill="1" applyBorder="1" applyAlignment="1" applyProtection="1">
      <alignment horizontal="center" vertical="center" wrapText="1"/>
      <protection locked="0"/>
    </xf>
    <xf numFmtId="0" fontId="101" fillId="2" borderId="596" xfId="15" applyFont="1" applyFill="1" applyBorder="1" applyAlignment="1" applyProtection="1">
      <alignment horizontal="center" vertical="center" wrapText="1"/>
      <protection locked="0"/>
    </xf>
    <xf numFmtId="0" fontId="102" fillId="2" borderId="594" xfId="0" applyFont="1" applyFill="1" applyBorder="1" applyAlignment="1" applyProtection="1">
      <alignment horizontal="center" vertical="center" wrapText="1"/>
    </xf>
    <xf numFmtId="0" fontId="102" fillId="2" borderId="595" xfId="0" applyFont="1" applyFill="1" applyBorder="1" applyAlignment="1" applyProtection="1">
      <alignment horizontal="center" vertical="center" wrapText="1"/>
    </xf>
    <xf numFmtId="0" fontId="102" fillId="2" borderId="596" xfId="0" applyFont="1" applyFill="1" applyBorder="1" applyAlignment="1" applyProtection="1">
      <alignment horizontal="center" vertical="center" wrapText="1"/>
    </xf>
    <xf numFmtId="0" fontId="101" fillId="2" borderId="620" xfId="15" applyFont="1" applyFill="1" applyBorder="1" applyAlignment="1" applyProtection="1">
      <alignment horizontal="center" vertical="center" wrapText="1"/>
      <protection locked="0"/>
    </xf>
    <xf numFmtId="0" fontId="101" fillId="2" borderId="621" xfId="15" applyFont="1" applyFill="1" applyBorder="1" applyAlignment="1" applyProtection="1">
      <alignment horizontal="center" vertical="center" wrapText="1"/>
      <protection locked="0"/>
    </xf>
    <xf numFmtId="0" fontId="101" fillId="2" borderId="622" xfId="15" applyFont="1" applyFill="1" applyBorder="1" applyAlignment="1" applyProtection="1">
      <alignment horizontal="center" vertical="center" wrapText="1"/>
      <protection locked="0"/>
    </xf>
    <xf numFmtId="0" fontId="102" fillId="2" borderId="620" xfId="0" applyFont="1" applyFill="1" applyBorder="1" applyAlignment="1" applyProtection="1">
      <alignment horizontal="center" vertical="center" wrapText="1"/>
    </xf>
    <xf numFmtId="0" fontId="102" fillId="2" borderId="621" xfId="0" applyFont="1" applyFill="1" applyBorder="1" applyAlignment="1" applyProtection="1">
      <alignment horizontal="center" vertical="center" wrapText="1"/>
    </xf>
    <xf numFmtId="0" fontId="102" fillId="2" borderId="622" xfId="0" applyFont="1" applyFill="1" applyBorder="1" applyAlignment="1" applyProtection="1">
      <alignment horizontal="center" vertical="center" wrapText="1"/>
    </xf>
    <xf numFmtId="0" fontId="102" fillId="2" borderId="629" xfId="15" applyFont="1" applyFill="1" applyBorder="1" applyAlignment="1" applyProtection="1">
      <alignment horizontal="center" vertical="center" wrapText="1"/>
    </xf>
    <xf numFmtId="0" fontId="102" fillId="2" borderId="632" xfId="15" applyFont="1" applyFill="1" applyBorder="1" applyAlignment="1" applyProtection="1">
      <alignment horizontal="center" vertical="center" wrapText="1"/>
    </xf>
    <xf numFmtId="0" fontId="102" fillId="2" borderId="633" xfId="15" applyFont="1" applyFill="1" applyBorder="1" applyAlignment="1" applyProtection="1">
      <alignment horizontal="center" vertical="center" wrapText="1"/>
    </xf>
    <xf numFmtId="0" fontId="101" fillId="2" borderId="611" xfId="13" applyFont="1" applyFill="1" applyBorder="1" applyAlignment="1" applyProtection="1">
      <alignment vertical="center" wrapText="1"/>
      <protection locked="0"/>
    </xf>
    <xf numFmtId="0" fontId="101" fillId="2" borderId="615" xfId="13" applyFont="1" applyFill="1" applyBorder="1" applyAlignment="1" applyProtection="1">
      <alignment vertical="center" wrapText="1"/>
      <protection locked="0"/>
    </xf>
    <xf numFmtId="0" fontId="101" fillId="2" borderId="616" xfId="13" applyFont="1" applyFill="1" applyBorder="1" applyAlignment="1" applyProtection="1">
      <alignment vertical="center" wrapText="1"/>
      <protection locked="0"/>
    </xf>
    <xf numFmtId="0" fontId="103" fillId="2" borderId="611" xfId="0" applyFont="1" applyFill="1" applyBorder="1" applyAlignment="1" applyProtection="1">
      <alignment horizontal="center" vertical="center" wrapText="1"/>
      <protection locked="0"/>
    </xf>
    <xf numFmtId="0" fontId="103" fillId="2" borderId="615" xfId="0" applyFont="1" applyFill="1" applyBorder="1" applyAlignment="1" applyProtection="1">
      <alignment horizontal="center" vertical="center" wrapText="1"/>
      <protection locked="0"/>
    </xf>
    <xf numFmtId="0" fontId="103" fillId="2" borderId="616" xfId="0" applyFont="1" applyFill="1" applyBorder="1" applyAlignment="1" applyProtection="1">
      <alignment horizontal="center" vertical="center" wrapText="1"/>
      <protection locked="0"/>
    </xf>
    <xf numFmtId="0" fontId="156" fillId="0" borderId="0" xfId="0" applyFont="1"/>
    <xf numFmtId="0" fontId="145" fillId="2" borderId="611" xfId="12" applyFont="1" applyFill="1" applyBorder="1" applyAlignment="1">
      <alignment horizontal="center" vertical="center" wrapText="1"/>
    </xf>
    <xf numFmtId="0" fontId="94" fillId="2" borderId="611" xfId="11" quotePrefix="1" applyFont="1" applyFill="1" applyBorder="1" applyAlignment="1">
      <alignment horizontal="center" vertical="center" wrapText="1"/>
    </xf>
    <xf numFmtId="0" fontId="86" fillId="2" borderId="530" xfId="12" applyFont="1" applyFill="1" applyBorder="1" applyAlignment="1">
      <alignment horizontal="center" vertical="center" wrapText="1"/>
    </xf>
    <xf numFmtId="0" fontId="4" fillId="2" borderId="611" xfId="12" applyFont="1" applyFill="1" applyBorder="1" applyAlignment="1">
      <alignment horizontal="center" vertical="center" wrapText="1"/>
    </xf>
    <xf numFmtId="0" fontId="161" fillId="2" borderId="615" xfId="12" applyFont="1" applyFill="1" applyBorder="1" applyAlignment="1">
      <alignment horizontal="center" vertical="center" wrapText="1"/>
    </xf>
    <xf numFmtId="0" fontId="5" fillId="2" borderId="530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552" xfId="12" applyFont="1" applyFill="1" applyBorder="1" applyAlignment="1">
      <alignment horizontal="left" vertical="center" wrapText="1"/>
    </xf>
    <xf numFmtId="0" fontId="105" fillId="2" borderId="10" xfId="12" applyFont="1" applyFill="1" applyBorder="1" applyAlignment="1">
      <alignment horizontal="center"/>
    </xf>
    <xf numFmtId="0" fontId="105" fillId="2" borderId="52" xfId="12" applyFont="1" applyFill="1" applyBorder="1" applyAlignment="1">
      <alignment horizontal="center"/>
    </xf>
    <xf numFmtId="0" fontId="105" fillId="2" borderId="601" xfId="12" applyFont="1" applyFill="1" applyBorder="1" applyAlignment="1">
      <alignment horizontal="center"/>
    </xf>
    <xf numFmtId="0" fontId="105" fillId="2" borderId="597" xfId="12" applyFont="1" applyFill="1" applyBorder="1" applyAlignment="1">
      <alignment horizontal="center"/>
    </xf>
    <xf numFmtId="0" fontId="105" fillId="2" borderId="35" xfId="12" applyFont="1" applyFill="1" applyBorder="1" applyAlignment="1">
      <alignment horizontal="center"/>
    </xf>
    <xf numFmtId="0" fontId="105" fillId="2" borderId="62" xfId="12" applyFont="1" applyFill="1" applyBorder="1" applyAlignment="1">
      <alignment horizontal="center"/>
    </xf>
    <xf numFmtId="0" fontId="105" fillId="2" borderId="11" xfId="12" applyFont="1" applyFill="1" applyBorder="1" applyAlignment="1">
      <alignment horizontal="center"/>
    </xf>
    <xf numFmtId="0" fontId="105" fillId="2" borderId="12" xfId="12" applyFont="1" applyFill="1" applyBorder="1" applyAlignment="1">
      <alignment horizontal="center"/>
    </xf>
    <xf numFmtId="0" fontId="105" fillId="2" borderId="41" xfId="12" applyFont="1" applyFill="1" applyBorder="1" applyAlignment="1">
      <alignment horizontal="center"/>
    </xf>
    <xf numFmtId="0" fontId="105" fillId="2" borderId="53" xfId="12" applyFont="1" applyFill="1" applyBorder="1" applyAlignment="1">
      <alignment horizontal="center"/>
    </xf>
    <xf numFmtId="0" fontId="105" fillId="2" borderId="54" xfId="12" applyFont="1" applyFill="1" applyBorder="1" applyAlignment="1">
      <alignment horizontal="center"/>
    </xf>
    <xf numFmtId="0" fontId="105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343" xfId="0" applyFont="1" applyFill="1" applyBorder="1" applyAlignment="1">
      <alignment horizontal="center" vertical="center" wrapText="1"/>
    </xf>
    <xf numFmtId="0" fontId="32" fillId="2" borderId="344" xfId="0" applyFont="1" applyFill="1" applyBorder="1" applyAlignment="1">
      <alignment horizontal="center" vertical="center" wrapText="1"/>
    </xf>
    <xf numFmtId="0" fontId="32" fillId="2" borderId="388" xfId="0" applyFont="1" applyFill="1" applyBorder="1" applyAlignment="1">
      <alignment horizontal="center" vertical="center" wrapText="1"/>
    </xf>
    <xf numFmtId="0" fontId="3" fillId="2" borderId="373" xfId="0" applyFont="1" applyFill="1" applyBorder="1" applyAlignment="1">
      <alignment horizontal="center" vertical="center" textRotation="255" wrapText="1"/>
    </xf>
    <xf numFmtId="0" fontId="3" fillId="2" borderId="638" xfId="0" applyFont="1" applyFill="1" applyBorder="1" applyAlignment="1">
      <alignment horizontal="center" vertical="center" textRotation="255" wrapText="1"/>
    </xf>
    <xf numFmtId="0" fontId="32" fillId="2" borderId="338" xfId="0" applyFont="1" applyFill="1" applyBorder="1" applyAlignment="1">
      <alignment vertical="center" wrapText="1"/>
    </xf>
    <xf numFmtId="0" fontId="32" fillId="2" borderId="336" xfId="0" applyFont="1" applyFill="1" applyBorder="1" applyAlignment="1">
      <alignment vertical="center" wrapText="1"/>
    </xf>
    <xf numFmtId="0" fontId="3" fillId="2" borderId="339" xfId="0" applyFont="1" applyFill="1" applyBorder="1" applyAlignment="1">
      <alignment vertical="center" wrapText="1"/>
    </xf>
    <xf numFmtId="0" fontId="32" fillId="2" borderId="639" xfId="0" applyFont="1" applyFill="1" applyBorder="1" applyAlignment="1">
      <alignment horizontal="center" vertical="center" wrapText="1"/>
    </xf>
    <xf numFmtId="0" fontId="2" fillId="10" borderId="355" xfId="0" applyFont="1" applyFill="1" applyBorder="1" applyAlignment="1">
      <alignment horizontal="center" textRotation="90" wrapText="1"/>
    </xf>
    <xf numFmtId="0" fontId="139" fillId="10" borderId="356" xfId="0" applyFont="1" applyFill="1" applyBorder="1" applyAlignment="1">
      <alignment vertical="center" wrapText="1"/>
    </xf>
    <xf numFmtId="0" fontId="103" fillId="2" borderId="610" xfId="15" quotePrefix="1" applyFont="1" applyFill="1" applyBorder="1" applyAlignment="1" applyProtection="1">
      <alignment vertical="center" wrapText="1"/>
      <protection locked="0"/>
    </xf>
    <xf numFmtId="0" fontId="102" fillId="2" borderId="640" xfId="15" applyFont="1" applyFill="1" applyBorder="1" applyAlignment="1" applyProtection="1">
      <alignment vertical="center" wrapText="1"/>
      <protection locked="0"/>
    </xf>
    <xf numFmtId="0" fontId="103" fillId="2" borderId="612" xfId="15" quotePrefix="1" applyFont="1" applyFill="1" applyBorder="1" applyAlignment="1" applyProtection="1">
      <alignment vertical="center" wrapText="1"/>
      <protection locked="0"/>
    </xf>
    <xf numFmtId="0" fontId="103" fillId="2" borderId="643" xfId="15" applyFont="1" applyFill="1" applyBorder="1" applyAlignment="1" applyProtection="1">
      <alignment vertical="center" wrapText="1"/>
      <protection locked="0"/>
    </xf>
    <xf numFmtId="0" fontId="101" fillId="2" borderId="644" xfId="15" quotePrefix="1" applyFont="1" applyFill="1" applyBorder="1" applyAlignment="1">
      <alignment horizontal="left" vertical="center" wrapText="1"/>
    </xf>
    <xf numFmtId="0" fontId="103" fillId="2" borderId="612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631" xfId="8" applyFont="1" applyFill="1" applyBorder="1" applyAlignment="1">
      <alignment horizontal="center" vertical="center" wrapText="1"/>
    </xf>
    <xf numFmtId="0" fontId="11" fillId="2" borderId="603" xfId="8" applyFont="1" applyFill="1" applyBorder="1" applyAlignment="1">
      <alignment horizontal="center" vertical="center" wrapText="1"/>
    </xf>
    <xf numFmtId="0" fontId="11" fillId="2" borderId="608" xfId="8" applyFont="1" applyFill="1" applyBorder="1" applyAlignment="1">
      <alignment horizontal="center" vertical="center" wrapText="1"/>
    </xf>
    <xf numFmtId="1" fontId="163" fillId="2" borderId="0" xfId="12" applyNumberFormat="1" applyFont="1" applyFill="1"/>
    <xf numFmtId="0" fontId="124" fillId="4" borderId="461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20" fillId="2" borderId="664" xfId="11" quotePrefix="1" applyFont="1" applyFill="1" applyBorder="1" applyAlignment="1" applyProtection="1">
      <alignment horizontal="left" textRotation="90" wrapText="1"/>
      <protection locked="0"/>
    </xf>
    <xf numFmtId="0" fontId="24" fillId="2" borderId="665" xfId="13" applyFont="1" applyFill="1" applyBorder="1" applyAlignment="1" applyProtection="1">
      <alignment horizontal="center" vertical="center" wrapText="1"/>
      <protection locked="0"/>
    </xf>
    <xf numFmtId="0" fontId="116" fillId="2" borderId="666" xfId="13" applyFont="1" applyFill="1" applyBorder="1" applyAlignment="1" applyProtection="1">
      <alignment horizontal="center" vertical="center" wrapText="1"/>
      <protection locked="0"/>
    </xf>
    <xf numFmtId="0" fontId="116" fillId="2" borderId="662" xfId="13" applyFont="1" applyFill="1" applyBorder="1" applyAlignment="1" applyProtection="1">
      <alignment horizontal="center" vertical="center" wrapText="1"/>
      <protection locked="0"/>
    </xf>
    <xf numFmtId="0" fontId="116" fillId="2" borderId="641" xfId="13" applyFont="1" applyFill="1" applyBorder="1" applyAlignment="1" applyProtection="1">
      <alignment horizontal="center" vertical="center" wrapText="1"/>
    </xf>
    <xf numFmtId="0" fontId="116" fillId="2" borderId="645" xfId="13" applyFont="1" applyFill="1" applyBorder="1" applyAlignment="1" applyProtection="1">
      <alignment horizontal="center" vertical="center" wrapText="1"/>
    </xf>
    <xf numFmtId="0" fontId="116" fillId="2" borderId="662" xfId="13" applyFont="1" applyFill="1" applyBorder="1" applyAlignment="1" applyProtection="1">
      <alignment horizontal="center" vertical="center" wrapText="1"/>
    </xf>
    <xf numFmtId="0" fontId="96" fillId="0" borderId="0" xfId="9" applyFont="1"/>
    <xf numFmtId="0" fontId="148" fillId="2" borderId="124" xfId="13" applyFont="1" applyFill="1" applyBorder="1" applyAlignment="1" applyProtection="1">
      <alignment horizontal="center" vertical="center" wrapText="1"/>
      <protection locked="0"/>
    </xf>
    <xf numFmtId="0" fontId="3" fillId="9" borderId="356" xfId="0" applyFont="1" applyFill="1" applyBorder="1" applyAlignment="1">
      <alignment vertical="center" wrapText="1"/>
    </xf>
    <xf numFmtId="0" fontId="3" fillId="9" borderId="384" xfId="0" applyFont="1" applyFill="1" applyBorder="1" applyAlignment="1">
      <alignment vertical="center" wrapText="1"/>
    </xf>
    <xf numFmtId="0" fontId="3" fillId="9" borderId="357" xfId="0" applyFont="1" applyFill="1" applyBorder="1" applyAlignment="1">
      <alignment vertical="center" wrapText="1"/>
    </xf>
    <xf numFmtId="0" fontId="2" fillId="10" borderId="335" xfId="0" applyFont="1" applyFill="1" applyBorder="1" applyAlignment="1">
      <alignment horizontal="center" textRotation="90" wrapText="1"/>
    </xf>
    <xf numFmtId="0" fontId="3" fillId="2" borderId="383" xfId="0" applyFont="1" applyFill="1" applyBorder="1" applyAlignment="1">
      <alignment horizontal="center" vertical="center" textRotation="255" wrapText="1"/>
    </xf>
    <xf numFmtId="0" fontId="32" fillId="2" borderId="335" xfId="0" applyFont="1" applyFill="1" applyBorder="1" applyAlignment="1">
      <alignment vertical="center" wrapText="1"/>
    </xf>
    <xf numFmtId="0" fontId="3" fillId="2" borderId="337" xfId="0" applyFont="1" applyFill="1" applyBorder="1" applyAlignment="1">
      <alignment vertical="center" wrapText="1"/>
    </xf>
    <xf numFmtId="0" fontId="32" fillId="2" borderId="386" xfId="0" applyFont="1" applyFill="1" applyBorder="1" applyAlignment="1">
      <alignment horizontal="center" vertical="center" wrapText="1"/>
    </xf>
    <xf numFmtId="0" fontId="32" fillId="2" borderId="387" xfId="0" applyFont="1" applyFill="1" applyBorder="1" applyAlignment="1">
      <alignment horizontal="center" vertical="center" wrapText="1"/>
    </xf>
    <xf numFmtId="0" fontId="3" fillId="9" borderId="687" xfId="0" applyFont="1" applyFill="1" applyBorder="1" applyAlignment="1">
      <alignment horizontal="center" vertical="center" wrapText="1"/>
    </xf>
    <xf numFmtId="0" fontId="166" fillId="9" borderId="0" xfId="0" applyFont="1" applyFill="1" applyBorder="1" applyAlignment="1"/>
    <xf numFmtId="0" fontId="141" fillId="2" borderId="0" xfId="0" applyFont="1" applyFill="1" applyBorder="1" applyAlignment="1"/>
    <xf numFmtId="0" fontId="140" fillId="2" borderId="0" xfId="0" applyFont="1" applyFill="1" applyBorder="1" applyAlignment="1"/>
    <xf numFmtId="0" fontId="153" fillId="2" borderId="437" xfId="0" applyFont="1" applyFill="1" applyBorder="1" applyAlignment="1">
      <alignment horizontal="center" wrapText="1"/>
    </xf>
    <xf numFmtId="0" fontId="153" fillId="2" borderId="435" xfId="0" applyFont="1" applyFill="1" applyBorder="1" applyAlignment="1">
      <alignment horizontal="center" vertical="top" wrapText="1"/>
    </xf>
    <xf numFmtId="0" fontId="153" fillId="2" borderId="438" xfId="0" applyFont="1" applyFill="1" applyBorder="1" applyAlignment="1">
      <alignment horizontal="center" vertical="top" wrapText="1"/>
    </xf>
    <xf numFmtId="0" fontId="153" fillId="2" borderId="437" xfId="0" applyFont="1" applyFill="1" applyBorder="1" applyAlignment="1">
      <alignment horizontal="center" vertical="top" wrapText="1"/>
    </xf>
    <xf numFmtId="0" fontId="153" fillId="2" borderId="436" xfId="0" applyFont="1" applyFill="1" applyBorder="1" applyAlignment="1">
      <alignment horizontal="center" vertical="top" wrapText="1"/>
    </xf>
    <xf numFmtId="0" fontId="153" fillId="2" borderId="559" xfId="0" applyFont="1" applyFill="1" applyBorder="1" applyAlignment="1">
      <alignment horizontal="center" vertical="top" wrapText="1"/>
    </xf>
    <xf numFmtId="0" fontId="153" fillId="2" borderId="560" xfId="0" applyFont="1" applyFill="1" applyBorder="1" applyAlignment="1">
      <alignment horizontal="center" vertical="top" wrapText="1"/>
    </xf>
    <xf numFmtId="0" fontId="153" fillId="2" borderId="561" xfId="0" applyFont="1" applyFill="1" applyBorder="1" applyAlignment="1">
      <alignment horizontal="center" vertical="top" wrapText="1"/>
    </xf>
    <xf numFmtId="0" fontId="153" fillId="2" borderId="137" xfId="0" applyFont="1" applyFill="1" applyBorder="1" applyAlignment="1">
      <alignment horizontal="center" vertical="center" wrapText="1"/>
    </xf>
    <xf numFmtId="0" fontId="153" fillId="2" borderId="72" xfId="0" applyFont="1" applyFill="1" applyBorder="1" applyAlignment="1">
      <alignment horizontal="center" vertical="center" wrapText="1"/>
    </xf>
    <xf numFmtId="0" fontId="153" fillId="2" borderId="43" xfId="0" applyFont="1" applyFill="1" applyBorder="1" applyAlignment="1">
      <alignment horizontal="center" vertical="center" wrapText="1"/>
    </xf>
    <xf numFmtId="0" fontId="153" fillId="2" borderId="528" xfId="0" applyFont="1" applyFill="1" applyBorder="1" applyAlignment="1">
      <alignment horizontal="center" vertical="top" wrapText="1"/>
    </xf>
    <xf numFmtId="0" fontId="153" fillId="2" borderId="124" xfId="0" applyFont="1" applyFill="1" applyBorder="1" applyAlignment="1">
      <alignment horizontal="center" vertical="top" wrapText="1"/>
    </xf>
    <xf numFmtId="0" fontId="170" fillId="2" borderId="424" xfId="0" applyFont="1" applyFill="1" applyBorder="1" applyAlignment="1">
      <alignment horizontal="center" vertical="center" wrapText="1"/>
    </xf>
    <xf numFmtId="0" fontId="153" fillId="2" borderId="425" xfId="0" applyFont="1" applyFill="1" applyBorder="1" applyAlignment="1">
      <alignment horizontal="center" vertical="center" wrapText="1"/>
    </xf>
    <xf numFmtId="0" fontId="153" fillId="2" borderId="426" xfId="0" applyFont="1" applyFill="1" applyBorder="1" applyAlignment="1">
      <alignment horizontal="center" vertical="center" wrapText="1"/>
    </xf>
    <xf numFmtId="0" fontId="153" fillId="2" borderId="409" xfId="0" applyFont="1" applyFill="1" applyBorder="1" applyAlignment="1">
      <alignment horizontal="center" vertical="center" wrapText="1"/>
    </xf>
    <xf numFmtId="0" fontId="153" fillId="2" borderId="70" xfId="0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1" fontId="33" fillId="2" borderId="0" xfId="0" applyNumberFormat="1" applyFont="1" applyFill="1"/>
    <xf numFmtId="0" fontId="171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689" xfId="0" applyFont="1" applyFill="1" applyBorder="1" applyAlignment="1">
      <alignment horizontal="right" vertical="center" wrapText="1"/>
    </xf>
    <xf numFmtId="0" fontId="153" fillId="2" borderId="136" xfId="0" applyFont="1" applyFill="1" applyBorder="1" applyAlignment="1">
      <alignment horizontal="center" vertical="top" wrapText="1"/>
    </xf>
    <xf numFmtId="0" fontId="153" fillId="2" borderId="136" xfId="0" applyFont="1" applyFill="1" applyBorder="1" applyAlignment="1">
      <alignment horizontal="center" vertical="center" wrapText="1"/>
    </xf>
    <xf numFmtId="0" fontId="168" fillId="2" borderId="124" xfId="13" quotePrefix="1" applyFont="1" applyFill="1" applyBorder="1" applyAlignment="1">
      <alignment horizontal="center" vertical="center" wrapText="1"/>
    </xf>
    <xf numFmtId="0" fontId="168" fillId="2" borderId="125" xfId="13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680" xfId="21" applyFont="1" applyFill="1" applyBorder="1" applyAlignment="1">
      <alignment horizontal="center" vertical="center" wrapText="1"/>
    </xf>
    <xf numFmtId="0" fontId="56" fillId="0" borderId="696" xfId="21" applyFont="1" applyFill="1" applyBorder="1" applyAlignment="1">
      <alignment horizontal="center" vertical="center" wrapText="1"/>
    </xf>
    <xf numFmtId="0" fontId="56" fillId="0" borderId="681" xfId="21" applyFont="1" applyFill="1" applyBorder="1" applyAlignment="1">
      <alignment horizontal="center" vertical="center" wrapText="1"/>
    </xf>
    <xf numFmtId="0" fontId="56" fillId="0" borderId="682" xfId="21" applyFont="1" applyFill="1" applyBorder="1" applyAlignment="1">
      <alignment horizontal="center" vertical="center" wrapText="1"/>
    </xf>
    <xf numFmtId="0" fontId="93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692" xfId="21" applyFont="1" applyFill="1" applyBorder="1" applyAlignment="1">
      <alignment horizontal="center" vertical="center" wrapText="1"/>
    </xf>
    <xf numFmtId="0" fontId="56" fillId="0" borderId="700" xfId="21" applyFont="1" applyFill="1" applyBorder="1" applyAlignment="1">
      <alignment horizontal="center" vertical="center" wrapText="1"/>
    </xf>
    <xf numFmtId="0" fontId="89" fillId="0" borderId="693" xfId="0" applyFont="1" applyFill="1" applyBorder="1" applyAlignment="1">
      <alignment horizontal="center" vertical="center" wrapText="1"/>
    </xf>
    <xf numFmtId="0" fontId="89" fillId="0" borderId="694" xfId="0" applyFont="1" applyFill="1" applyBorder="1" applyAlignment="1">
      <alignment horizontal="center" vertical="center" wrapText="1"/>
    </xf>
    <xf numFmtId="0" fontId="89" fillId="0" borderId="695" xfId="0" applyFont="1" applyFill="1" applyBorder="1" applyAlignment="1">
      <alignment horizontal="center" vertical="center" wrapText="1"/>
    </xf>
    <xf numFmtId="0" fontId="96" fillId="2" borderId="0" xfId="9" applyFont="1" applyFill="1" applyBorder="1" applyAlignment="1">
      <alignment horizontal="center" vertical="center"/>
    </xf>
    <xf numFmtId="0" fontId="162" fillId="2" borderId="0" xfId="9" applyFont="1" applyFill="1" applyBorder="1" applyAlignment="1">
      <alignment horizontal="center" vertical="center"/>
    </xf>
    <xf numFmtId="0" fontId="52" fillId="2" borderId="688" xfId="15" applyFont="1" applyFill="1" applyBorder="1" applyAlignment="1">
      <alignment horizontal="center" vertical="center" wrapText="1"/>
    </xf>
    <xf numFmtId="0" fontId="52" fillId="2" borderId="684" xfId="15" applyFont="1" applyFill="1" applyBorder="1" applyAlignment="1">
      <alignment horizontal="center" vertical="center" wrapText="1"/>
    </xf>
    <xf numFmtId="0" fontId="52" fillId="2" borderId="685" xfId="15" applyFont="1" applyFill="1" applyBorder="1" applyAlignment="1">
      <alignment horizontal="center" vertical="center" wrapText="1"/>
    </xf>
    <xf numFmtId="0" fontId="55" fillId="2" borderId="710" xfId="15" quotePrefix="1" applyFont="1" applyFill="1" applyBorder="1" applyAlignment="1">
      <alignment vertical="center" wrapText="1"/>
    </xf>
    <xf numFmtId="0" fontId="52" fillId="2" borderId="683" xfId="15" applyFont="1" applyFill="1" applyBorder="1" applyAlignment="1">
      <alignment vertical="center" wrapText="1"/>
    </xf>
    <xf numFmtId="0" fontId="52" fillId="2" borderId="683" xfId="15" applyFont="1" applyFill="1" applyBorder="1" applyAlignment="1">
      <alignment vertical="center"/>
    </xf>
    <xf numFmtId="0" fontId="55" fillId="2" borderId="710" xfId="15" applyFont="1" applyFill="1" applyBorder="1" applyAlignment="1">
      <alignment vertical="center" wrapText="1"/>
    </xf>
    <xf numFmtId="0" fontId="55" fillId="2" borderId="711" xfId="13" applyFont="1" applyFill="1" applyBorder="1" applyAlignment="1">
      <alignment horizontal="center" vertical="center" wrapText="1"/>
    </xf>
    <xf numFmtId="0" fontId="55" fillId="2" borderId="712" xfId="13" applyFont="1" applyFill="1" applyBorder="1" applyAlignment="1">
      <alignment horizontal="center" vertical="center" wrapText="1"/>
    </xf>
    <xf numFmtId="0" fontId="55" fillId="2" borderId="713" xfId="13" applyFont="1" applyFill="1" applyBorder="1" applyAlignment="1">
      <alignment horizontal="center" vertical="center" wrapText="1"/>
    </xf>
    <xf numFmtId="0" fontId="55" fillId="2" borderId="678" xfId="13" applyFont="1" applyFill="1" applyBorder="1" applyAlignment="1">
      <alignment horizontal="center" vertical="center" wrapText="1"/>
    </xf>
    <xf numFmtId="0" fontId="55" fillId="2" borderId="668" xfId="13" applyFont="1" applyFill="1" applyBorder="1" applyAlignment="1">
      <alignment horizontal="center" vertical="center" wrapText="1"/>
    </xf>
    <xf numFmtId="0" fontId="52" fillId="2" borderId="688" xfId="0" applyFont="1" applyFill="1" applyBorder="1" applyAlignment="1">
      <alignment horizontal="center" vertical="center"/>
    </xf>
    <xf numFmtId="0" fontId="52" fillId="2" borderId="684" xfId="0" applyFont="1" applyFill="1" applyBorder="1" applyAlignment="1">
      <alignment horizontal="center" vertical="center"/>
    </xf>
    <xf numFmtId="0" fontId="32" fillId="11" borderId="344" xfId="0" applyFont="1" applyFill="1" applyBorder="1" applyAlignment="1">
      <alignment horizontal="center" vertical="center" wrapText="1"/>
    </xf>
    <xf numFmtId="0" fontId="32" fillId="11" borderId="343" xfId="0" applyFont="1" applyFill="1" applyBorder="1" applyAlignment="1">
      <alignment horizontal="center" vertical="center" wrapText="1"/>
    </xf>
    <xf numFmtId="0" fontId="3" fillId="11" borderId="343" xfId="0" applyFont="1" applyFill="1" applyBorder="1" applyAlignment="1">
      <alignment horizontal="center" vertical="center" wrapText="1"/>
    </xf>
    <xf numFmtId="0" fontId="3" fillId="11" borderId="344" xfId="0" applyFont="1" applyFill="1" applyBorder="1" applyAlignment="1">
      <alignment horizontal="center" vertical="center" wrapText="1"/>
    </xf>
    <xf numFmtId="0" fontId="52" fillId="2" borderId="711" xfId="13" applyFont="1" applyFill="1" applyBorder="1" applyAlignment="1">
      <alignment horizontal="center" vertical="center" wrapText="1"/>
    </xf>
    <xf numFmtId="0" fontId="52" fillId="2" borderId="712" xfId="13" applyFont="1" applyFill="1" applyBorder="1" applyAlignment="1">
      <alignment horizontal="center" vertical="center" wrapText="1"/>
    </xf>
    <xf numFmtId="0" fontId="52" fillId="2" borderId="713" xfId="13" applyFont="1" applyFill="1" applyBorder="1" applyAlignment="1">
      <alignment horizontal="center" vertical="center" wrapText="1"/>
    </xf>
    <xf numFmtId="0" fontId="52" fillId="2" borderId="713" xfId="15" applyFont="1" applyFill="1" applyBorder="1" applyAlignment="1">
      <alignment horizontal="center" vertical="center" wrapText="1"/>
    </xf>
    <xf numFmtId="0" fontId="52" fillId="2" borderId="711" xfId="0" applyFont="1" applyFill="1" applyBorder="1" applyAlignment="1">
      <alignment horizontal="center" vertical="center"/>
    </xf>
    <xf numFmtId="0" fontId="52" fillId="2" borderId="712" xfId="0" applyFont="1" applyFill="1" applyBorder="1" applyAlignment="1">
      <alignment horizontal="center" vertical="center"/>
    </xf>
    <xf numFmtId="0" fontId="144" fillId="2" borderId="709" xfId="11" quotePrefix="1" applyFont="1" applyFill="1" applyBorder="1" applyAlignment="1">
      <alignment horizontal="center" vertical="center" wrapText="1"/>
    </xf>
    <xf numFmtId="0" fontId="16" fillId="2" borderId="709" xfId="11" quotePrefix="1" applyFont="1" applyFill="1" applyBorder="1" applyAlignment="1">
      <alignment horizontal="center" vertical="center" wrapText="1"/>
    </xf>
    <xf numFmtId="0" fontId="80" fillId="2" borderId="705" xfId="11" quotePrefix="1" applyFont="1" applyFill="1" applyBorder="1" applyAlignment="1">
      <alignment horizontal="center" vertical="center" wrapText="1"/>
    </xf>
    <xf numFmtId="0" fontId="144" fillId="2" borderId="715" xfId="11" quotePrefix="1" applyFont="1" applyFill="1" applyBorder="1" applyAlignment="1">
      <alignment horizontal="center" vertical="center" wrapText="1"/>
    </xf>
    <xf numFmtId="0" fontId="80" fillId="2" borderId="706" xfId="11" quotePrefix="1" applyFont="1" applyFill="1" applyBorder="1" applyAlignment="1">
      <alignment horizontal="center" vertical="center" wrapText="1"/>
    </xf>
    <xf numFmtId="0" fontId="55" fillId="2" borderId="716" xfId="15" quotePrefix="1" applyFont="1" applyFill="1" applyBorder="1" applyAlignment="1">
      <alignment vertical="center" wrapText="1"/>
    </xf>
    <xf numFmtId="0" fontId="55" fillId="2" borderId="717" xfId="13" applyFont="1" applyFill="1" applyBorder="1" applyAlignment="1">
      <alignment horizontal="center" vertical="center" wrapText="1"/>
    </xf>
    <xf numFmtId="0" fontId="55" fillId="2" borderId="538" xfId="0" applyFont="1" applyFill="1" applyBorder="1" applyAlignment="1">
      <alignment horizontal="left" vertical="center" wrapText="1"/>
    </xf>
    <xf numFmtId="0" fontId="24" fillId="2" borderId="714" xfId="22" applyNumberFormat="1" applyFont="1" applyFill="1" applyBorder="1" applyAlignment="1" applyProtection="1">
      <alignment horizontal="center" vertical="center" wrapText="1"/>
    </xf>
    <xf numFmtId="0" fontId="55" fillId="4" borderId="570" xfId="0" applyFont="1" applyFill="1" applyBorder="1" applyAlignment="1">
      <alignment horizontal="center" vertical="center"/>
    </xf>
    <xf numFmtId="0" fontId="155" fillId="12" borderId="0" xfId="0" applyFont="1" applyFill="1" applyAlignment="1">
      <alignment horizontal="center" vertical="center" wrapText="1"/>
    </xf>
    <xf numFmtId="0" fontId="94" fillId="2" borderId="560" xfId="11" quotePrefix="1" applyFont="1" applyFill="1" applyBorder="1" applyAlignment="1">
      <alignment horizontal="center" vertical="center" wrapText="1"/>
    </xf>
    <xf numFmtId="0" fontId="177" fillId="2" borderId="0" xfId="0" applyFont="1" applyFill="1" applyBorder="1" applyAlignment="1">
      <alignment vertical="center" wrapText="1"/>
    </xf>
    <xf numFmtId="0" fontId="80" fillId="12" borderId="739" xfId="11" quotePrefix="1" applyFont="1" applyFill="1" applyBorder="1" applyAlignment="1">
      <alignment horizontal="center" vertical="center" wrapText="1"/>
    </xf>
    <xf numFmtId="0" fontId="42" fillId="12" borderId="741" xfId="15" quotePrefix="1" applyFont="1" applyFill="1" applyBorder="1" applyAlignment="1">
      <alignment vertical="center" wrapText="1"/>
    </xf>
    <xf numFmtId="0" fontId="55" fillId="12" borderId="755" xfId="13" applyFont="1" applyFill="1" applyBorder="1" applyAlignment="1">
      <alignment horizontal="center" vertical="center" wrapText="1"/>
    </xf>
    <xf numFmtId="0" fontId="152" fillId="12" borderId="741" xfId="0" applyFont="1" applyFill="1" applyBorder="1" applyAlignment="1">
      <alignment horizontal="left" vertical="center" wrapText="1"/>
    </xf>
    <xf numFmtId="0" fontId="144" fillId="12" borderId="740" xfId="11" quotePrefix="1" applyFont="1" applyFill="1" applyBorder="1" applyAlignment="1">
      <alignment horizontal="center" vertical="center" wrapText="1"/>
    </xf>
    <xf numFmtId="0" fontId="16" fillId="12" borderId="740" xfId="11" quotePrefix="1" applyFont="1" applyFill="1" applyBorder="1" applyAlignment="1">
      <alignment horizontal="center" vertical="center" wrapText="1"/>
    </xf>
    <xf numFmtId="0" fontId="80" fillId="12" borderId="741" xfId="11" quotePrefix="1" applyFont="1" applyFill="1" applyBorder="1" applyAlignment="1">
      <alignment horizontal="center" vertical="center" wrapText="1"/>
    </xf>
    <xf numFmtId="0" fontId="52" fillId="12" borderId="124" xfId="0" applyFont="1" applyFill="1" applyBorder="1" applyAlignment="1">
      <alignment horizontal="center" vertical="center"/>
    </xf>
    <xf numFmtId="0" fontId="52" fillId="12" borderId="124" xfId="15" quotePrefix="1" applyFont="1" applyFill="1" applyBorder="1" applyAlignment="1">
      <alignment horizontal="center" vertical="center" wrapText="1"/>
    </xf>
    <xf numFmtId="0" fontId="52" fillId="12" borderId="748" xfId="0" applyFont="1" applyFill="1" applyBorder="1" applyAlignment="1">
      <alignment horizontal="center" vertical="center"/>
    </xf>
    <xf numFmtId="0" fontId="52" fillId="12" borderId="768" xfId="15" quotePrefix="1" applyFont="1" applyFill="1" applyBorder="1" applyAlignment="1">
      <alignment horizontal="center" vertical="center" wrapText="1"/>
    </xf>
    <xf numFmtId="0" fontId="52" fillId="12" borderId="747" xfId="0" applyFont="1" applyFill="1" applyBorder="1" applyAlignment="1">
      <alignment horizontal="center" vertical="center"/>
    </xf>
    <xf numFmtId="0" fontId="52" fillId="12" borderId="749" xfId="15" quotePrefix="1" applyFont="1" applyFill="1" applyBorder="1" applyAlignment="1">
      <alignment horizontal="center" vertical="center" wrapText="1"/>
    </xf>
    <xf numFmtId="0" fontId="156" fillId="12" borderId="747" xfId="0" applyFont="1" applyFill="1" applyBorder="1" applyAlignment="1">
      <alignment horizontal="center" vertical="center"/>
    </xf>
    <xf numFmtId="0" fontId="156" fillId="12" borderId="748" xfId="0" applyFont="1" applyFill="1" applyBorder="1" applyAlignment="1">
      <alignment horizontal="center" vertical="center"/>
    </xf>
    <xf numFmtId="0" fontId="55" fillId="12" borderId="750" xfId="13" applyFont="1" applyFill="1" applyBorder="1" applyAlignment="1">
      <alignment horizontal="center" vertical="center" wrapText="1"/>
    </xf>
    <xf numFmtId="0" fontId="124" fillId="12" borderId="740" xfId="0" applyFont="1" applyFill="1" applyBorder="1" applyAlignment="1">
      <alignment horizontal="center" vertical="center"/>
    </xf>
    <xf numFmtId="0" fontId="124" fillId="12" borderId="764" xfId="0" applyFont="1" applyFill="1" applyBorder="1" applyAlignment="1">
      <alignment horizontal="center" vertical="center"/>
    </xf>
    <xf numFmtId="0" fontId="124" fillId="12" borderId="765" xfId="0" applyFont="1" applyFill="1" applyBorder="1" applyAlignment="1">
      <alignment horizontal="center" vertical="center"/>
    </xf>
    <xf numFmtId="0" fontId="124" fillId="12" borderId="750" xfId="0" applyFont="1" applyFill="1" applyBorder="1" applyAlignment="1">
      <alignment horizontal="center" vertical="center"/>
    </xf>
    <xf numFmtId="0" fontId="124" fillId="12" borderId="766" xfId="0" applyFont="1" applyFill="1" applyBorder="1" applyAlignment="1">
      <alignment horizontal="center" vertical="center"/>
    </xf>
    <xf numFmtId="0" fontId="61" fillId="4" borderId="773" xfId="0" applyFont="1" applyFill="1" applyBorder="1" applyAlignment="1">
      <alignment horizontal="center" vertical="center"/>
    </xf>
    <xf numFmtId="0" fontId="1" fillId="4" borderId="773" xfId="0" applyFont="1" applyFill="1" applyBorder="1" applyAlignment="1">
      <alignment horizontal="center" vertical="center"/>
    </xf>
    <xf numFmtId="0" fontId="39" fillId="4" borderId="772" xfId="15" quotePrefix="1" applyFont="1" applyFill="1" applyBorder="1" applyAlignment="1">
      <alignment vertical="center" wrapText="1"/>
    </xf>
    <xf numFmtId="0" fontId="39" fillId="4" borderId="790" xfId="15" quotePrefix="1" applyFont="1" applyFill="1" applyBorder="1" applyAlignment="1">
      <alignment horizontal="center" vertical="center" wrapText="1"/>
    </xf>
    <xf numFmtId="0" fontId="39" fillId="4" borderId="798" xfId="13" quotePrefix="1" applyFont="1" applyFill="1" applyBorder="1" applyAlignment="1">
      <alignment horizontal="center" vertical="center" wrapText="1"/>
    </xf>
    <xf numFmtId="0" fontId="39" fillId="4" borderId="772" xfId="13" quotePrefix="1" applyFont="1" applyFill="1" applyBorder="1" applyAlignment="1">
      <alignment horizontal="center" vertical="center" wrapText="1"/>
    </xf>
    <xf numFmtId="0" fontId="39" fillId="4" borderId="798" xfId="13" quotePrefix="1" applyFont="1" applyFill="1" applyBorder="1" applyAlignment="1">
      <alignment vertical="center" wrapText="1"/>
    </xf>
    <xf numFmtId="0" fontId="39" fillId="5" borderId="798" xfId="15" quotePrefix="1" applyFont="1" applyFill="1" applyBorder="1" applyAlignment="1">
      <alignment horizontal="center" vertical="center" wrapText="1"/>
    </xf>
    <xf numFmtId="0" fontId="39" fillId="4" borderId="798" xfId="15" quotePrefix="1" applyFont="1" applyFill="1" applyBorder="1" applyAlignment="1">
      <alignment horizontal="center" vertical="center" wrapText="1"/>
    </xf>
    <xf numFmtId="0" fontId="39" fillId="5" borderId="795" xfId="15" quotePrefix="1" applyFont="1" applyFill="1" applyBorder="1" applyAlignment="1">
      <alignment horizontal="center" vertical="center" wrapText="1"/>
    </xf>
    <xf numFmtId="0" fontId="39" fillId="4" borderId="809" xfId="15" quotePrefix="1" applyFont="1" applyFill="1" applyBorder="1" applyAlignment="1">
      <alignment horizontal="center" vertical="center" wrapText="1"/>
    </xf>
    <xf numFmtId="0" fontId="39" fillId="4" borderId="809" xfId="13" quotePrefix="1" applyFont="1" applyFill="1" applyBorder="1" applyAlignment="1">
      <alignment horizontal="center" vertical="center" wrapText="1"/>
    </xf>
    <xf numFmtId="0" fontId="39" fillId="4" borderId="810" xfId="13" quotePrefix="1" applyFont="1" applyFill="1" applyBorder="1" applyAlignment="1">
      <alignment horizontal="center" vertical="center" wrapText="1"/>
    </xf>
    <xf numFmtId="0" fontId="39" fillId="4" borderId="724" xfId="15" quotePrefix="1" applyFont="1" applyFill="1" applyBorder="1" applyAlignment="1">
      <alignment horizontal="center" vertical="center" wrapText="1"/>
    </xf>
    <xf numFmtId="0" fontId="39" fillId="4" borderId="811" xfId="13" quotePrefix="1" applyFont="1" applyFill="1" applyBorder="1" applyAlignment="1">
      <alignment horizontal="center" vertical="center" wrapText="1"/>
    </xf>
    <xf numFmtId="0" fontId="39" fillId="4" borderId="811" xfId="13" quotePrefix="1" applyFont="1" applyFill="1" applyBorder="1" applyAlignment="1">
      <alignment vertical="center" wrapText="1"/>
    </xf>
    <xf numFmtId="0" fontId="39" fillId="4" borderId="802" xfId="15" quotePrefix="1" applyFont="1" applyFill="1" applyBorder="1" applyAlignment="1">
      <alignment horizontal="center" vertical="center" wrapText="1"/>
    </xf>
    <xf numFmtId="0" fontId="39" fillId="4" borderId="801" xfId="15" quotePrefix="1" applyFont="1" applyFill="1" applyBorder="1" applyAlignment="1">
      <alignment horizontal="center" vertical="center" wrapText="1"/>
    </xf>
    <xf numFmtId="0" fontId="39" fillId="4" borderId="794" xfId="15" quotePrefix="1" applyFont="1" applyFill="1" applyBorder="1" applyAlignment="1">
      <alignment horizontal="center" vertical="center" wrapText="1"/>
    </xf>
    <xf numFmtId="0" fontId="39" fillId="4" borderId="812" xfId="15" quotePrefix="1" applyFont="1" applyFill="1" applyBorder="1" applyAlignment="1">
      <alignment horizontal="center" vertical="center" wrapText="1"/>
    </xf>
    <xf numFmtId="0" fontId="39" fillId="4" borderId="808" xfId="13" quotePrefix="1" applyFont="1" applyFill="1" applyBorder="1" applyAlignment="1">
      <alignment horizontal="center" vertical="center" wrapText="1"/>
    </xf>
    <xf numFmtId="0" fontId="39" fillId="4" borderId="813" xfId="13" quotePrefix="1" applyFont="1" applyFill="1" applyBorder="1" applyAlignment="1">
      <alignment horizontal="center" vertical="center" wrapText="1"/>
    </xf>
    <xf numFmtId="0" fontId="39" fillId="4" borderId="788" xfId="15" quotePrefix="1" applyFont="1" applyFill="1" applyBorder="1" applyAlignment="1">
      <alignment vertical="center" wrapText="1"/>
    </xf>
    <xf numFmtId="0" fontId="39" fillId="4" borderId="799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799" xfId="13" quotePrefix="1" applyFont="1" applyFill="1" applyBorder="1" applyAlignment="1">
      <alignment vertical="center" wrapText="1"/>
    </xf>
    <xf numFmtId="0" fontId="39" fillId="5" borderId="799" xfId="15" quotePrefix="1" applyFont="1" applyFill="1" applyBorder="1" applyAlignment="1">
      <alignment horizontal="center" vertical="center" wrapText="1"/>
    </xf>
    <xf numFmtId="0" fontId="39" fillId="4" borderId="799" xfId="15" quotePrefix="1" applyFont="1" applyFill="1" applyBorder="1" applyAlignment="1">
      <alignment horizontal="center" vertical="center" wrapText="1"/>
    </xf>
    <xf numFmtId="0" fontId="39" fillId="5" borderId="793" xfId="15" quotePrefix="1" applyFont="1" applyFill="1" applyBorder="1" applyAlignment="1">
      <alignment horizontal="center" vertical="center" wrapText="1"/>
    </xf>
    <xf numFmtId="0" fontId="39" fillId="4" borderId="806" xfId="15" quotePrefix="1" applyFont="1" applyFill="1" applyBorder="1" applyAlignment="1">
      <alignment horizontal="center" vertical="center" wrapText="1"/>
    </xf>
    <xf numFmtId="0" fontId="39" fillId="4" borderId="806" xfId="13" quotePrefix="1" applyFont="1" applyFill="1" applyBorder="1" applyAlignment="1">
      <alignment horizontal="center" vertical="center" wrapText="1"/>
    </xf>
    <xf numFmtId="0" fontId="39" fillId="4" borderId="814" xfId="13" quotePrefix="1" applyFont="1" applyFill="1" applyBorder="1" applyAlignment="1">
      <alignment horizontal="center" vertical="center" wrapText="1"/>
    </xf>
    <xf numFmtId="0" fontId="153" fillId="2" borderId="411" xfId="13" quotePrefix="1" applyFont="1" applyFill="1" applyBorder="1" applyAlignment="1">
      <alignment horizontal="center" vertical="center" wrapText="1"/>
    </xf>
    <xf numFmtId="0" fontId="153" fillId="2" borderId="412" xfId="13" quotePrefix="1" applyFont="1" applyFill="1" applyBorder="1" applyAlignment="1">
      <alignment horizontal="center" vertical="center" wrapText="1"/>
    </xf>
    <xf numFmtId="0" fontId="153" fillId="2" borderId="413" xfId="13" quotePrefix="1" applyFont="1" applyFill="1" applyBorder="1" applyAlignment="1">
      <alignment horizontal="center" vertical="center" wrapText="1"/>
    </xf>
    <xf numFmtId="0" fontId="153" fillId="2" borderId="432" xfId="13" quotePrefix="1" applyFont="1" applyFill="1" applyBorder="1" applyAlignment="1">
      <alignment horizontal="center" vertical="center" wrapText="1"/>
    </xf>
    <xf numFmtId="0" fontId="153" fillId="2" borderId="559" xfId="13" quotePrefix="1" applyFont="1" applyFill="1" applyBorder="1" applyAlignment="1">
      <alignment horizontal="center" vertical="center" wrapText="1"/>
    </xf>
    <xf numFmtId="0" fontId="153" fillId="2" borderId="560" xfId="13" quotePrefix="1" applyFont="1" applyFill="1" applyBorder="1" applyAlignment="1">
      <alignment horizontal="center" vertical="center" wrapText="1"/>
    </xf>
    <xf numFmtId="0" fontId="153" fillId="2" borderId="561" xfId="13" quotePrefix="1" applyFont="1" applyFill="1" applyBorder="1" applyAlignment="1">
      <alignment horizontal="center" vertical="center" wrapText="1"/>
    </xf>
    <xf numFmtId="0" fontId="153" fillId="2" borderId="690" xfId="13" quotePrefix="1" applyFont="1" applyFill="1" applyBorder="1" applyAlignment="1">
      <alignment horizontal="center" vertical="center" wrapText="1"/>
    </xf>
    <xf numFmtId="0" fontId="169" fillId="2" borderId="124" xfId="0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805" xfId="15" applyFont="1" applyFill="1" applyBorder="1" applyAlignment="1">
      <alignment horizontal="center" vertical="center" wrapText="1"/>
    </xf>
    <xf numFmtId="0" fontId="52" fillId="2" borderId="806" xfId="15" applyFont="1" applyFill="1" applyBorder="1" applyAlignment="1">
      <alignment horizontal="center" vertical="center" wrapText="1"/>
    </xf>
    <xf numFmtId="0" fontId="52" fillId="2" borderId="807" xfId="15" applyFont="1" applyFill="1" applyBorder="1" applyAlignment="1">
      <alignment horizontal="center" vertical="center" wrapText="1"/>
    </xf>
    <xf numFmtId="0" fontId="26" fillId="2" borderId="817" xfId="22" quotePrefix="1" applyFont="1" applyFill="1" applyBorder="1" applyAlignment="1">
      <alignment horizontal="left" vertical="center" wrapText="1"/>
    </xf>
    <xf numFmtId="0" fontId="26" fillId="2" borderId="809" xfId="22" quotePrefix="1" applyFont="1" applyFill="1" applyBorder="1" applyAlignment="1">
      <alignment horizontal="left" vertical="center" wrapText="1"/>
    </xf>
    <xf numFmtId="0" fontId="115" fillId="2" borderId="805" xfId="0" applyFont="1" applyFill="1" applyBorder="1" applyAlignment="1" applyProtection="1">
      <alignment horizontal="center" vertical="center"/>
      <protection locked="0"/>
    </xf>
    <xf numFmtId="0" fontId="115" fillId="2" borderId="806" xfId="0" applyFont="1" applyFill="1" applyBorder="1" applyAlignment="1" applyProtection="1">
      <alignment horizontal="center" vertical="center"/>
      <protection locked="0"/>
    </xf>
    <xf numFmtId="0" fontId="115" fillId="2" borderId="807" xfId="0" applyFont="1" applyFill="1" applyBorder="1" applyAlignment="1" applyProtection="1">
      <alignment horizontal="center" vertical="center"/>
      <protection locked="0"/>
    </xf>
    <xf numFmtId="0" fontId="26" fillId="2" borderId="818" xfId="22" quotePrefix="1" applyFont="1" applyFill="1" applyBorder="1" applyAlignment="1">
      <alignment horizontal="left" vertical="center" wrapText="1"/>
    </xf>
    <xf numFmtId="0" fontId="115" fillId="2" borderId="752" xfId="0" applyFont="1" applyFill="1" applyBorder="1" applyAlignment="1" applyProtection="1">
      <alignment horizontal="center" vertical="center"/>
      <protection locked="0"/>
    </xf>
    <xf numFmtId="0" fontId="115" fillId="2" borderId="814" xfId="0" applyFont="1" applyFill="1" applyBorder="1" applyAlignment="1" applyProtection="1">
      <alignment horizontal="center" vertical="center"/>
      <protection locked="0"/>
    </xf>
    <xf numFmtId="0" fontId="115" fillId="2" borderId="787" xfId="0" applyFont="1" applyFill="1" applyBorder="1" applyAlignment="1" applyProtection="1">
      <alignment horizontal="center" vertical="center"/>
      <protection locked="0"/>
    </xf>
    <xf numFmtId="0" fontId="27" fillId="2" borderId="784" xfId="0" applyFont="1" applyFill="1" applyBorder="1" applyAlignment="1" applyProtection="1">
      <alignment horizontal="left" vertical="center" wrapText="1"/>
      <protection locked="0"/>
    </xf>
    <xf numFmtId="0" fontId="24" fillId="2" borderId="571" xfId="22" applyNumberFormat="1" applyFont="1" applyFill="1" applyBorder="1" applyAlignment="1" applyProtection="1">
      <alignment horizontal="center" vertical="center" wrapText="1"/>
    </xf>
    <xf numFmtId="0" fontId="24" fillId="2" borderId="572" xfId="22" applyNumberFormat="1" applyFont="1" applyFill="1" applyBorder="1" applyAlignment="1" applyProtection="1">
      <alignment horizontal="center" vertical="center" wrapText="1"/>
    </xf>
    <xf numFmtId="0" fontId="24" fillId="2" borderId="573" xfId="22" applyNumberFormat="1" applyFont="1" applyFill="1" applyBorder="1" applyAlignment="1" applyProtection="1">
      <alignment horizontal="center" vertical="center" wrapText="1"/>
    </xf>
    <xf numFmtId="0" fontId="116" fillId="2" borderId="483" xfId="13" applyFont="1" applyFill="1" applyBorder="1" applyAlignment="1" applyProtection="1">
      <alignment horizontal="center" vertical="center" wrapText="1"/>
    </xf>
    <xf numFmtId="0" fontId="116" fillId="2" borderId="572" xfId="13" applyFont="1" applyFill="1" applyBorder="1" applyAlignment="1" applyProtection="1">
      <alignment horizontal="center" vertical="center" wrapText="1"/>
    </xf>
    <xf numFmtId="0" fontId="116" fillId="2" borderId="535" xfId="13" applyFont="1" applyFill="1" applyBorder="1" applyAlignment="1" applyProtection="1">
      <alignment horizontal="center" vertical="center" wrapText="1"/>
    </xf>
    <xf numFmtId="0" fontId="116" fillId="2" borderId="571" xfId="13" applyFont="1" applyFill="1" applyBorder="1" applyAlignment="1" applyProtection="1">
      <alignment horizontal="center" vertical="center" wrapText="1"/>
    </xf>
    <xf numFmtId="0" fontId="116" fillId="2" borderId="573" xfId="13" applyFont="1" applyFill="1" applyBorder="1" applyAlignment="1" applyProtection="1">
      <alignment horizontal="center" vertical="center" wrapText="1"/>
    </xf>
    <xf numFmtId="0" fontId="116" fillId="2" borderId="13" xfId="13" applyFont="1" applyFill="1" applyBorder="1" applyAlignment="1" applyProtection="1">
      <alignment horizontal="center" vertical="center" wrapText="1"/>
    </xf>
    <xf numFmtId="0" fontId="116" fillId="2" borderId="803" xfId="13" applyFont="1" applyFill="1" applyBorder="1" applyAlignment="1" applyProtection="1">
      <alignment horizontal="center" vertical="center" wrapText="1"/>
    </xf>
    <xf numFmtId="0" fontId="115" fillId="2" borderId="809" xfId="0" applyFont="1" applyFill="1" applyBorder="1" applyAlignment="1" applyProtection="1">
      <alignment horizontal="center" vertical="center"/>
      <protection locked="0"/>
    </xf>
    <xf numFmtId="0" fontId="115" fillId="2" borderId="812" xfId="0" applyFont="1" applyFill="1" applyBorder="1" applyAlignment="1" applyProtection="1">
      <alignment horizontal="center" vertical="center"/>
      <protection locked="0"/>
    </xf>
    <xf numFmtId="0" fontId="101" fillId="2" borderId="752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814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787" xfId="15" applyNumberFormat="1" applyFont="1" applyFill="1" applyBorder="1" applyAlignment="1" applyProtection="1">
      <alignment horizontal="center" vertical="center" wrapText="1"/>
      <protection locked="0"/>
    </xf>
    <xf numFmtId="0" fontId="115" fillId="2" borderId="818" xfId="0" applyFont="1" applyFill="1" applyBorder="1" applyAlignment="1" applyProtection="1">
      <alignment horizontal="center" vertical="center"/>
      <protection locked="0"/>
    </xf>
    <xf numFmtId="0" fontId="115" fillId="2" borderId="786" xfId="0" applyFont="1" applyFill="1" applyBorder="1" applyAlignment="1" applyProtection="1">
      <alignment horizontal="center" vertical="center"/>
      <protection locked="0"/>
    </xf>
    <xf numFmtId="0" fontId="154" fillId="2" borderId="0" xfId="12" applyFont="1" applyFill="1" applyBorder="1" applyAlignment="1">
      <alignment horizontal="center"/>
    </xf>
    <xf numFmtId="0" fontId="27" fillId="2" borderId="772" xfId="0" applyFont="1" applyFill="1" applyBorder="1" applyAlignment="1" applyProtection="1">
      <alignment horizontal="left" vertical="center" wrapText="1"/>
      <protection locked="0"/>
    </xf>
    <xf numFmtId="0" fontId="55" fillId="2" borderId="806" xfId="13" applyFont="1" applyFill="1" applyBorder="1" applyAlignment="1">
      <alignment horizontal="center" vertical="center" wrapText="1"/>
    </xf>
    <xf numFmtId="0" fontId="55" fillId="2" borderId="807" xfId="13" applyFont="1" applyFill="1" applyBorder="1" applyAlignment="1">
      <alignment horizontal="center" vertical="center" wrapText="1"/>
    </xf>
    <xf numFmtId="0" fontId="55" fillId="2" borderId="752" xfId="13" applyFont="1" applyFill="1" applyBorder="1" applyAlignment="1">
      <alignment horizontal="center" vertical="center" wrapText="1"/>
    </xf>
    <xf numFmtId="0" fontId="55" fillId="2" borderId="753" xfId="13" applyFont="1" applyFill="1" applyBorder="1" applyAlignment="1">
      <alignment horizontal="center" vertical="center" wrapText="1"/>
    </xf>
    <xf numFmtId="0" fontId="55" fillId="2" borderId="754" xfId="13" applyFont="1" applyFill="1" applyBorder="1" applyAlignment="1">
      <alignment horizontal="center" vertical="center" wrapText="1"/>
    </xf>
    <xf numFmtId="0" fontId="55" fillId="2" borderId="817" xfId="0" applyFont="1" applyFill="1" applyBorder="1" applyAlignment="1">
      <alignment horizontal="left" vertical="center" wrapText="1"/>
    </xf>
    <xf numFmtId="0" fontId="55" fillId="2" borderId="805" xfId="13" applyFont="1" applyFill="1" applyBorder="1" applyAlignment="1">
      <alignment horizontal="center" vertical="center" wrapText="1"/>
    </xf>
    <xf numFmtId="0" fontId="52" fillId="2" borderId="792" xfId="13" applyFont="1" applyFill="1" applyBorder="1" applyAlignment="1">
      <alignment horizontal="center" vertical="center" wrapText="1"/>
    </xf>
    <xf numFmtId="0" fontId="52" fillId="2" borderId="793" xfId="13" applyFont="1" applyFill="1" applyBorder="1" applyAlignment="1">
      <alignment horizontal="center" vertical="center" wrapText="1"/>
    </xf>
    <xf numFmtId="0" fontId="52" fillId="2" borderId="804" xfId="13" applyFont="1" applyFill="1" applyBorder="1" applyAlignment="1">
      <alignment horizontal="center" vertical="center" wrapText="1"/>
    </xf>
    <xf numFmtId="0" fontId="52" fillId="2" borderId="805" xfId="0" applyFont="1" applyFill="1" applyBorder="1" applyAlignment="1">
      <alignment horizontal="center" vertical="center"/>
    </xf>
    <xf numFmtId="0" fontId="52" fillId="2" borderId="806" xfId="0" applyFont="1" applyFill="1" applyBorder="1" applyAlignment="1">
      <alignment horizontal="center" vertical="center"/>
    </xf>
    <xf numFmtId="0" fontId="102" fillId="2" borderId="789" xfId="5" applyFont="1" applyFill="1" applyBorder="1" applyAlignment="1" applyProtection="1">
      <alignment horizontal="center" vertical="center" wrapText="1"/>
      <protection locked="0"/>
    </xf>
    <xf numFmtId="0" fontId="102" fillId="2" borderId="797" xfId="5" applyFont="1" applyFill="1" applyBorder="1" applyAlignment="1" applyProtection="1">
      <alignment horizontal="center" vertical="center" wrapText="1"/>
      <protection locked="0"/>
    </xf>
    <xf numFmtId="0" fontId="102" fillId="2" borderId="800" xfId="5" applyFont="1" applyFill="1" applyBorder="1" applyAlignment="1" applyProtection="1">
      <alignment horizontal="center" vertical="center" wrapText="1"/>
      <protection locked="0"/>
    </xf>
    <xf numFmtId="0" fontId="114" fillId="2" borderId="798" xfId="22" quotePrefix="1" applyFont="1" applyFill="1" applyBorder="1" applyAlignment="1" applyProtection="1">
      <alignment vertical="center" wrapText="1"/>
      <protection locked="0"/>
    </xf>
    <xf numFmtId="0" fontId="101" fillId="2" borderId="798" xfId="22" applyFont="1" applyFill="1" applyBorder="1" applyAlignment="1" applyProtection="1">
      <alignment horizontal="center" vertical="center" wrapText="1"/>
      <protection locked="0"/>
    </xf>
    <xf numFmtId="0" fontId="26" fillId="2" borderId="798" xfId="22" applyFont="1" applyFill="1" applyBorder="1" applyAlignment="1" applyProtection="1">
      <alignment horizontal="center" vertical="center" wrapText="1"/>
      <protection locked="0"/>
    </xf>
    <xf numFmtId="0" fontId="24" fillId="2" borderId="798" xfId="22" applyFont="1" applyFill="1" applyBorder="1" applyAlignment="1" applyProtection="1">
      <alignment horizontal="center" vertical="center" wrapText="1"/>
      <protection locked="0"/>
    </xf>
    <xf numFmtId="0" fontId="114" fillId="2" borderId="772" xfId="22" quotePrefix="1" applyFont="1" applyFill="1" applyBorder="1" applyAlignment="1" applyProtection="1">
      <alignment vertical="center" wrapText="1"/>
      <protection locked="0"/>
    </xf>
    <xf numFmtId="0" fontId="103" fillId="2" borderId="798" xfId="22" quotePrefix="1" applyFont="1" applyFill="1" applyBorder="1" applyAlignment="1" applyProtection="1">
      <alignment vertical="center" wrapText="1"/>
      <protection locked="0"/>
    </xf>
    <xf numFmtId="0" fontId="126" fillId="2" borderId="798" xfId="9" applyNumberFormat="1" applyFont="1" applyFill="1" applyBorder="1" applyAlignment="1" applyProtection="1">
      <alignment horizontal="left" vertical="center" wrapText="1"/>
      <protection locked="0"/>
    </xf>
    <xf numFmtId="0" fontId="101" fillId="2" borderId="797" xfId="9" applyFont="1" applyFill="1" applyBorder="1" applyAlignment="1" applyProtection="1">
      <alignment horizontal="center" vertical="center"/>
      <protection locked="0"/>
    </xf>
    <xf numFmtId="0" fontId="101" fillId="2" borderId="799" xfId="9" applyFont="1" applyFill="1" applyBorder="1" applyAlignment="1" applyProtection="1">
      <alignment horizontal="center" vertical="center"/>
      <protection locked="0"/>
    </xf>
    <xf numFmtId="0" fontId="101" fillId="2" borderId="800" xfId="22" applyFont="1" applyFill="1" applyBorder="1" applyAlignment="1" applyProtection="1">
      <alignment horizontal="center" vertical="center" wrapText="1"/>
      <protection locked="0"/>
    </xf>
    <xf numFmtId="0" fontId="101" fillId="2" borderId="801" xfId="9" applyFont="1" applyFill="1" applyBorder="1" applyAlignment="1" applyProtection="1">
      <alignment horizontal="center" vertical="center"/>
      <protection locked="0"/>
    </xf>
    <xf numFmtId="0" fontId="101" fillId="2" borderId="811" xfId="22" applyFont="1" applyFill="1" applyBorder="1" applyAlignment="1" applyProtection="1">
      <alignment horizontal="center" vertical="center" wrapText="1"/>
      <protection locked="0"/>
    </xf>
    <xf numFmtId="0" fontId="101" fillId="2" borderId="802" xfId="22" applyFont="1" applyFill="1" applyBorder="1" applyAlignment="1" applyProtection="1">
      <alignment horizontal="center" vertical="center" wrapText="1"/>
      <protection locked="0"/>
    </xf>
    <xf numFmtId="0" fontId="102" fillId="2" borderId="801" xfId="5" applyFont="1" applyFill="1" applyBorder="1" applyAlignment="1" applyProtection="1">
      <alignment horizontal="center" vertical="center" wrapText="1"/>
      <protection locked="0"/>
    </xf>
    <xf numFmtId="0" fontId="102" fillId="2" borderId="796" xfId="5" applyFont="1" applyFill="1" applyBorder="1" applyAlignment="1" applyProtection="1">
      <alignment horizontal="center" vertical="center" wrapText="1"/>
      <protection locked="0"/>
    </xf>
    <xf numFmtId="0" fontId="126" fillId="2" borderId="797" xfId="9" applyFont="1" applyFill="1" applyBorder="1" applyAlignment="1" applyProtection="1">
      <alignment horizontal="center" vertical="center"/>
      <protection locked="0"/>
    </xf>
    <xf numFmtId="0" fontId="96" fillId="2" borderId="0" xfId="9" applyFont="1" applyFill="1" applyBorder="1"/>
    <xf numFmtId="0" fontId="128" fillId="2" borderId="796" xfId="0" applyNumberFormat="1" applyFont="1" applyFill="1" applyBorder="1" applyAlignment="1" applyProtection="1">
      <alignment horizontal="center" vertical="center"/>
    </xf>
    <xf numFmtId="0" fontId="101" fillId="2" borderId="220" xfId="22" applyFont="1" applyFill="1" applyBorder="1" applyAlignment="1" applyProtection="1">
      <alignment horizontal="center" vertical="center" wrapText="1"/>
    </xf>
    <xf numFmtId="0" fontId="101" fillId="2" borderId="221" xfId="22" applyFont="1" applyFill="1" applyBorder="1" applyAlignment="1" applyProtection="1">
      <alignment horizontal="center" vertical="center" wrapText="1"/>
    </xf>
    <xf numFmtId="0" fontId="101" fillId="2" borderId="185" xfId="22" applyFont="1" applyFill="1" applyBorder="1" applyAlignment="1" applyProtection="1">
      <alignment horizontal="center" vertical="center" wrapText="1"/>
    </xf>
    <xf numFmtId="0" fontId="101" fillId="2" borderId="139" xfId="22" applyFont="1" applyFill="1" applyBorder="1" applyAlignment="1" applyProtection="1">
      <alignment horizontal="center" vertical="center" wrapText="1"/>
    </xf>
    <xf numFmtId="0" fontId="101" fillId="2" borderId="825" xfId="15" applyFont="1" applyFill="1" applyBorder="1" applyAlignment="1" applyProtection="1">
      <alignment horizontal="center" vertical="center" wrapText="1"/>
    </xf>
    <xf numFmtId="0" fontId="101" fillId="2" borderId="826" xfId="15" applyFont="1" applyFill="1" applyBorder="1" applyAlignment="1" applyProtection="1">
      <alignment horizontal="center" vertical="center" wrapText="1"/>
    </xf>
    <xf numFmtId="0" fontId="101" fillId="2" borderId="827" xfId="15" applyFont="1" applyFill="1" applyBorder="1" applyAlignment="1" applyProtection="1">
      <alignment horizontal="center" vertical="center" wrapText="1"/>
    </xf>
    <xf numFmtId="0" fontId="101" fillId="2" borderId="162" xfId="15" applyFont="1" applyFill="1" applyBorder="1" applyAlignment="1" applyProtection="1">
      <alignment horizontal="center" vertical="center" wrapText="1"/>
    </xf>
    <xf numFmtId="0" fontId="101" fillId="2" borderId="161" xfId="15" applyFont="1" applyFill="1" applyBorder="1" applyAlignment="1" applyProtection="1">
      <alignment horizontal="center" vertical="center" wrapText="1"/>
    </xf>
    <xf numFmtId="0" fontId="101" fillId="2" borderId="163" xfId="15" applyFont="1" applyFill="1" applyBorder="1" applyAlignment="1" applyProtection="1">
      <alignment horizontal="center" vertical="center" wrapText="1"/>
    </xf>
    <xf numFmtId="0" fontId="101" fillId="2" borderId="142" xfId="15" applyFont="1" applyFill="1" applyBorder="1" applyAlignment="1" applyProtection="1">
      <alignment horizontal="center" vertical="center" wrapText="1"/>
    </xf>
    <xf numFmtId="0" fontId="101" fillId="2" borderId="146" xfId="15" applyFont="1" applyFill="1" applyBorder="1" applyAlignment="1" applyProtection="1">
      <alignment horizontal="center" vertical="center" wrapText="1"/>
    </xf>
    <xf numFmtId="0" fontId="101" fillId="2" borderId="147" xfId="15" applyFont="1" applyFill="1" applyBorder="1" applyAlignment="1" applyProtection="1">
      <alignment horizontal="center" vertical="center" wrapText="1"/>
    </xf>
    <xf numFmtId="0" fontId="18" fillId="2" borderId="0" xfId="9" applyFont="1" applyFill="1"/>
    <xf numFmtId="0" fontId="18" fillId="2" borderId="0" xfId="9" applyFont="1" applyFill="1" applyAlignment="1">
      <alignment horizontal="left"/>
    </xf>
    <xf numFmtId="0" fontId="96" fillId="2" borderId="0" xfId="9" applyFont="1" applyFill="1" applyBorder="1" applyAlignment="1"/>
    <xf numFmtId="0" fontId="18" fillId="2" borderId="0" xfId="9" applyFont="1" applyFill="1" applyAlignment="1"/>
    <xf numFmtId="49" fontId="18" fillId="2" borderId="0" xfId="9" applyNumberFormat="1" applyFont="1" applyFill="1"/>
    <xf numFmtId="0" fontId="11" fillId="0" borderId="697" xfId="0" applyFont="1" applyFill="1" applyBorder="1" applyAlignment="1">
      <alignment horizontal="center" vertical="center" wrapText="1"/>
    </xf>
    <xf numFmtId="0" fontId="11" fillId="0" borderId="698" xfId="0" applyFont="1" applyFill="1" applyBorder="1" applyAlignment="1">
      <alignment horizontal="center" vertical="center" wrapText="1"/>
    </xf>
    <xf numFmtId="0" fontId="11" fillId="0" borderId="699" xfId="0" applyFont="1" applyFill="1" applyBorder="1" applyAlignment="1">
      <alignment horizontal="center" vertical="center" wrapText="1"/>
    </xf>
    <xf numFmtId="0" fontId="52" fillId="2" borderId="824" xfId="15" applyFont="1" applyFill="1" applyBorder="1" applyAlignment="1">
      <alignment horizontal="center" vertical="center" wrapText="1"/>
    </xf>
    <xf numFmtId="0" fontId="52" fillId="2" borderId="777" xfId="15" applyFont="1" applyFill="1" applyBorder="1" applyAlignment="1">
      <alignment horizontal="center" vertical="center" wrapText="1"/>
    </xf>
    <xf numFmtId="0" fontId="52" fillId="2" borderId="828" xfId="15" applyFont="1" applyFill="1" applyBorder="1" applyAlignment="1">
      <alignment horizontal="center" vertical="center" wrapText="1"/>
    </xf>
    <xf numFmtId="0" fontId="52" fillId="2" borderId="829" xfId="15" applyFont="1" applyFill="1" applyBorder="1" applyAlignment="1">
      <alignment vertical="center" wrapText="1"/>
    </xf>
    <xf numFmtId="0" fontId="52" fillId="2" borderId="829" xfId="15" applyFont="1" applyFill="1" applyBorder="1" applyAlignment="1">
      <alignment vertical="center"/>
    </xf>
    <xf numFmtId="0" fontId="55" fillId="2" borderId="825" xfId="13" applyFont="1" applyFill="1" applyBorder="1" applyAlignment="1">
      <alignment horizontal="center" vertical="center" wrapText="1"/>
    </xf>
    <xf numFmtId="0" fontId="55" fillId="2" borderId="826" xfId="13" applyFont="1" applyFill="1" applyBorder="1" applyAlignment="1">
      <alignment horizontal="center" vertical="center" wrapText="1"/>
    </xf>
    <xf numFmtId="0" fontId="55" fillId="2" borderId="827" xfId="13" applyFont="1" applyFill="1" applyBorder="1" applyAlignment="1">
      <alignment horizontal="center" vertical="center" wrapText="1"/>
    </xf>
    <xf numFmtId="0" fontId="55" fillId="2" borderId="777" xfId="13" applyFont="1" applyFill="1" applyBorder="1" applyAlignment="1">
      <alignment horizontal="center" vertical="center" wrapText="1"/>
    </xf>
    <xf numFmtId="0" fontId="55" fillId="2" borderId="828" xfId="13" applyFont="1" applyFill="1" applyBorder="1" applyAlignment="1">
      <alignment horizontal="center" vertical="center" wrapText="1"/>
    </xf>
    <xf numFmtId="0" fontId="55" fillId="2" borderId="822" xfId="13" applyFont="1" applyFill="1" applyBorder="1" applyAlignment="1">
      <alignment horizontal="center" vertical="center" wrapText="1"/>
    </xf>
    <xf numFmtId="0" fontId="55" fillId="2" borderId="814" xfId="13" applyFont="1" applyFill="1" applyBorder="1" applyAlignment="1">
      <alignment horizontal="center" vertical="center" wrapText="1"/>
    </xf>
    <xf numFmtId="0" fontId="55" fillId="2" borderId="829" xfId="0" applyFont="1" applyFill="1" applyBorder="1" applyAlignment="1">
      <alignment horizontal="left" vertical="center" wrapText="1"/>
    </xf>
    <xf numFmtId="0" fontId="55" fillId="2" borderId="824" xfId="13" applyFont="1" applyFill="1" applyBorder="1" applyAlignment="1">
      <alignment horizontal="center" vertical="center" wrapText="1"/>
    </xf>
    <xf numFmtId="0" fontId="52" fillId="2" borderId="824" xfId="13" applyFont="1" applyFill="1" applyBorder="1" applyAlignment="1">
      <alignment horizontal="center" vertical="center" wrapText="1"/>
    </xf>
    <xf numFmtId="0" fontId="52" fillId="2" borderId="777" xfId="13" applyFont="1" applyFill="1" applyBorder="1" applyAlignment="1">
      <alignment horizontal="center" vertical="center" wrapText="1"/>
    </xf>
    <xf numFmtId="0" fontId="52" fillId="2" borderId="821" xfId="15" applyFont="1" applyFill="1" applyBorder="1" applyAlignment="1">
      <alignment vertical="center" wrapText="1"/>
    </xf>
    <xf numFmtId="0" fontId="52" fillId="2" borderId="779" xfId="15" applyFont="1" applyFill="1" applyBorder="1" applyAlignment="1">
      <alignment horizontal="center" vertical="center" wrapText="1"/>
    </xf>
    <xf numFmtId="0" fontId="52" fillId="2" borderId="783" xfId="15" applyFont="1" applyFill="1" applyBorder="1" applyAlignment="1">
      <alignment horizontal="center" vertical="center" wrapText="1"/>
    </xf>
    <xf numFmtId="0" fontId="52" fillId="2" borderId="778" xfId="15" applyFont="1" applyFill="1" applyBorder="1" applyAlignment="1">
      <alignment horizontal="center" vertical="center" wrapText="1"/>
    </xf>
    <xf numFmtId="0" fontId="55" fillId="2" borderId="779" xfId="13" applyFont="1" applyFill="1" applyBorder="1" applyAlignment="1">
      <alignment horizontal="center" vertical="center" wrapText="1"/>
    </xf>
    <xf numFmtId="0" fontId="55" fillId="2" borderId="783" xfId="13" applyFont="1" applyFill="1" applyBorder="1" applyAlignment="1">
      <alignment horizontal="center" vertical="center" wrapText="1"/>
    </xf>
    <xf numFmtId="0" fontId="55" fillId="2" borderId="778" xfId="13" applyFont="1" applyFill="1" applyBorder="1" applyAlignment="1">
      <alignment horizontal="center" vertical="center" wrapText="1"/>
    </xf>
    <xf numFmtId="0" fontId="55" fillId="2" borderId="571" xfId="13" applyFont="1" applyFill="1" applyBorder="1" applyAlignment="1">
      <alignment horizontal="center" vertical="center" wrapText="1"/>
    </xf>
    <xf numFmtId="0" fontId="55" fillId="2" borderId="572" xfId="13" applyFont="1" applyFill="1" applyBorder="1" applyAlignment="1">
      <alignment horizontal="center" vertical="center" wrapText="1"/>
    </xf>
    <xf numFmtId="0" fontId="55" fillId="2" borderId="573" xfId="13" applyFont="1" applyFill="1" applyBorder="1" applyAlignment="1">
      <alignment horizontal="center" vertical="center" wrapText="1"/>
    </xf>
    <xf numFmtId="0" fontId="55" fillId="2" borderId="798" xfId="15" quotePrefix="1" applyFont="1" applyFill="1" applyBorder="1" applyAlignment="1">
      <alignment vertical="center" wrapText="1"/>
    </xf>
    <xf numFmtId="0" fontId="55" fillId="2" borderId="797" xfId="13" applyFont="1" applyFill="1" applyBorder="1" applyAlignment="1">
      <alignment horizontal="center" vertical="center" wrapText="1"/>
    </xf>
    <xf numFmtId="0" fontId="55" fillId="2" borderId="799" xfId="13" applyFont="1" applyFill="1" applyBorder="1" applyAlignment="1">
      <alignment horizontal="center" vertical="center" wrapText="1"/>
    </xf>
    <xf numFmtId="0" fontId="55" fillId="2" borderId="800" xfId="13" applyFont="1" applyFill="1" applyBorder="1" applyAlignment="1">
      <alignment horizontal="center" vertical="center" wrapText="1"/>
    </xf>
    <xf numFmtId="0" fontId="52" fillId="2" borderId="777" xfId="13" quotePrefix="1" applyFont="1" applyFill="1" applyBorder="1" applyAlignment="1">
      <alignment horizontal="center" vertical="center" wrapText="1"/>
    </xf>
    <xf numFmtId="0" fontId="52" fillId="2" borderId="823" xfId="15" applyFont="1" applyFill="1" applyBorder="1" applyAlignment="1">
      <alignment vertical="center" wrapText="1"/>
    </xf>
    <xf numFmtId="0" fontId="52" fillId="2" borderId="822" xfId="15" applyFont="1" applyFill="1" applyBorder="1" applyAlignment="1">
      <alignment horizontal="center" vertical="center" wrapText="1"/>
    </xf>
    <xf numFmtId="0" fontId="52" fillId="2" borderId="814" xfId="15" applyFont="1" applyFill="1" applyBorder="1" applyAlignment="1">
      <alignment horizontal="center" vertical="center" wrapText="1"/>
    </xf>
    <xf numFmtId="0" fontId="52" fillId="2" borderId="754" xfId="15" applyFont="1" applyFill="1" applyBorder="1" applyAlignment="1">
      <alignment horizontal="center" vertical="center" wrapText="1"/>
    </xf>
    <xf numFmtId="0" fontId="10" fillId="2" borderId="859" xfId="13" quotePrefix="1" applyFont="1" applyFill="1" applyBorder="1" applyAlignment="1">
      <alignment horizontal="center" vertical="center" wrapText="1"/>
    </xf>
    <xf numFmtId="0" fontId="10" fillId="2" borderId="866" xfId="13" quotePrefix="1" applyFont="1" applyFill="1" applyBorder="1" applyAlignment="1">
      <alignment horizontal="center" vertical="center" wrapText="1"/>
    </xf>
    <xf numFmtId="0" fontId="10" fillId="2" borderId="880" xfId="13" quotePrefix="1" applyFont="1" applyFill="1" applyBorder="1" applyAlignment="1">
      <alignment horizontal="center" vertical="center" wrapText="1"/>
    </xf>
    <xf numFmtId="0" fontId="10" fillId="2" borderId="862" xfId="13" quotePrefix="1" applyFont="1" applyFill="1" applyBorder="1" applyAlignment="1">
      <alignment horizontal="center" vertical="center" wrapText="1"/>
    </xf>
    <xf numFmtId="0" fontId="10" fillId="2" borderId="863" xfId="13" quotePrefix="1" applyFont="1" applyFill="1" applyBorder="1" applyAlignment="1">
      <alignment horizontal="center" vertical="center" wrapText="1"/>
    </xf>
    <xf numFmtId="0" fontId="18" fillId="2" borderId="837" xfId="9" applyFont="1" applyFill="1" applyBorder="1"/>
    <xf numFmtId="0" fontId="18" fillId="2" borderId="0" xfId="9" applyFont="1" applyFill="1" applyBorder="1"/>
    <xf numFmtId="1" fontId="154" fillId="2" borderId="0" xfId="12" applyNumberFormat="1" applyFont="1" applyFill="1"/>
    <xf numFmtId="0" fontId="55" fillId="2" borderId="837" xfId="0" applyFont="1" applyFill="1" applyBorder="1" applyAlignment="1">
      <alignment horizontal="left" vertical="center" wrapText="1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150" fillId="4" borderId="931" xfId="0" applyFont="1" applyFill="1" applyBorder="1" applyAlignment="1">
      <alignment horizontal="center" vertical="center"/>
    </xf>
    <xf numFmtId="0" fontId="108" fillId="0" borderId="0" xfId="0" applyFont="1" applyFill="1" applyBorder="1" applyAlignment="1">
      <alignment horizontal="left" wrapText="1"/>
    </xf>
    <xf numFmtId="0" fontId="11" fillId="0" borderId="745" xfId="0" applyFont="1" applyFill="1" applyBorder="1" applyAlignment="1">
      <alignment horizontal="center" vertical="center" wrapText="1"/>
    </xf>
    <xf numFmtId="0" fontId="11" fillId="0" borderId="935" xfId="0" applyFont="1" applyFill="1" applyBorder="1" applyAlignment="1">
      <alignment horizontal="center" vertical="center" wrapText="1"/>
    </xf>
    <xf numFmtId="0" fontId="11" fillId="0" borderId="728" xfId="0" applyFont="1" applyFill="1" applyBorder="1" applyAlignment="1">
      <alignment horizontal="center" vertical="center" wrapText="1"/>
    </xf>
    <xf numFmtId="0" fontId="56" fillId="0" borderId="936" xfId="21" applyFont="1" applyFill="1" applyBorder="1" applyAlignment="1">
      <alignment horizontal="center" vertical="center" wrapText="1"/>
    </xf>
    <xf numFmtId="0" fontId="87" fillId="4" borderId="881" xfId="15" applyFont="1" applyFill="1" applyBorder="1" applyAlignment="1">
      <alignment vertical="center" wrapText="1"/>
    </xf>
    <xf numFmtId="0" fontId="87" fillId="4" borderId="881" xfId="3" applyFont="1" applyFill="1" applyBorder="1" applyAlignment="1">
      <alignment vertical="center" wrapText="1"/>
    </xf>
    <xf numFmtId="0" fontId="150" fillId="4" borderId="931" xfId="0" applyFont="1" applyFill="1" applyBorder="1" applyAlignment="1">
      <alignment horizontal="left" vertical="center" wrapText="1"/>
    </xf>
    <xf numFmtId="0" fontId="150" fillId="4" borderId="803" xfId="0" applyFont="1" applyFill="1" applyBorder="1" applyAlignment="1">
      <alignment horizontal="left" vertical="center" wrapText="1"/>
    </xf>
    <xf numFmtId="0" fontId="149" fillId="4" borderId="931" xfId="15" quotePrefix="1" applyFont="1" applyFill="1" applyBorder="1" applyAlignment="1">
      <alignment vertical="center" wrapText="1"/>
    </xf>
    <xf numFmtId="0" fontId="149" fillId="4" borderId="913" xfId="15" applyFont="1" applyFill="1" applyBorder="1" applyAlignment="1">
      <alignment vertical="center" wrapText="1"/>
    </xf>
    <xf numFmtId="0" fontId="87" fillId="4" borderId="938" xfId="15" applyFont="1" applyFill="1" applyBorder="1" applyAlignment="1">
      <alignment vertical="center" wrapText="1"/>
    </xf>
    <xf numFmtId="0" fontId="87" fillId="4" borderId="938" xfId="3" applyFont="1" applyFill="1" applyBorder="1" applyAlignment="1">
      <alignment vertical="center" wrapText="1"/>
    </xf>
    <xf numFmtId="0" fontId="6" fillId="4" borderId="931" xfId="0" applyFont="1" applyFill="1" applyBorder="1" applyAlignment="1">
      <alignment horizontal="left" vertical="center" wrapText="1"/>
    </xf>
    <xf numFmtId="0" fontId="55" fillId="2" borderId="943" xfId="13" applyFont="1" applyFill="1" applyBorder="1" applyAlignment="1">
      <alignment horizontal="center" vertical="center" wrapText="1"/>
    </xf>
    <xf numFmtId="0" fontId="55" fillId="2" borderId="944" xfId="13" applyFont="1" applyFill="1" applyBorder="1" applyAlignment="1">
      <alignment horizontal="center" vertical="center" wrapText="1"/>
    </xf>
    <xf numFmtId="0" fontId="55" fillId="2" borderId="927" xfId="13" applyFont="1" applyFill="1" applyBorder="1" applyAlignment="1">
      <alignment horizontal="center" vertical="center" wrapText="1"/>
    </xf>
    <xf numFmtId="0" fontId="55" fillId="2" borderId="928" xfId="13" applyFont="1" applyFill="1" applyBorder="1" applyAlignment="1">
      <alignment horizontal="center" vertical="center" wrapText="1"/>
    </xf>
    <xf numFmtId="0" fontId="55" fillId="2" borderId="929" xfId="13" applyFont="1" applyFill="1" applyBorder="1" applyAlignment="1">
      <alignment horizontal="center" vertical="center" wrapText="1"/>
    </xf>
    <xf numFmtId="0" fontId="55" fillId="2" borderId="836" xfId="0" applyFont="1" applyFill="1" applyBorder="1" applyAlignment="1">
      <alignment horizontal="center" vertical="center" wrapText="1"/>
    </xf>
    <xf numFmtId="0" fontId="124" fillId="2" borderId="937" xfId="0" applyFont="1" applyFill="1" applyBorder="1" applyAlignment="1">
      <alignment horizontal="left" vertical="center" wrapText="1"/>
    </xf>
    <xf numFmtId="0" fontId="124" fillId="2" borderId="927" xfId="13" applyFont="1" applyFill="1" applyBorder="1" applyAlignment="1">
      <alignment horizontal="center" vertical="center" wrapText="1"/>
    </xf>
    <xf numFmtId="0" fontId="124" fillId="2" borderId="928" xfId="13" applyFont="1" applyFill="1" applyBorder="1" applyAlignment="1">
      <alignment horizontal="center" vertical="center" wrapText="1"/>
    </xf>
    <xf numFmtId="0" fontId="124" fillId="2" borderId="929" xfId="13" applyFont="1" applyFill="1" applyBorder="1" applyAlignment="1">
      <alignment horizontal="center" vertical="center" wrapText="1"/>
    </xf>
    <xf numFmtId="0" fontId="55" fillId="2" borderId="922" xfId="0" applyFont="1" applyFill="1" applyBorder="1" applyAlignment="1">
      <alignment horizontal="left" vertical="center"/>
    </xf>
    <xf numFmtId="0" fontId="55" fillId="2" borderId="923" xfId="0" applyFont="1" applyFill="1" applyBorder="1" applyAlignment="1">
      <alignment horizontal="center" vertical="center" wrapText="1"/>
    </xf>
    <xf numFmtId="0" fontId="55" fillId="2" borderId="924" xfId="0" applyFont="1" applyFill="1" applyBorder="1" applyAlignment="1">
      <alignment horizontal="center" vertical="center" wrapText="1"/>
    </xf>
    <xf numFmtId="0" fontId="55" fillId="2" borderId="925" xfId="0" applyFont="1" applyFill="1" applyBorder="1" applyAlignment="1">
      <alignment horizontal="center" vertical="center" wrapText="1"/>
    </xf>
    <xf numFmtId="0" fontId="96" fillId="0" borderId="946" xfId="9" applyNumberFormat="1" applyFont="1" applyFill="1" applyBorder="1" applyAlignment="1">
      <alignment horizontal="center" vertical="center"/>
    </xf>
    <xf numFmtId="0" fontId="120" fillId="2" borderId="949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948" xfId="0" applyFont="1" applyFill="1" applyBorder="1" applyAlignment="1" applyProtection="1">
      <alignment horizontal="left" vertical="center" wrapText="1"/>
      <protection locked="0"/>
    </xf>
    <xf numFmtId="0" fontId="103" fillId="2" borderId="947" xfId="0" applyFont="1" applyFill="1" applyBorder="1" applyAlignment="1" applyProtection="1">
      <alignment horizontal="left" vertical="center" wrapText="1"/>
      <protection locked="0"/>
    </xf>
    <xf numFmtId="0" fontId="88" fillId="4" borderId="941" xfId="15" quotePrefix="1" applyFont="1" applyFill="1" applyBorder="1" applyAlignment="1">
      <alignment horizontal="center" vertical="center" wrapText="1"/>
    </xf>
    <xf numFmtId="0" fontId="88" fillId="4" borderId="934" xfId="15" quotePrefix="1" applyFont="1" applyFill="1" applyBorder="1" applyAlignment="1">
      <alignment horizontal="center" vertical="center" wrapText="1"/>
    </xf>
    <xf numFmtId="0" fontId="21" fillId="4" borderId="939" xfId="15" quotePrefix="1" applyFont="1" applyFill="1" applyBorder="1" applyAlignment="1">
      <alignment horizontal="center" vertical="center" wrapText="1"/>
    </xf>
    <xf numFmtId="0" fontId="1" fillId="4" borderId="942" xfId="0" applyFont="1" applyFill="1" applyBorder="1" applyAlignment="1">
      <alignment horizontal="center" vertical="center" wrapText="1"/>
    </xf>
    <xf numFmtId="0" fontId="1" fillId="4" borderId="934" xfId="0" applyFont="1" applyFill="1" applyBorder="1" applyAlignment="1">
      <alignment horizontal="center" vertical="center" wrapText="1"/>
    </xf>
    <xf numFmtId="0" fontId="1" fillId="4" borderId="939" xfId="0" applyFont="1" applyFill="1" applyBorder="1" applyAlignment="1">
      <alignment horizontal="center" vertical="center" wrapText="1"/>
    </xf>
    <xf numFmtId="0" fontId="21" fillId="4" borderId="931" xfId="13" quotePrefix="1" applyFont="1" applyFill="1" applyBorder="1" applyAlignment="1">
      <alignment horizontal="center" vertical="center" wrapText="1"/>
    </xf>
    <xf numFmtId="0" fontId="1" fillId="4" borderId="926" xfId="0" applyFont="1" applyFill="1" applyBorder="1" applyAlignment="1">
      <alignment horizontal="center" vertical="center" wrapText="1"/>
    </xf>
    <xf numFmtId="0" fontId="1" fillId="4" borderId="931" xfId="0" applyFont="1" applyFill="1" applyBorder="1" applyAlignment="1">
      <alignment horizontal="center" vertical="center" wrapText="1"/>
    </xf>
    <xf numFmtId="0" fontId="21" fillId="4" borderId="932" xfId="13" quotePrefix="1" applyFont="1" applyFill="1" applyBorder="1" applyAlignment="1">
      <alignment horizontal="center" vertical="center" wrapText="1"/>
    </xf>
    <xf numFmtId="0" fontId="21" fillId="4" borderId="838" xfId="13" quotePrefix="1" applyFont="1" applyFill="1" applyBorder="1" applyAlignment="1">
      <alignment horizontal="center" vertical="center" wrapText="1"/>
    </xf>
    <xf numFmtId="0" fontId="21" fillId="4" borderId="839" xfId="13" quotePrefix="1" applyFont="1" applyFill="1" applyBorder="1" applyAlignment="1">
      <alignment horizontal="center" vertical="center" wrapText="1"/>
    </xf>
    <xf numFmtId="0" fontId="21" fillId="4" borderId="915" xfId="13" quotePrefix="1" applyFont="1" applyFill="1" applyBorder="1" applyAlignment="1">
      <alignment horizontal="center" vertical="center" wrapText="1"/>
    </xf>
    <xf numFmtId="0" fontId="21" fillId="4" borderId="914" xfId="13" quotePrefix="1" applyFont="1" applyFill="1" applyBorder="1" applyAlignment="1">
      <alignment horizontal="center" vertical="center" wrapText="1"/>
    </xf>
    <xf numFmtId="0" fontId="21" fillId="4" borderId="920" xfId="13" quotePrefix="1" applyFont="1" applyFill="1" applyBorder="1" applyAlignment="1">
      <alignment horizontal="center" vertical="center" wrapText="1"/>
    </xf>
    <xf numFmtId="0" fontId="88" fillId="4" borderId="932" xfId="13" quotePrefix="1" applyFont="1" applyFill="1" applyBorder="1" applyAlignment="1">
      <alignment horizontal="center" vertical="center" wrapText="1"/>
    </xf>
    <xf numFmtId="0" fontId="88" fillId="4" borderId="838" xfId="13" quotePrefix="1" applyFont="1" applyFill="1" applyBorder="1" applyAlignment="1">
      <alignment horizontal="center" vertical="center" wrapText="1"/>
    </xf>
    <xf numFmtId="0" fontId="21" fillId="4" borderId="923" xfId="13" quotePrefix="1" applyFont="1" applyFill="1" applyBorder="1" applyAlignment="1">
      <alignment horizontal="center" vertical="center" wrapText="1"/>
    </xf>
    <xf numFmtId="0" fontId="21" fillId="4" borderId="924" xfId="13" quotePrefix="1" applyFont="1" applyFill="1" applyBorder="1" applyAlignment="1">
      <alignment horizontal="center" vertical="center" wrapText="1"/>
    </xf>
    <xf numFmtId="0" fontId="21" fillId="4" borderId="925" xfId="13" quotePrefix="1" applyFont="1" applyFill="1" applyBorder="1" applyAlignment="1">
      <alignment horizontal="center" vertical="center" wrapText="1"/>
    </xf>
    <xf numFmtId="0" fontId="88" fillId="4" borderId="919" xfId="15" quotePrefix="1" applyFont="1" applyFill="1" applyBorder="1" applyAlignment="1">
      <alignment horizontal="center" vertical="center" wrapText="1"/>
    </xf>
    <xf numFmtId="0" fontId="88" fillId="4" borderId="914" xfId="15" quotePrefix="1" applyFont="1" applyFill="1" applyBorder="1" applyAlignment="1">
      <alignment horizontal="center" vertical="center" wrapText="1"/>
    </xf>
    <xf numFmtId="0" fontId="21" fillId="4" borderId="917" xfId="15" quotePrefix="1" applyFont="1" applyFill="1" applyBorder="1" applyAlignment="1">
      <alignment horizontal="center" vertical="center" wrapText="1"/>
    </xf>
    <xf numFmtId="0" fontId="21" fillId="4" borderId="920" xfId="15" quotePrefix="1" applyFont="1" applyFill="1" applyBorder="1" applyAlignment="1">
      <alignment horizontal="center" vertical="center" wrapText="1"/>
    </xf>
    <xf numFmtId="0" fontId="1" fillId="4" borderId="880" xfId="0" applyFont="1" applyFill="1" applyBorder="1" applyAlignment="1">
      <alignment horizontal="center" vertical="center" wrapText="1"/>
    </xf>
    <xf numFmtId="0" fontId="1" fillId="4" borderId="914" xfId="0" applyFont="1" applyFill="1" applyBorder="1" applyAlignment="1">
      <alignment horizontal="center" vertical="center" wrapText="1"/>
    </xf>
    <xf numFmtId="0" fontId="1" fillId="4" borderId="920" xfId="0" applyFont="1" applyFill="1" applyBorder="1" applyAlignment="1">
      <alignment horizontal="center" vertical="center" wrapText="1"/>
    </xf>
    <xf numFmtId="0" fontId="21" fillId="4" borderId="940" xfId="15" quotePrefix="1" applyFont="1" applyFill="1" applyBorder="1" applyAlignment="1">
      <alignment horizontal="center" vertical="center" wrapText="1"/>
    </xf>
    <xf numFmtId="0" fontId="1" fillId="4" borderId="819" xfId="0" applyFont="1" applyFill="1" applyBorder="1" applyAlignment="1">
      <alignment horizontal="center" vertical="center" wrapText="1"/>
    </xf>
    <xf numFmtId="0" fontId="52" fillId="0" borderId="957" xfId="15" quotePrefix="1" applyFont="1" applyFill="1" applyBorder="1" applyAlignment="1">
      <alignment vertical="center" wrapText="1"/>
    </xf>
    <xf numFmtId="0" fontId="157" fillId="0" borderId="892" xfId="0" applyFont="1" applyBorder="1" applyAlignment="1">
      <alignment horizontal="left" vertical="center" wrapText="1"/>
    </xf>
    <xf numFmtId="0" fontId="120" fillId="2" borderId="611" xfId="11" quotePrefix="1" applyNumberFormat="1" applyFont="1" applyFill="1" applyBorder="1" applyAlignment="1" applyProtection="1">
      <alignment horizontal="center" wrapText="1"/>
      <protection locked="0"/>
    </xf>
    <xf numFmtId="0" fontId="120" fillId="2" borderId="952" xfId="11" quotePrefix="1" applyNumberFormat="1" applyFont="1" applyFill="1" applyBorder="1" applyAlignment="1" applyProtection="1">
      <alignment horizontal="center" wrapText="1"/>
      <protection locked="0"/>
    </xf>
    <xf numFmtId="0" fontId="82" fillId="2" borderId="0" xfId="0" applyFont="1" applyFill="1"/>
    <xf numFmtId="0" fontId="84" fillId="2" borderId="0" xfId="0" applyFont="1" applyFill="1" applyBorder="1" applyAlignment="1">
      <alignment horizontal="center" vertical="center" wrapText="1"/>
    </xf>
    <xf numFmtId="0" fontId="82" fillId="2" borderId="0" xfId="0" applyFont="1" applyFill="1" applyBorder="1"/>
    <xf numFmtId="0" fontId="82" fillId="2" borderId="0" xfId="0" applyFont="1" applyFill="1" applyAlignment="1">
      <alignment horizontal="left" vertical="top"/>
    </xf>
    <xf numFmtId="0" fontId="18" fillId="2" borderId="0" xfId="0" applyFont="1" applyFill="1"/>
    <xf numFmtId="0" fontId="39" fillId="2" borderId="893" xfId="15" applyFont="1" applyFill="1" applyBorder="1" applyAlignment="1">
      <alignment vertical="center" wrapText="1"/>
    </xf>
    <xf numFmtId="0" fontId="38" fillId="2" borderId="962" xfId="15" applyFont="1" applyFill="1" applyBorder="1" applyAlignment="1">
      <alignment vertical="center" wrapText="1"/>
    </xf>
    <xf numFmtId="0" fontId="52" fillId="2" borderId="970" xfId="0" applyFont="1" applyFill="1" applyBorder="1" applyAlignment="1">
      <alignment horizontal="center" vertical="center"/>
    </xf>
    <xf numFmtId="0" fontId="52" fillId="2" borderId="884" xfId="0" applyFont="1" applyFill="1" applyBorder="1" applyAlignment="1">
      <alignment horizontal="center" vertical="center"/>
    </xf>
    <xf numFmtId="0" fontId="183" fillId="4" borderId="0" xfId="0" applyFont="1" applyFill="1"/>
    <xf numFmtId="0" fontId="110" fillId="4" borderId="577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970" xfId="15" quotePrefix="1" applyFont="1" applyFill="1" applyBorder="1" applyAlignment="1">
      <alignment horizontal="center" vertical="center" wrapText="1"/>
    </xf>
    <xf numFmtId="0" fontId="41" fillId="4" borderId="884" xfId="15" quotePrefix="1" applyFont="1" applyFill="1" applyBorder="1" applyAlignment="1">
      <alignment horizontal="center" vertical="center" wrapText="1"/>
    </xf>
    <xf numFmtId="0" fontId="64" fillId="4" borderId="978" xfId="15" quotePrefix="1" applyFont="1" applyFill="1" applyBorder="1" applyAlignment="1">
      <alignment horizontal="center" vertical="center" wrapText="1"/>
    </xf>
    <xf numFmtId="0" fontId="41" fillId="4" borderId="884" xfId="13" quotePrefix="1" applyFont="1" applyFill="1" applyBorder="1" applyAlignment="1">
      <alignment horizontal="center" vertical="center" wrapText="1"/>
    </xf>
    <xf numFmtId="0" fontId="64" fillId="4" borderId="978" xfId="13" quotePrefix="1" applyFont="1" applyFill="1" applyBorder="1" applyAlignment="1">
      <alignment horizontal="center" vertical="center" wrapText="1"/>
    </xf>
    <xf numFmtId="0" fontId="61" fillId="4" borderId="971" xfId="0" applyFont="1" applyFill="1" applyBorder="1" applyAlignment="1">
      <alignment horizontal="left" vertical="center" wrapText="1"/>
    </xf>
    <xf numFmtId="0" fontId="13" fillId="4" borderId="882" xfId="13" quotePrefix="1" applyFont="1" applyFill="1" applyBorder="1" applyAlignment="1">
      <alignment horizontal="center" vertical="center" wrapText="1"/>
    </xf>
    <xf numFmtId="0" fontId="41" fillId="4" borderId="971" xfId="15" applyFont="1" applyFill="1" applyBorder="1" applyAlignment="1">
      <alignment vertical="center" wrapText="1"/>
    </xf>
    <xf numFmtId="0" fontId="52" fillId="2" borderId="970" xfId="15" applyFont="1" applyFill="1" applyBorder="1" applyAlignment="1">
      <alignment horizontal="center" vertical="center" wrapText="1"/>
    </xf>
    <xf numFmtId="0" fontId="52" fillId="2" borderId="884" xfId="15" applyFont="1" applyFill="1" applyBorder="1" applyAlignment="1">
      <alignment horizontal="center" vertical="center" wrapText="1"/>
    </xf>
    <xf numFmtId="0" fontId="52" fillId="2" borderId="978" xfId="15" applyFont="1" applyFill="1" applyBorder="1" applyAlignment="1">
      <alignment horizontal="center" vertical="center" wrapText="1"/>
    </xf>
    <xf numFmtId="0" fontId="55" fillId="2" borderId="988" xfId="13" applyFont="1" applyFill="1" applyBorder="1" applyAlignment="1">
      <alignment horizontal="center" vertical="center" wrapText="1"/>
    </xf>
    <xf numFmtId="0" fontId="55" fillId="2" borderId="989" xfId="13" applyFont="1" applyFill="1" applyBorder="1" applyAlignment="1">
      <alignment horizontal="center" vertical="center" wrapText="1"/>
    </xf>
    <xf numFmtId="0" fontId="55" fillId="2" borderId="990" xfId="13" applyFont="1" applyFill="1" applyBorder="1" applyAlignment="1">
      <alignment horizontal="center" vertical="center" wrapText="1"/>
    </xf>
    <xf numFmtId="0" fontId="55" fillId="2" borderId="978" xfId="13" applyFont="1" applyFill="1" applyBorder="1" applyAlignment="1">
      <alignment horizontal="center" vertical="center" wrapText="1"/>
    </xf>
    <xf numFmtId="0" fontId="55" fillId="2" borderId="879" xfId="0" applyFont="1" applyFill="1" applyBorder="1" applyAlignment="1">
      <alignment horizontal="left" vertical="center" wrapText="1"/>
    </xf>
    <xf numFmtId="0" fontId="52" fillId="2" borderId="970" xfId="13" applyFont="1" applyFill="1" applyBorder="1" applyAlignment="1">
      <alignment horizontal="center" vertical="center" wrapText="1"/>
    </xf>
    <xf numFmtId="0" fontId="52" fillId="2" borderId="884" xfId="13" applyFont="1" applyFill="1" applyBorder="1" applyAlignment="1">
      <alignment horizontal="center" vertical="center" wrapText="1"/>
    </xf>
    <xf numFmtId="0" fontId="52" fillId="2" borderId="988" xfId="13" applyFont="1" applyFill="1" applyBorder="1" applyAlignment="1">
      <alignment horizontal="center" vertical="center" wrapText="1"/>
    </xf>
    <xf numFmtId="0" fontId="52" fillId="2" borderId="989" xfId="13" applyFont="1" applyFill="1" applyBorder="1" applyAlignment="1">
      <alignment horizontal="center" vertical="center" wrapText="1"/>
    </xf>
    <xf numFmtId="0" fontId="52" fillId="2" borderId="990" xfId="13" applyFont="1" applyFill="1" applyBorder="1" applyAlignment="1">
      <alignment horizontal="center" vertical="center" wrapText="1"/>
    </xf>
    <xf numFmtId="0" fontId="52" fillId="2" borderId="976" xfId="15" applyFont="1" applyFill="1" applyBorder="1" applyAlignment="1">
      <alignment horizontal="center" vertical="center" wrapText="1"/>
    </xf>
    <xf numFmtId="0" fontId="52" fillId="2" borderId="888" xfId="15" applyFont="1" applyFill="1" applyBorder="1" applyAlignment="1">
      <alignment horizontal="center" vertical="center" wrapText="1"/>
    </xf>
    <xf numFmtId="0" fontId="52" fillId="2" borderId="889" xfId="15" applyFont="1" applyFill="1" applyBorder="1" applyAlignment="1">
      <alignment horizontal="center" vertical="center" wrapText="1"/>
    </xf>
    <xf numFmtId="0" fontId="52" fillId="2" borderId="974" xfId="15" applyFont="1" applyFill="1" applyBorder="1" applyAlignment="1">
      <alignment horizontal="center" vertical="center" wrapText="1"/>
    </xf>
    <xf numFmtId="0" fontId="52" fillId="2" borderId="973" xfId="15" applyFont="1" applyFill="1" applyBorder="1" applyAlignment="1">
      <alignment horizontal="center" vertical="center" wrapText="1"/>
    </xf>
    <xf numFmtId="0" fontId="52" fillId="2" borderId="975" xfId="15" applyFont="1" applyFill="1" applyBorder="1" applyAlignment="1">
      <alignment horizontal="center" vertical="center" wrapText="1"/>
    </xf>
    <xf numFmtId="0" fontId="55" fillId="2" borderId="991" xfId="13" applyFont="1" applyFill="1" applyBorder="1" applyAlignment="1">
      <alignment horizontal="center" vertical="center" wrapText="1"/>
    </xf>
    <xf numFmtId="0" fontId="55" fillId="2" borderId="992" xfId="13" applyFont="1" applyFill="1" applyBorder="1" applyAlignment="1">
      <alignment horizontal="center" vertical="center" wrapText="1"/>
    </xf>
    <xf numFmtId="0" fontId="55" fillId="2" borderId="993" xfId="13" applyFont="1" applyFill="1" applyBorder="1" applyAlignment="1">
      <alignment horizontal="center" vertical="center" wrapText="1"/>
    </xf>
    <xf numFmtId="0" fontId="55" fillId="2" borderId="960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0" borderId="984" xfId="15" applyFont="1" applyFill="1" applyBorder="1" applyAlignment="1">
      <alignment vertical="center" wrapText="1"/>
    </xf>
    <xf numFmtId="0" fontId="9" fillId="0" borderId="994" xfId="0" applyFont="1" applyFill="1" applyBorder="1" applyAlignment="1">
      <alignment horizontal="left" vertical="center" wrapText="1"/>
    </xf>
    <xf numFmtId="0" fontId="146" fillId="0" borderId="985" xfId="11" applyFont="1" applyFill="1" applyBorder="1" applyAlignment="1">
      <alignment horizontal="center" vertical="center" wrapText="1"/>
    </xf>
    <xf numFmtId="0" fontId="146" fillId="0" borderId="986" xfId="11" applyFont="1" applyFill="1" applyBorder="1" applyAlignment="1">
      <alignment horizontal="center" vertical="center" wrapText="1"/>
    </xf>
    <xf numFmtId="0" fontId="20" fillId="2" borderId="991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84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995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84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932" xfId="15" quotePrefix="1" applyNumberFormat="1" applyFont="1" applyFill="1" applyBorder="1" applyAlignment="1" applyProtection="1">
      <alignment horizontal="center" vertical="center" wrapText="1"/>
      <protection locked="0"/>
    </xf>
    <xf numFmtId="0" fontId="96" fillId="2" borderId="837" xfId="9" applyFont="1" applyFill="1" applyBorder="1"/>
    <xf numFmtId="0" fontId="61" fillId="2" borderId="995" xfId="9" applyFont="1" applyFill="1" applyBorder="1" applyAlignment="1">
      <alignment horizontal="left" vertical="center" wrapText="1"/>
    </xf>
    <xf numFmtId="0" fontId="18" fillId="2" borderId="1006" xfId="0" applyFont="1" applyFill="1" applyBorder="1" applyAlignment="1">
      <alignment horizontal="center" vertical="center" wrapText="1"/>
    </xf>
    <xf numFmtId="0" fontId="186" fillId="2" borderId="0" xfId="0" applyFont="1" applyFill="1"/>
    <xf numFmtId="0" fontId="18" fillId="2" borderId="879" xfId="0" applyFont="1" applyFill="1" applyBorder="1" applyAlignment="1">
      <alignment horizontal="left"/>
    </xf>
    <xf numFmtId="0" fontId="187" fillId="2" borderId="0" xfId="0" applyFont="1" applyFill="1"/>
    <xf numFmtId="49" fontId="18" fillId="2" borderId="969" xfId="0" applyNumberFormat="1" applyFont="1" applyFill="1" applyBorder="1" applyAlignment="1">
      <alignment horizontal="left"/>
    </xf>
    <xf numFmtId="17" fontId="18" fillId="2" borderId="969" xfId="0" applyNumberFormat="1" applyFont="1" applyFill="1" applyBorder="1" applyAlignment="1">
      <alignment horizontal="left"/>
    </xf>
    <xf numFmtId="49" fontId="18" fillId="2" borderId="998" xfId="0" applyNumberFormat="1" applyFont="1" applyFill="1" applyBorder="1" applyAlignment="1">
      <alignment horizontal="left"/>
    </xf>
    <xf numFmtId="0" fontId="188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8" fillId="2" borderId="995" xfId="0" applyNumberFormat="1" applyFont="1" applyFill="1" applyBorder="1" applyAlignment="1">
      <alignment horizontal="center" vertical="center"/>
    </xf>
    <xf numFmtId="0" fontId="8" fillId="2" borderId="1017" xfId="0" applyNumberFormat="1" applyFont="1" applyFill="1" applyBorder="1" applyAlignment="1">
      <alignment horizontal="center" vertical="center"/>
    </xf>
    <xf numFmtId="0" fontId="189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995" xfId="9" applyFont="1" applyFill="1" applyBorder="1" applyAlignment="1">
      <alignment horizontal="center" vertical="center" wrapText="1"/>
    </xf>
    <xf numFmtId="0" fontId="16" fillId="2" borderId="1004" xfId="9" applyFont="1" applyFill="1" applyBorder="1" applyAlignment="1">
      <alignment horizontal="center" vertical="center" wrapText="1"/>
    </xf>
    <xf numFmtId="0" fontId="16" fillId="2" borderId="676" xfId="9" applyFont="1" applyFill="1" applyBorder="1" applyAlignment="1">
      <alignment horizontal="center" vertical="center" wrapText="1"/>
    </xf>
    <xf numFmtId="0" fontId="18" fillId="2" borderId="980" xfId="0" applyFont="1" applyFill="1" applyBorder="1"/>
    <xf numFmtId="0" fontId="18" fillId="2" borderId="981" xfId="0" applyFont="1" applyFill="1" applyBorder="1"/>
    <xf numFmtId="0" fontId="182" fillId="2" borderId="1018" xfId="9" applyFont="1" applyFill="1" applyBorder="1" applyAlignment="1">
      <alignment horizontal="center" vertical="center" wrapText="1"/>
    </xf>
    <xf numFmtId="0" fontId="182" fillId="2" borderId="1019" xfId="9" applyFont="1" applyFill="1" applyBorder="1" applyAlignment="1">
      <alignment horizontal="center" wrapText="1"/>
    </xf>
    <xf numFmtId="0" fontId="182" fillId="2" borderId="1021" xfId="9" applyFont="1" applyFill="1" applyBorder="1" applyAlignment="1">
      <alignment horizontal="center" vertical="center"/>
    </xf>
    <xf numFmtId="0" fontId="182" fillId="2" borderId="1020" xfId="9" applyFont="1" applyFill="1" applyBorder="1" applyAlignment="1">
      <alignment horizontal="center" vertical="center" wrapText="1"/>
    </xf>
    <xf numFmtId="0" fontId="182" fillId="2" borderId="1029" xfId="9" applyFont="1" applyFill="1" applyBorder="1" applyAlignment="1">
      <alignment horizontal="center" vertical="center"/>
    </xf>
    <xf numFmtId="0" fontId="182" fillId="2" borderId="1006" xfId="9" applyFont="1" applyFill="1" applyBorder="1" applyAlignment="1">
      <alignment horizontal="center" vertical="center"/>
    </xf>
    <xf numFmtId="0" fontId="182" fillId="2" borderId="1030" xfId="9" applyFont="1" applyFill="1" applyBorder="1" applyAlignment="1">
      <alignment horizontal="center" vertical="center" wrapText="1"/>
    </xf>
    <xf numFmtId="0" fontId="182" fillId="2" borderId="1007" xfId="9" applyFont="1" applyFill="1" applyBorder="1" applyAlignment="1">
      <alignment horizontal="center" vertical="center"/>
    </xf>
    <xf numFmtId="49" fontId="80" fillId="2" borderId="995" xfId="0" applyNumberFormat="1" applyFont="1" applyFill="1" applyBorder="1" applyAlignment="1">
      <alignment horizontal="left"/>
    </xf>
    <xf numFmtId="0" fontId="96" fillId="0" borderId="837" xfId="9" applyFont="1" applyFill="1" applyBorder="1"/>
    <xf numFmtId="0" fontId="96" fillId="2" borderId="979" xfId="9" applyNumberFormat="1" applyFont="1" applyFill="1" applyBorder="1" applyAlignment="1">
      <alignment horizontal="center" vertical="center"/>
    </xf>
    <xf numFmtId="0" fontId="96" fillId="2" borderId="1033" xfId="9" applyNumberFormat="1" applyFont="1" applyFill="1" applyBorder="1" applyAlignment="1">
      <alignment horizontal="center" vertical="center"/>
    </xf>
    <xf numFmtId="0" fontId="96" fillId="0" borderId="995" xfId="9" applyNumberFormat="1" applyFont="1" applyFill="1" applyBorder="1" applyAlignment="1">
      <alignment horizontal="center" vertical="center"/>
    </xf>
    <xf numFmtId="0" fontId="85" fillId="0" borderId="995" xfId="9" applyFont="1" applyFill="1" applyBorder="1" applyAlignment="1">
      <alignment horizontal="left" wrapText="1"/>
    </xf>
    <xf numFmtId="0" fontId="75" fillId="0" borderId="945" xfId="9" applyFont="1" applyBorder="1" applyAlignment="1">
      <alignment horizontal="center" vertical="center" wrapText="1"/>
    </xf>
    <xf numFmtId="0" fontId="76" fillId="0" borderId="980" xfId="9" applyFont="1" applyBorder="1" applyAlignment="1">
      <alignment horizontal="center" wrapText="1"/>
    </xf>
    <xf numFmtId="0" fontId="75" fillId="0" borderId="1023" xfId="9" applyFont="1" applyBorder="1" applyAlignment="1">
      <alignment horizontal="center" vertical="center" wrapText="1"/>
    </xf>
    <xf numFmtId="0" fontId="77" fillId="0" borderId="980" xfId="9" applyFont="1" applyBorder="1" applyAlignment="1">
      <alignment horizontal="center" wrapText="1"/>
    </xf>
    <xf numFmtId="0" fontId="77" fillId="0" borderId="1005" xfId="9" applyFont="1" applyBorder="1" applyAlignment="1">
      <alignment horizontal="center" vertical="center"/>
    </xf>
    <xf numFmtId="0" fontId="77" fillId="0" borderId="1009" xfId="9" applyFont="1" applyBorder="1" applyAlignment="1">
      <alignment horizontal="center" vertical="center"/>
    </xf>
    <xf numFmtId="0" fontId="16" fillId="0" borderId="946" xfId="9" applyNumberFormat="1" applyFont="1" applyFill="1" applyBorder="1" applyAlignment="1">
      <alignment horizontal="center" vertical="center"/>
    </xf>
    <xf numFmtId="0" fontId="16" fillId="0" borderId="1004" xfId="9" applyNumberFormat="1" applyFont="1" applyFill="1" applyBorder="1" applyAlignment="1">
      <alignment horizontal="center" vertical="center"/>
    </xf>
    <xf numFmtId="0" fontId="16" fillId="0" borderId="995" xfId="9" applyNumberFormat="1" applyFont="1" applyFill="1" applyBorder="1" applyAlignment="1">
      <alignment horizontal="center" vertical="center"/>
    </xf>
    <xf numFmtId="0" fontId="16" fillId="0" borderId="1035" xfId="9" applyNumberFormat="1" applyFont="1" applyFill="1" applyBorder="1" applyAlignment="1">
      <alignment horizontal="center" vertical="center"/>
    </xf>
    <xf numFmtId="0" fontId="18" fillId="2" borderId="998" xfId="0" applyFont="1" applyFill="1" applyBorder="1" applyAlignment="1">
      <alignment horizontal="left"/>
    </xf>
    <xf numFmtId="49" fontId="16" fillId="2" borderId="995" xfId="0" applyNumberFormat="1" applyFont="1" applyFill="1" applyBorder="1" applyAlignment="1">
      <alignment horizontal="left"/>
    </xf>
    <xf numFmtId="0" fontId="16" fillId="2" borderId="1009" xfId="9" applyNumberFormat="1" applyFont="1" applyFill="1" applyBorder="1" applyAlignment="1">
      <alignment horizontal="center" vertical="center"/>
    </xf>
    <xf numFmtId="0" fontId="105" fillId="2" borderId="995" xfId="12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101" fillId="2" borderId="102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28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99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9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04" xfId="22" applyNumberFormat="1" applyFont="1" applyFill="1" applyBorder="1" applyAlignment="1" applyProtection="1">
      <alignment horizontal="center" vertical="center" wrapText="1"/>
    </xf>
    <xf numFmtId="0" fontId="101" fillId="2" borderId="1025" xfId="13" applyNumberFormat="1" applyFont="1" applyFill="1" applyBorder="1" applyAlignment="1" applyProtection="1">
      <alignment vertical="center" wrapText="1"/>
      <protection locked="0"/>
    </xf>
    <xf numFmtId="0" fontId="101" fillId="2" borderId="84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840" xfId="13" applyNumberFormat="1" applyFont="1" applyFill="1" applyBorder="1" applyAlignment="1" applyProtection="1">
      <alignment horizontal="center" vertical="center" wrapText="1"/>
    </xf>
    <xf numFmtId="0" fontId="102" fillId="2" borderId="997" xfId="13" applyNumberFormat="1" applyFont="1" applyFill="1" applyBorder="1" applyAlignment="1" applyProtection="1">
      <alignment horizontal="center" vertical="center" wrapText="1"/>
    </xf>
    <xf numFmtId="0" fontId="24" fillId="2" borderId="1024" xfId="22" applyNumberFormat="1" applyFont="1" applyFill="1" applyBorder="1" applyAlignment="1" applyProtection="1">
      <alignment horizontal="center" vertical="center" wrapText="1"/>
    </xf>
    <xf numFmtId="0" fontId="102" fillId="2" borderId="102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27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7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9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78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70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96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7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39" xfId="22" applyNumberFormat="1" applyFont="1" applyFill="1" applyBorder="1" applyAlignment="1" applyProtection="1">
      <alignment horizontal="center" vertical="center" wrapText="1"/>
    </xf>
    <xf numFmtId="0" fontId="24" fillId="2" borderId="995" xfId="22" applyNumberFormat="1" applyFont="1" applyFill="1" applyBorder="1" applyAlignment="1" applyProtection="1">
      <alignment horizontal="center" vertical="center" wrapText="1"/>
    </xf>
    <xf numFmtId="0" fontId="101" fillId="2" borderId="1039" xfId="13" applyNumberFormat="1" applyFont="1" applyFill="1" applyBorder="1" applyAlignment="1" applyProtection="1">
      <alignment vertical="center" wrapText="1"/>
      <protection locked="0"/>
    </xf>
    <xf numFmtId="0" fontId="101" fillId="2" borderId="1031" xfId="13" applyNumberFormat="1" applyFont="1" applyFill="1" applyBorder="1" applyAlignment="1" applyProtection="1">
      <alignment vertical="center" wrapText="1"/>
      <protection locked="0"/>
    </xf>
    <xf numFmtId="0" fontId="101" fillId="2" borderId="1040" xfId="13" applyNumberFormat="1" applyFont="1" applyFill="1" applyBorder="1" applyAlignment="1" applyProtection="1">
      <alignment vertical="center" wrapText="1"/>
      <protection locked="0"/>
    </xf>
    <xf numFmtId="0" fontId="101" fillId="2" borderId="93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1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41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7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0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01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822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53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61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045" xfId="2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045" xfId="21" applyFont="1" applyFill="1" applyBorder="1" applyAlignment="1">
      <alignment horizontal="center" vertical="center" wrapText="1"/>
    </xf>
    <xf numFmtId="0" fontId="56" fillId="0" borderId="1047" xfId="21" applyFont="1" applyFill="1" applyBorder="1" applyAlignment="1">
      <alignment horizontal="center" vertical="center" wrapText="1"/>
    </xf>
    <xf numFmtId="0" fontId="56" fillId="0" borderId="1048" xfId="21" applyFont="1" applyFill="1" applyBorder="1" applyAlignment="1">
      <alignment horizontal="center" vertical="center" wrapText="1"/>
    </xf>
    <xf numFmtId="0" fontId="56" fillId="0" borderId="1049" xfId="21" applyFont="1" applyFill="1" applyBorder="1" applyAlignment="1">
      <alignment horizontal="center" vertical="center" wrapText="1"/>
    </xf>
    <xf numFmtId="0" fontId="133" fillId="0" borderId="1051" xfId="34" applyNumberFormat="1" applyFont="1" applyFill="1" applyBorder="1" applyAlignment="1">
      <alignment horizontal="left" vertical="top" wrapText="1" readingOrder="1"/>
    </xf>
    <xf numFmtId="0" fontId="133" fillId="7" borderId="1056" xfId="34" applyNumberFormat="1" applyFont="1" applyFill="1" applyBorder="1" applyAlignment="1">
      <alignment horizontal="left" vertical="top" wrapText="1" readingOrder="1"/>
    </xf>
    <xf numFmtId="0" fontId="41" fillId="0" borderId="1059" xfId="0" applyFont="1" applyFill="1" applyBorder="1" applyAlignment="1">
      <alignment horizontal="left"/>
    </xf>
    <xf numFmtId="0" fontId="56" fillId="0" borderId="1061" xfId="2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063" xfId="0" applyFont="1" applyFill="1" applyBorder="1" applyAlignment="1">
      <alignment horizontal="left"/>
    </xf>
    <xf numFmtId="0" fontId="41" fillId="0" borderId="1051" xfId="0" applyFont="1" applyFill="1" applyBorder="1" applyAlignment="1">
      <alignment horizontal="left"/>
    </xf>
    <xf numFmtId="0" fontId="41" fillId="0" borderId="832" xfId="0" applyFont="1" applyFill="1" applyBorder="1" applyAlignment="1">
      <alignment horizontal="left"/>
    </xf>
    <xf numFmtId="0" fontId="41" fillId="0" borderId="833" xfId="0" applyFont="1" applyFill="1" applyBorder="1" applyAlignment="1">
      <alignment horizontal="left"/>
    </xf>
    <xf numFmtId="0" fontId="0" fillId="0" borderId="0" xfId="0" applyNumberFormat="1" applyFont="1" applyFill="1"/>
    <xf numFmtId="0" fontId="56" fillId="0" borderId="1046" xfId="21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004" xfId="0" applyNumberFormat="1" applyFont="1" applyFill="1" applyBorder="1" applyAlignment="1" applyProtection="1">
      <alignment horizontal="left" vertical="center" wrapText="1"/>
      <protection locked="0"/>
    </xf>
    <xf numFmtId="0" fontId="120" fillId="2" borderId="1039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069" xfId="0" applyFont="1" applyFill="1" applyBorder="1" applyAlignment="1" applyProtection="1">
      <alignment horizontal="left" vertical="center" wrapText="1"/>
      <protection locked="0"/>
    </xf>
    <xf numFmtId="0" fontId="108" fillId="4" borderId="1039" xfId="11" quotePrefix="1" applyFont="1" applyFill="1" applyBorder="1" applyAlignment="1" applyProtection="1">
      <alignment horizontal="center" textRotation="90" wrapText="1"/>
      <protection locked="0"/>
    </xf>
    <xf numFmtId="0" fontId="108" fillId="4" borderId="995" xfId="11" quotePrefix="1" applyFont="1" applyFill="1" applyBorder="1" applyAlignment="1" applyProtection="1">
      <alignment horizontal="center" textRotation="90" wrapText="1"/>
      <protection locked="0"/>
    </xf>
    <xf numFmtId="0" fontId="103" fillId="4" borderId="1004" xfId="15" quotePrefix="1" applyFont="1" applyFill="1" applyBorder="1" applyAlignment="1" applyProtection="1">
      <alignment vertical="center" wrapText="1"/>
      <protection locked="0"/>
    </xf>
    <xf numFmtId="0" fontId="102" fillId="2" borderId="1042" xfId="15" applyFont="1" applyFill="1" applyBorder="1" applyAlignment="1" applyProtection="1">
      <alignment vertical="center" wrapText="1"/>
      <protection locked="0"/>
    </xf>
    <xf numFmtId="0" fontId="102" fillId="2" borderId="1068" xfId="15" applyFont="1" applyFill="1" applyBorder="1" applyAlignment="1" applyProtection="1">
      <alignment vertical="center" wrapText="1"/>
      <protection locked="0"/>
    </xf>
    <xf numFmtId="0" fontId="101" fillId="2" borderId="1069" xfId="15" applyFont="1" applyFill="1" applyBorder="1" applyAlignment="1" applyProtection="1">
      <alignment vertical="center" wrapText="1"/>
      <protection locked="0"/>
    </xf>
    <xf numFmtId="0" fontId="103" fillId="2" borderId="1042" xfId="0" applyFont="1" applyFill="1" applyBorder="1" applyAlignment="1" applyProtection="1">
      <alignment horizontal="left" vertical="center" wrapText="1"/>
      <protection locked="0"/>
    </xf>
    <xf numFmtId="0" fontId="103" fillId="2" borderId="1068" xfId="0" applyFont="1" applyFill="1" applyBorder="1" applyAlignment="1" applyProtection="1">
      <alignment horizontal="left" vertical="center" wrapText="1"/>
      <protection locked="0"/>
    </xf>
    <xf numFmtId="0" fontId="101" fillId="4" borderId="1011" xfId="15" quotePrefix="1" applyFont="1" applyFill="1" applyBorder="1" applyAlignment="1">
      <alignment horizontal="left" vertical="center" wrapText="1"/>
    </xf>
    <xf numFmtId="0" fontId="103" fillId="2" borderId="1010" xfId="0" applyFont="1" applyFill="1" applyBorder="1" applyAlignment="1" applyProtection="1">
      <alignment horizontal="left" vertical="center" wrapText="1"/>
      <protection locked="0"/>
    </xf>
    <xf numFmtId="0" fontId="121" fillId="2" borderId="1004" xfId="0" applyFont="1" applyFill="1" applyBorder="1" applyAlignment="1" applyProtection="1">
      <alignment horizontal="left" vertical="center" wrapText="1"/>
      <protection locked="0"/>
    </xf>
    <xf numFmtId="0" fontId="103" fillId="2" borderId="995" xfId="0" applyFont="1" applyFill="1" applyBorder="1" applyAlignment="1" applyProtection="1">
      <alignment horizontal="left" vertical="center" wrapText="1"/>
      <protection locked="0"/>
    </xf>
    <xf numFmtId="0" fontId="32" fillId="2" borderId="1070" xfId="0" applyFont="1" applyFill="1" applyBorder="1" applyAlignment="1">
      <alignment horizontal="center" vertical="center" wrapText="1"/>
    </xf>
    <xf numFmtId="0" fontId="3" fillId="9" borderId="331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center" vertical="center" wrapText="1"/>
    </xf>
    <xf numFmtId="0" fontId="32" fillId="2" borderId="1071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vertical="center" wrapText="1"/>
    </xf>
    <xf numFmtId="0" fontId="139" fillId="9" borderId="350" xfId="0" applyFont="1" applyFill="1" applyBorder="1" applyAlignment="1">
      <alignment horizontal="left" vertical="center" wrapText="1"/>
    </xf>
    <xf numFmtId="0" fontId="139" fillId="9" borderId="351" xfId="0" applyFont="1" applyFill="1" applyBorder="1" applyAlignment="1">
      <alignment horizontal="left" vertical="center" wrapText="1"/>
    </xf>
    <xf numFmtId="0" fontId="139" fillId="9" borderId="354" xfId="0" applyFont="1" applyFill="1" applyBorder="1" applyAlignment="1">
      <alignment horizontal="left" vertical="center" wrapText="1"/>
    </xf>
    <xf numFmtId="0" fontId="192" fillId="9" borderId="363" xfId="0" applyFont="1" applyFill="1" applyBorder="1" applyAlignment="1">
      <alignment horizontal="left" vertical="center" wrapText="1"/>
    </xf>
    <xf numFmtId="0" fontId="3" fillId="9" borderId="332" xfId="0" applyFont="1" applyFill="1" applyBorder="1" applyAlignment="1">
      <alignment horizontal="center" vertical="center" wrapText="1"/>
    </xf>
    <xf numFmtId="0" fontId="139" fillId="9" borderId="384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vertical="center" wrapText="1"/>
    </xf>
    <xf numFmtId="0" fontId="139" fillId="9" borderId="0" xfId="0" applyFont="1" applyFill="1" applyBorder="1" applyAlignment="1">
      <alignment horizontal="left" vertical="center" wrapText="1"/>
    </xf>
    <xf numFmtId="0" fontId="32" fillId="9" borderId="351" xfId="0" applyFont="1" applyFill="1" applyBorder="1" applyAlignment="1">
      <alignment horizontal="center" vertical="center" wrapText="1"/>
    </xf>
    <xf numFmtId="0" fontId="139" fillId="9" borderId="0" xfId="0" applyFont="1" applyFill="1" applyBorder="1" applyAlignment="1"/>
    <xf numFmtId="0" fontId="32" fillId="9" borderId="363" xfId="0" applyFont="1" applyFill="1" applyBorder="1" applyAlignment="1">
      <alignment horizontal="center" vertical="center" wrapText="1"/>
    </xf>
    <xf numFmtId="0" fontId="32" fillId="9" borderId="331" xfId="0" applyFont="1" applyFill="1" applyBorder="1" applyAlignment="1">
      <alignment horizontal="center" vertical="center" wrapText="1"/>
    </xf>
    <xf numFmtId="0" fontId="32" fillId="9" borderId="334" xfId="0" applyFont="1" applyFill="1" applyBorder="1" applyAlignment="1">
      <alignment horizontal="center" vertical="center" wrapText="1"/>
    </xf>
    <xf numFmtId="0" fontId="32" fillId="9" borderId="356" xfId="0" applyFont="1" applyFill="1" applyBorder="1" applyAlignment="1">
      <alignment vertical="center" wrapText="1"/>
    </xf>
    <xf numFmtId="0" fontId="32" fillId="9" borderId="351" xfId="0" applyFont="1" applyFill="1" applyBorder="1" applyAlignment="1">
      <alignment vertical="center" wrapText="1"/>
    </xf>
    <xf numFmtId="0" fontId="139" fillId="10" borderId="1072" xfId="0" applyFont="1" applyFill="1" applyBorder="1" applyAlignment="1">
      <alignment vertical="center" wrapText="1"/>
    </xf>
    <xf numFmtId="0" fontId="32" fillId="9" borderId="1073" xfId="0" applyFont="1" applyFill="1" applyBorder="1" applyAlignment="1">
      <alignment horizontal="center" vertical="center" wrapText="1"/>
    </xf>
    <xf numFmtId="0" fontId="32" fillId="9" borderId="1074" xfId="0" applyFont="1" applyFill="1" applyBorder="1" applyAlignment="1">
      <alignment horizontal="center" vertical="center" wrapText="1"/>
    </xf>
    <xf numFmtId="0" fontId="139" fillId="10" borderId="1075" xfId="0" applyFont="1" applyFill="1" applyBorder="1" applyAlignment="1">
      <alignment vertical="center" wrapText="1"/>
    </xf>
    <xf numFmtId="0" fontId="32" fillId="9" borderId="1076" xfId="0" applyFont="1" applyFill="1" applyBorder="1" applyAlignment="1">
      <alignment horizontal="center" vertical="center" wrapText="1"/>
    </xf>
    <xf numFmtId="0" fontId="191" fillId="0" borderId="987" xfId="15" applyFont="1" applyFill="1" applyBorder="1" applyAlignment="1">
      <alignment vertical="center" wrapText="1"/>
    </xf>
    <xf numFmtId="0" fontId="99" fillId="0" borderId="772" xfId="0" applyFont="1" applyFill="1" applyBorder="1" applyAlignment="1">
      <alignment horizontal="left" vertical="center" wrapText="1"/>
    </xf>
    <xf numFmtId="0" fontId="62" fillId="0" borderId="984" xfId="0" applyFont="1" applyFill="1" applyBorder="1" applyAlignment="1">
      <alignment horizontal="left" vertical="center" wrapText="1"/>
    </xf>
    <xf numFmtId="0" fontId="194" fillId="0" borderId="984" xfId="15" applyFont="1" applyFill="1" applyBorder="1" applyAlignment="1">
      <alignment vertical="center" wrapText="1"/>
    </xf>
    <xf numFmtId="0" fontId="194" fillId="0" borderId="994" xfId="15" applyFont="1" applyFill="1" applyBorder="1" applyAlignment="1">
      <alignment vertical="center" wrapText="1"/>
    </xf>
    <xf numFmtId="0" fontId="195" fillId="0" borderId="994" xfId="0" applyFont="1" applyFill="1" applyBorder="1" applyAlignment="1">
      <alignment horizontal="left" vertical="center" wrapText="1"/>
    </xf>
    <xf numFmtId="0" fontId="191" fillId="0" borderId="1083" xfId="15" applyFont="1" applyFill="1" applyBorder="1" applyAlignment="1">
      <alignment vertical="center" wrapText="1"/>
    </xf>
    <xf numFmtId="0" fontId="194" fillId="0" borderId="995" xfId="15" applyFont="1" applyFill="1" applyBorder="1" applyAlignment="1">
      <alignment vertical="center" wrapText="1"/>
    </xf>
    <xf numFmtId="49" fontId="85" fillId="0" borderId="1004" xfId="0" applyNumberFormat="1" applyFont="1" applyFill="1" applyBorder="1" applyAlignment="1">
      <alignment horizontal="left" wrapText="1"/>
    </xf>
    <xf numFmtId="0" fontId="197" fillId="0" borderId="995" xfId="9" applyFont="1" applyFill="1" applyBorder="1"/>
    <xf numFmtId="0" fontId="196" fillId="0" borderId="874" xfId="9" applyFont="1" applyFill="1" applyBorder="1" applyAlignment="1">
      <alignment horizontal="left" shrinkToFit="1"/>
    </xf>
    <xf numFmtId="0" fontId="41" fillId="0" borderId="1106" xfId="0" applyFont="1" applyFill="1" applyBorder="1" applyAlignment="1">
      <alignment horizontal="left"/>
    </xf>
    <xf numFmtId="0" fontId="133" fillId="0" borderId="1102" xfId="34" applyNumberFormat="1" applyFont="1" applyFill="1" applyBorder="1" applyAlignment="1">
      <alignment horizontal="left" vertical="top" wrapText="1" readingOrder="1"/>
    </xf>
    <xf numFmtId="0" fontId="133" fillId="0" borderId="1102" xfId="34" applyFont="1" applyFill="1" applyBorder="1" applyAlignment="1" applyProtection="1">
      <alignment horizontal="left" vertical="top" wrapText="1" readingOrder="1"/>
    </xf>
    <xf numFmtId="0" fontId="41" fillId="0" borderId="1108" xfId="0" applyFont="1" applyFill="1" applyBorder="1" applyAlignment="1">
      <alignment horizontal="left"/>
    </xf>
    <xf numFmtId="0" fontId="41" fillId="0" borderId="1104" xfId="0" applyFont="1" applyFill="1" applyBorder="1" applyAlignment="1">
      <alignment horizontal="left"/>
    </xf>
    <xf numFmtId="0" fontId="41" fillId="0" borderId="1105" xfId="0" applyFont="1" applyFill="1" applyBorder="1" applyAlignment="1">
      <alignment horizontal="left"/>
    </xf>
    <xf numFmtId="0" fontId="52" fillId="0" borderId="1121" xfId="15" quotePrefix="1" applyFont="1" applyFill="1" applyBorder="1" applyAlignment="1">
      <alignment vertical="center" wrapText="1"/>
    </xf>
    <xf numFmtId="0" fontId="42" fillId="0" borderId="1117" xfId="15" quotePrefix="1" applyFont="1" applyFill="1" applyBorder="1" applyAlignment="1">
      <alignment vertical="center" wrapText="1"/>
    </xf>
    <xf numFmtId="0" fontId="152" fillId="0" borderId="1083" xfId="0" applyFont="1" applyBorder="1" applyAlignment="1">
      <alignment horizontal="left" vertical="center" wrapText="1"/>
    </xf>
    <xf numFmtId="0" fontId="42" fillId="0" borderId="1117" xfId="0" applyFont="1" applyBorder="1" applyAlignment="1">
      <alignment horizontal="left" vertical="center" wrapText="1"/>
    </xf>
    <xf numFmtId="0" fontId="42" fillId="0" borderId="1118" xfId="0" applyFont="1" applyBorder="1" applyAlignment="1">
      <alignment horizontal="left" vertical="center" wrapText="1"/>
    </xf>
    <xf numFmtId="0" fontId="42" fillId="0" borderId="1110" xfId="15" applyFont="1" applyFill="1" applyBorder="1" applyAlignment="1">
      <alignment vertical="center" wrapText="1"/>
    </xf>
    <xf numFmtId="0" fontId="52" fillId="0" borderId="70" xfId="15" quotePrefix="1" applyFont="1" applyFill="1" applyBorder="1" applyAlignment="1">
      <alignment horizontal="center" vertical="center" wrapText="1"/>
    </xf>
    <xf numFmtId="0" fontId="157" fillId="0" borderId="1117" xfId="0" applyFont="1" applyBorder="1" applyAlignment="1">
      <alignment horizontal="left" vertical="center" wrapText="1"/>
    </xf>
    <xf numFmtId="0" fontId="39" fillId="2" borderId="788" xfId="15" quotePrefix="1" applyFont="1" applyFill="1" applyBorder="1" applyAlignment="1">
      <alignment horizontal="center" vertical="center" wrapText="1"/>
    </xf>
    <xf numFmtId="0" fontId="96" fillId="2" borderId="1032" xfId="9" applyNumberFormat="1" applyFont="1" applyFill="1" applyBorder="1" applyAlignment="1">
      <alignment horizontal="center" vertical="center"/>
    </xf>
    <xf numFmtId="0" fontId="96" fillId="0" borderId="0" xfId="9" applyFont="1" applyBorder="1" applyAlignment="1">
      <alignment horizontal="center" vertical="center"/>
    </xf>
    <xf numFmtId="0" fontId="96" fillId="2" borderId="1034" xfId="9" applyNumberFormat="1" applyFont="1" applyFill="1" applyBorder="1" applyAlignment="1">
      <alignment horizontal="center" vertical="center"/>
    </xf>
    <xf numFmtId="0" fontId="96" fillId="2" borderId="1014" xfId="9" applyNumberFormat="1" applyFont="1" applyFill="1" applyBorder="1" applyAlignment="1">
      <alignment horizontal="center" vertical="center"/>
    </xf>
    <xf numFmtId="0" fontId="96" fillId="2" borderId="1015" xfId="9" applyNumberFormat="1" applyFont="1" applyFill="1" applyBorder="1" applyAlignment="1">
      <alignment horizontal="center" vertical="center"/>
    </xf>
    <xf numFmtId="0" fontId="96" fillId="0" borderId="1004" xfId="9" applyNumberFormat="1" applyFont="1" applyFill="1" applyBorder="1" applyAlignment="1">
      <alignment horizontal="center" vertical="center"/>
    </xf>
    <xf numFmtId="0" fontId="96" fillId="2" borderId="946" xfId="9" applyNumberFormat="1" applyFont="1" applyFill="1" applyBorder="1" applyAlignment="1">
      <alignment horizontal="center" vertical="center"/>
    </xf>
    <xf numFmtId="0" fontId="96" fillId="2" borderId="1035" xfId="9" applyNumberFormat="1" applyFont="1" applyFill="1" applyBorder="1" applyAlignment="1">
      <alignment horizontal="center" vertical="center"/>
    </xf>
    <xf numFmtId="0" fontId="96" fillId="2" borderId="1009" xfId="9" applyNumberFormat="1" applyFont="1" applyFill="1" applyBorder="1" applyAlignment="1">
      <alignment horizontal="center" vertical="center"/>
    </xf>
    <xf numFmtId="0" fontId="96" fillId="2" borderId="1005" xfId="9" applyNumberFormat="1" applyFont="1" applyFill="1" applyBorder="1" applyAlignment="1">
      <alignment horizontal="center" vertical="center"/>
    </xf>
    <xf numFmtId="0" fontId="96" fillId="0" borderId="1035" xfId="9" applyNumberFormat="1" applyFont="1" applyFill="1" applyBorder="1" applyAlignment="1">
      <alignment horizontal="center" vertical="center"/>
    </xf>
    <xf numFmtId="0" fontId="12" fillId="0" borderId="1038" xfId="9" applyNumberFormat="1" applyFont="1" applyFill="1" applyBorder="1" applyAlignment="1">
      <alignment horizontal="center" shrinkToFit="1"/>
    </xf>
    <xf numFmtId="0" fontId="12" fillId="0" borderId="1036" xfId="9" applyNumberFormat="1" applyFont="1" applyFill="1" applyBorder="1" applyAlignment="1">
      <alignment horizontal="center" shrinkToFit="1"/>
    </xf>
    <xf numFmtId="0" fontId="96" fillId="0" borderId="1085" xfId="9" applyNumberFormat="1" applyFont="1" applyFill="1" applyBorder="1" applyAlignment="1">
      <alignment horizontal="center" vertical="center"/>
    </xf>
    <xf numFmtId="0" fontId="96" fillId="2" borderId="1038" xfId="9" applyNumberFormat="1" applyFont="1" applyFill="1" applyBorder="1" applyAlignment="1">
      <alignment horizontal="center" vertical="center"/>
    </xf>
    <xf numFmtId="0" fontId="96" fillId="2" borderId="1036" xfId="9" applyNumberFormat="1" applyFont="1" applyFill="1" applyBorder="1" applyAlignment="1">
      <alignment horizontal="center" vertical="center"/>
    </xf>
    <xf numFmtId="0" fontId="96" fillId="2" borderId="156" xfId="9" applyNumberFormat="1" applyFont="1" applyFill="1" applyBorder="1" applyAlignment="1">
      <alignment horizontal="center" vertical="center"/>
    </xf>
    <xf numFmtId="0" fontId="96" fillId="2" borderId="0" xfId="9" applyNumberFormat="1" applyFont="1" applyFill="1" applyBorder="1" applyAlignment="1">
      <alignment horizontal="center" vertical="center"/>
    </xf>
    <xf numFmtId="0" fontId="96" fillId="0" borderId="1036" xfId="9" applyNumberFormat="1" applyFont="1" applyFill="1" applyBorder="1" applyAlignment="1">
      <alignment horizontal="center" vertical="center"/>
    </xf>
    <xf numFmtId="0" fontId="162" fillId="0" borderId="1086" xfId="9" applyNumberFormat="1" applyFont="1" applyFill="1" applyBorder="1" applyAlignment="1">
      <alignment horizontal="center" vertical="center"/>
    </xf>
    <xf numFmtId="0" fontId="96" fillId="0" borderId="1087" xfId="9" applyNumberFormat="1" applyFont="1" applyFill="1" applyBorder="1" applyAlignment="1">
      <alignment horizontal="center" vertical="center"/>
    </xf>
    <xf numFmtId="0" fontId="162" fillId="0" borderId="0" xfId="9" applyNumberFormat="1" applyFont="1" applyFill="1" applyBorder="1" applyAlignment="1">
      <alignment horizontal="center" vertical="center"/>
    </xf>
    <xf numFmtId="0" fontId="12" fillId="0" borderId="946" xfId="9" applyNumberFormat="1" applyFont="1" applyFill="1" applyBorder="1" applyAlignment="1">
      <alignment horizontal="center" shrinkToFit="1"/>
    </xf>
    <xf numFmtId="0" fontId="12" fillId="0" borderId="1004" xfId="9" applyNumberFormat="1" applyFont="1" applyFill="1" applyBorder="1" applyAlignment="1">
      <alignment horizontal="center" shrinkToFit="1"/>
    </xf>
    <xf numFmtId="0" fontId="12" fillId="0" borderId="995" xfId="9" applyNumberFormat="1" applyFont="1" applyFill="1" applyBorder="1" applyAlignment="1">
      <alignment horizontal="center" shrinkToFit="1"/>
    </xf>
    <xf numFmtId="0" fontId="12" fillId="0" borderId="1035" xfId="9" applyNumberFormat="1" applyFont="1" applyFill="1" applyBorder="1" applyAlignment="1">
      <alignment horizontal="center" shrinkToFit="1"/>
    </xf>
    <xf numFmtId="0" fontId="47" fillId="0" borderId="1136" xfId="15" applyFont="1" applyFill="1" applyBorder="1" applyAlignment="1">
      <alignment horizontal="center" vertical="center" wrapText="1"/>
    </xf>
    <xf numFmtId="0" fontId="47" fillId="0" borderId="886" xfId="15" applyFont="1" applyFill="1" applyBorder="1" applyAlignment="1">
      <alignment horizontal="center" vertical="center" wrapText="1"/>
    </xf>
    <xf numFmtId="0" fontId="47" fillId="0" borderId="1134" xfId="15" applyFont="1" applyFill="1" applyBorder="1" applyAlignment="1">
      <alignment horizontal="center" vertical="center" wrapText="1"/>
    </xf>
    <xf numFmtId="0" fontId="47" fillId="0" borderId="1135" xfId="15" applyFont="1" applyFill="1" applyBorder="1" applyAlignment="1">
      <alignment horizontal="center" vertical="center" wrapText="1"/>
    </xf>
    <xf numFmtId="0" fontId="100" fillId="0" borderId="1133" xfId="0" applyFont="1" applyFill="1" applyBorder="1" applyAlignment="1">
      <alignment horizontal="left" vertical="center" wrapText="1"/>
    </xf>
    <xf numFmtId="0" fontId="21" fillId="2" borderId="1043" xfId="13" applyFont="1" applyFill="1" applyBorder="1" applyAlignment="1">
      <alignment horizontal="center" vertical="center" wrapText="1"/>
    </xf>
    <xf numFmtId="0" fontId="101" fillId="2" borderId="1090" xfId="22" applyFont="1" applyFill="1" applyBorder="1" applyAlignment="1" applyProtection="1">
      <alignment horizontal="center" vertical="center" wrapText="1"/>
      <protection locked="0"/>
    </xf>
    <xf numFmtId="0" fontId="101" fillId="2" borderId="1091" xfId="22" applyFont="1" applyFill="1" applyBorder="1" applyAlignment="1" applyProtection="1">
      <alignment horizontal="center" vertical="center" wrapText="1"/>
      <protection locked="0"/>
    </xf>
    <xf numFmtId="0" fontId="101" fillId="2" borderId="1092" xfId="22" applyFont="1" applyFill="1" applyBorder="1" applyAlignment="1" applyProtection="1">
      <alignment horizontal="center" vertical="center" wrapText="1"/>
      <protection locked="0"/>
    </xf>
    <xf numFmtId="0" fontId="101" fillId="2" borderId="1098" xfId="22" applyFont="1" applyFill="1" applyBorder="1" applyAlignment="1" applyProtection="1">
      <alignment horizontal="center" vertical="center" wrapText="1"/>
      <protection locked="0"/>
    </xf>
    <xf numFmtId="0" fontId="101" fillId="2" borderId="1093" xfId="22" applyFont="1" applyFill="1" applyBorder="1" applyAlignment="1" applyProtection="1">
      <alignment horizontal="center" vertical="center" wrapText="1"/>
      <protection locked="0"/>
    </xf>
    <xf numFmtId="0" fontId="101" fillId="2" borderId="1099" xfId="22" applyFont="1" applyFill="1" applyBorder="1" applyAlignment="1" applyProtection="1">
      <alignment horizontal="center" vertical="center" wrapText="1"/>
    </xf>
    <xf numFmtId="0" fontId="102" fillId="2" borderId="1097" xfId="5" applyFont="1" applyFill="1" applyBorder="1" applyAlignment="1" applyProtection="1">
      <alignment horizontal="center" vertical="center" wrapText="1"/>
      <protection locked="0"/>
    </xf>
    <xf numFmtId="0" fontId="26" fillId="2" borderId="1094" xfId="22" applyFont="1" applyFill="1" applyBorder="1" applyAlignment="1" applyProtection="1">
      <alignment horizontal="center" vertical="center" wrapText="1"/>
      <protection locked="0"/>
    </xf>
    <xf numFmtId="0" fontId="24" fillId="2" borderId="1094" xfId="22" applyFont="1" applyFill="1" applyBorder="1" applyAlignment="1" applyProtection="1">
      <alignment horizontal="center" vertical="center" wrapText="1"/>
      <protection locked="0"/>
    </xf>
    <xf numFmtId="1" fontId="21" fillId="3" borderId="0" xfId="23" applyNumberFormat="1" applyFont="1" applyFill="1" applyBorder="1" applyAlignment="1">
      <alignment vertical="center" wrapText="1"/>
    </xf>
    <xf numFmtId="0" fontId="8" fillId="0" borderId="1163" xfId="0" applyFont="1" applyFill="1" applyBorder="1" applyAlignment="1">
      <alignment horizontal="center" vertical="center" wrapText="1"/>
    </xf>
    <xf numFmtId="0" fontId="38" fillId="2" borderId="1169" xfId="15" quotePrefix="1" applyFont="1" applyFill="1" applyBorder="1" applyAlignment="1">
      <alignment vertical="center" wrapText="1"/>
    </xf>
    <xf numFmtId="0" fontId="42" fillId="2" borderId="1117" xfId="0" applyFont="1" applyFill="1" applyBorder="1" applyAlignment="1">
      <alignment horizontal="left" vertical="center" wrapText="1"/>
    </xf>
    <xf numFmtId="0" fontId="133" fillId="0" borderId="1165" xfId="34" applyNumberFormat="1" applyFont="1" applyFill="1" applyBorder="1" applyAlignment="1">
      <alignment horizontal="left" vertical="top" wrapText="1" readingOrder="1"/>
    </xf>
    <xf numFmtId="0" fontId="133" fillId="7" borderId="1166" xfId="34" applyNumberFormat="1" applyFont="1" applyFill="1" applyBorder="1" applyAlignment="1">
      <alignment horizontal="left" vertical="top" wrapText="1" readingOrder="1"/>
    </xf>
    <xf numFmtId="0" fontId="133" fillId="0" borderId="1153" xfId="34" applyNumberFormat="1" applyFont="1" applyFill="1" applyBorder="1" applyAlignment="1">
      <alignment horizontal="left" vertical="top" wrapText="1" readingOrder="1"/>
    </xf>
    <xf numFmtId="0" fontId="133" fillId="7" borderId="1154" xfId="34" applyNumberFormat="1" applyFont="1" applyFill="1" applyBorder="1" applyAlignment="1">
      <alignment horizontal="left" vertical="top" wrapText="1" readingOrder="1"/>
    </xf>
    <xf numFmtId="0" fontId="133" fillId="0" borderId="1161" xfId="34" applyNumberFormat="1" applyFont="1" applyFill="1" applyBorder="1" applyAlignment="1">
      <alignment horizontal="left" vertical="top" wrapText="1" readingOrder="1"/>
    </xf>
    <xf numFmtId="0" fontId="133" fillId="7" borderId="1162" xfId="34" applyNumberFormat="1" applyFont="1" applyFill="1" applyBorder="1" applyAlignment="1">
      <alignment horizontal="left" vertical="top" wrapText="1" readingOrder="1"/>
    </xf>
    <xf numFmtId="0" fontId="20" fillId="2" borderId="1146" xfId="11" quotePrefix="1" applyFont="1" applyFill="1" applyBorder="1" applyAlignment="1" applyProtection="1">
      <alignment horizontal="center" textRotation="90" wrapText="1"/>
      <protection locked="0"/>
    </xf>
    <xf numFmtId="0" fontId="10" fillId="4" borderId="1171" xfId="11" applyFont="1" applyFill="1" applyBorder="1" applyAlignment="1">
      <alignment horizontal="center" vertical="center" textRotation="255" wrapText="1"/>
    </xf>
    <xf numFmtId="0" fontId="6" fillId="0" borderId="0" xfId="0" applyFont="1" applyFill="1" applyBorder="1" applyAlignment="1">
      <alignment vertical="center" wrapText="1"/>
    </xf>
    <xf numFmtId="0" fontId="133" fillId="0" borderId="832" xfId="34" applyNumberFormat="1" applyFont="1" applyFill="1" applyBorder="1" applyAlignment="1">
      <alignment horizontal="left" vertical="top" wrapText="1" readingOrder="1"/>
    </xf>
    <xf numFmtId="0" fontId="133" fillId="7" borderId="852" xfId="34" applyNumberFormat="1" applyFont="1" applyFill="1" applyBorder="1" applyAlignment="1">
      <alignment horizontal="left" vertical="top" wrapText="1" readingOrder="1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108" fillId="2" borderId="635" xfId="21" quotePrefix="1" applyFont="1" applyFill="1" applyBorder="1" applyAlignment="1" applyProtection="1">
      <alignment horizontal="left" textRotation="90" wrapText="1"/>
      <protection locked="0"/>
    </xf>
    <xf numFmtId="0" fontId="172" fillId="2" borderId="190" xfId="22" quotePrefix="1" applyFont="1" applyFill="1" applyBorder="1" applyAlignment="1">
      <alignment horizontal="left" vertical="center" wrapText="1"/>
    </xf>
    <xf numFmtId="0" fontId="202" fillId="2" borderId="203" xfId="9" applyFont="1" applyFill="1" applyBorder="1" applyAlignment="1" applyProtection="1">
      <alignment horizontal="left" vertical="center" wrapText="1"/>
      <protection locked="0"/>
    </xf>
    <xf numFmtId="0" fontId="202" fillId="2" borderId="200" xfId="9" applyFont="1" applyFill="1" applyBorder="1" applyAlignment="1" applyProtection="1">
      <alignment horizontal="left" vertical="center" wrapText="1"/>
      <protection locked="0"/>
    </xf>
    <xf numFmtId="0" fontId="202" fillId="2" borderId="207" xfId="9" applyFont="1" applyFill="1" applyBorder="1" applyAlignment="1" applyProtection="1">
      <alignment horizontal="left" vertical="center" wrapText="1"/>
      <protection locked="0"/>
    </xf>
    <xf numFmtId="0" fontId="172" fillId="4" borderId="190" xfId="22" quotePrefix="1" applyFont="1" applyFill="1" applyBorder="1" applyAlignment="1">
      <alignment horizontal="left" vertical="center" wrapText="1"/>
    </xf>
    <xf numFmtId="0" fontId="202" fillId="4" borderId="200" xfId="22" quotePrefix="1" applyFont="1" applyFill="1" applyBorder="1" applyAlignment="1" applyProtection="1">
      <alignment vertical="center" wrapText="1"/>
      <protection locked="0"/>
    </xf>
    <xf numFmtId="0" fontId="202" fillId="2" borderId="207" xfId="22" applyFont="1" applyFill="1" applyBorder="1" applyAlignment="1" applyProtection="1">
      <alignment vertical="center" wrapText="1"/>
      <protection locked="0"/>
    </xf>
    <xf numFmtId="0" fontId="172" fillId="4" borderId="191" xfId="22" quotePrefix="1" applyFont="1" applyFill="1" applyBorder="1" applyAlignment="1">
      <alignment horizontal="left" vertical="center" wrapText="1"/>
    </xf>
    <xf numFmtId="0" fontId="172" fillId="4" borderId="186" xfId="22" quotePrefix="1" applyFont="1" applyFill="1" applyBorder="1" applyAlignment="1">
      <alignment horizontal="left" vertical="center" wrapText="1"/>
    </xf>
    <xf numFmtId="0" fontId="172" fillId="2" borderId="160" xfId="15" quotePrefix="1" applyFont="1" applyFill="1" applyBorder="1" applyAlignment="1">
      <alignment horizontal="left" vertical="center" wrapText="1"/>
    </xf>
    <xf numFmtId="0" fontId="172" fillId="2" borderId="140" xfId="15" quotePrefix="1" applyFont="1" applyFill="1" applyBorder="1" applyAlignment="1">
      <alignment horizontal="left" vertical="center" wrapText="1"/>
    </xf>
    <xf numFmtId="0" fontId="202" fillId="2" borderId="157" xfId="0" applyFont="1" applyFill="1" applyBorder="1" applyAlignment="1" applyProtection="1">
      <alignment horizontal="left" vertical="center" wrapText="1"/>
      <protection locked="0"/>
    </xf>
    <xf numFmtId="0" fontId="202" fillId="2" borderId="168" xfId="0" applyFont="1" applyFill="1" applyBorder="1" applyAlignment="1" applyProtection="1">
      <alignment horizontal="left" vertical="center" wrapText="1"/>
      <protection locked="0"/>
    </xf>
    <xf numFmtId="0" fontId="202" fillId="2" borderId="550" xfId="0" applyFont="1" applyFill="1" applyBorder="1" applyAlignment="1" applyProtection="1">
      <alignment horizontal="left" vertical="center" wrapText="1"/>
      <protection locked="0"/>
    </xf>
    <xf numFmtId="0" fontId="172" fillId="2" borderId="578" xfId="15" quotePrefix="1" applyFont="1" applyFill="1" applyBorder="1" applyAlignment="1">
      <alignment horizontal="left" vertical="center" wrapText="1"/>
    </xf>
    <xf numFmtId="0" fontId="172" fillId="2" borderId="604" xfId="15" quotePrefix="1" applyFont="1" applyFill="1" applyBorder="1" applyAlignment="1">
      <alignment horizontal="left" vertical="center" wrapText="1"/>
    </xf>
    <xf numFmtId="0" fontId="172" fillId="2" borderId="624" xfId="15" quotePrefix="1" applyFont="1" applyFill="1" applyBorder="1" applyAlignment="1">
      <alignment horizontal="left" vertical="center" wrapText="1"/>
    </xf>
    <xf numFmtId="0" fontId="202" fillId="2" borderId="631" xfId="15" quotePrefix="1" applyFont="1" applyFill="1" applyBorder="1" applyAlignment="1" applyProtection="1">
      <alignment vertical="center" wrapText="1"/>
      <protection locked="0"/>
    </xf>
    <xf numFmtId="0" fontId="202" fillId="2" borderId="610" xfId="15" applyFont="1" applyFill="1" applyBorder="1" applyAlignment="1" applyProtection="1">
      <alignment vertical="center" wrapText="1"/>
      <protection locked="0"/>
    </xf>
    <xf numFmtId="0" fontId="172" fillId="2" borderId="618" xfId="15" quotePrefix="1" applyFont="1" applyFill="1" applyBorder="1" applyAlignment="1">
      <alignment horizontal="left" vertical="center" wrapText="1"/>
    </xf>
    <xf numFmtId="0" fontId="202" fillId="2" borderId="173" xfId="15" quotePrefix="1" applyFont="1" applyFill="1" applyBorder="1" applyAlignment="1" applyProtection="1">
      <alignment vertical="center" wrapText="1"/>
      <protection locked="0"/>
    </xf>
    <xf numFmtId="0" fontId="203" fillId="2" borderId="506" xfId="22" quotePrefix="1" applyFont="1" applyFill="1" applyBorder="1" applyAlignment="1">
      <alignment horizontal="left" vertical="center" wrapText="1"/>
    </xf>
    <xf numFmtId="0" fontId="203" fillId="2" borderId="487" xfId="22" quotePrefix="1" applyFont="1" applyFill="1" applyBorder="1" applyAlignment="1">
      <alignment horizontal="left" vertical="center" wrapText="1"/>
    </xf>
    <xf numFmtId="0" fontId="203" fillId="2" borderId="478" xfId="22" quotePrefix="1" applyFont="1" applyFill="1" applyBorder="1" applyAlignment="1">
      <alignment horizontal="left" vertical="center" wrapText="1"/>
    </xf>
    <xf numFmtId="0" fontId="204" fillId="2" borderId="511" xfId="0" applyNumberFormat="1" applyFont="1" applyFill="1" applyBorder="1" applyAlignment="1" applyProtection="1">
      <alignment horizontal="left" vertical="center" wrapText="1"/>
      <protection locked="0"/>
    </xf>
    <xf numFmtId="0" fontId="204" fillId="2" borderId="490" xfId="0" applyNumberFormat="1" applyFont="1" applyFill="1" applyBorder="1" applyAlignment="1" applyProtection="1">
      <alignment horizontal="left" vertical="center" wrapText="1"/>
      <protection locked="0"/>
    </xf>
    <xf numFmtId="0" fontId="203" fillId="2" borderId="498" xfId="22" quotePrefix="1" applyFont="1" applyFill="1" applyBorder="1" applyAlignment="1">
      <alignment horizontal="left" vertical="center" wrapText="1"/>
    </xf>
    <xf numFmtId="0" fontId="204" fillId="2" borderId="490" xfId="22" quotePrefix="1" applyNumberFormat="1" applyFont="1" applyFill="1" applyBorder="1" applyAlignment="1" applyProtection="1">
      <alignment vertical="center" wrapText="1"/>
      <protection locked="0"/>
    </xf>
    <xf numFmtId="0" fontId="204" fillId="2" borderId="490" xfId="22" applyNumberFormat="1" applyFont="1" applyFill="1" applyBorder="1" applyAlignment="1" applyProtection="1">
      <alignment vertical="center" wrapText="1"/>
      <protection locked="0"/>
    </xf>
    <xf numFmtId="0" fontId="203" fillId="2" borderId="403" xfId="22" quotePrefix="1" applyFont="1" applyFill="1" applyBorder="1" applyAlignment="1">
      <alignment horizontal="left" vertical="center" wrapText="1"/>
    </xf>
    <xf numFmtId="0" fontId="204" fillId="2" borderId="166" xfId="22" quotePrefix="1" applyNumberFormat="1" applyFont="1" applyFill="1" applyBorder="1" applyAlignment="1" applyProtection="1">
      <alignment vertical="center" wrapText="1"/>
      <protection locked="0"/>
    </xf>
    <xf numFmtId="0" fontId="133" fillId="7" borderId="1218" xfId="34" applyNumberFormat="1" applyFont="1" applyFill="1" applyBorder="1" applyAlignment="1">
      <alignment horizontal="left" vertical="top" wrapText="1" readingOrder="1"/>
    </xf>
    <xf numFmtId="0" fontId="133" fillId="7" borderId="1218" xfId="34" applyFont="1" applyFill="1" applyBorder="1" applyAlignment="1" applyProtection="1">
      <alignment horizontal="left" vertical="top" wrapText="1" readingOrder="1"/>
    </xf>
    <xf numFmtId="0" fontId="41" fillId="0" borderId="1219" xfId="0" applyFont="1" applyFill="1" applyBorder="1" applyAlignment="1">
      <alignment horizontal="left"/>
    </xf>
    <xf numFmtId="0" fontId="41" fillId="0" borderId="1079" xfId="0" applyFont="1" applyFill="1" applyBorder="1" applyAlignment="1">
      <alignment horizontal="left"/>
    </xf>
    <xf numFmtId="0" fontId="24" fillId="2" borderId="1242" xfId="13" quotePrefix="1" applyFont="1" applyFill="1" applyBorder="1" applyAlignment="1" applyProtection="1">
      <alignment horizontal="center" vertical="center" wrapText="1"/>
      <protection locked="0"/>
    </xf>
    <xf numFmtId="0" fontId="96" fillId="2" borderId="1254" xfId="9" applyNumberFormat="1" applyFont="1" applyFill="1" applyBorder="1" applyAlignment="1">
      <alignment horizontal="center" vertical="center"/>
    </xf>
    <xf numFmtId="0" fontId="96" fillId="2" borderId="1255" xfId="9" applyNumberFormat="1" applyFont="1" applyFill="1" applyBorder="1" applyAlignment="1">
      <alignment horizontal="center" vertical="center"/>
    </xf>
    <xf numFmtId="0" fontId="96" fillId="2" borderId="1256" xfId="9" applyNumberFormat="1" applyFont="1" applyFill="1" applyBorder="1" applyAlignment="1">
      <alignment horizontal="center" vertical="center"/>
    </xf>
    <xf numFmtId="0" fontId="96" fillId="2" borderId="1243" xfId="9" applyNumberFormat="1" applyFont="1" applyFill="1" applyBorder="1" applyAlignment="1">
      <alignment horizontal="center" vertical="center"/>
    </xf>
    <xf numFmtId="0" fontId="96" fillId="0" borderId="1038" xfId="9" applyNumberFormat="1" applyFont="1" applyFill="1" applyBorder="1" applyAlignment="1">
      <alignment horizontal="center" vertical="center"/>
    </xf>
    <xf numFmtId="0" fontId="162" fillId="0" borderId="1171" xfId="9" applyNumberFormat="1" applyFont="1" applyFill="1" applyBorder="1" applyAlignment="1">
      <alignment horizontal="center" vertical="center"/>
    </xf>
    <xf numFmtId="0" fontId="71" fillId="2" borderId="945" xfId="9" applyFont="1" applyFill="1" applyBorder="1" applyAlignment="1">
      <alignment horizontal="center" vertical="center" wrapText="1"/>
    </xf>
    <xf numFmtId="0" fontId="71" fillId="2" borderId="980" xfId="9" applyFont="1" applyFill="1" applyBorder="1" applyAlignment="1">
      <alignment horizontal="center" wrapText="1"/>
    </xf>
    <xf numFmtId="0" fontId="71" fillId="2" borderId="1005" xfId="9" applyFont="1" applyFill="1" applyBorder="1" applyAlignment="1">
      <alignment horizontal="center" vertical="center"/>
    </xf>
    <xf numFmtId="0" fontId="71" fillId="2" borderId="1009" xfId="9" applyFont="1" applyFill="1" applyBorder="1" applyAlignment="1">
      <alignment horizontal="center" vertical="center"/>
    </xf>
    <xf numFmtId="0" fontId="71" fillId="2" borderId="1024" xfId="9" applyFont="1" applyFill="1" applyBorder="1" applyAlignment="1">
      <alignment horizontal="center" vertical="center" wrapText="1"/>
    </xf>
    <xf numFmtId="0" fontId="71" fillId="2" borderId="1031" xfId="9" applyFont="1" applyFill="1" applyBorder="1" applyAlignment="1">
      <alignment horizontal="center" wrapText="1"/>
    </xf>
    <xf numFmtId="0" fontId="71" fillId="2" borderId="1040" xfId="9" applyFont="1" applyFill="1" applyBorder="1" applyAlignment="1">
      <alignment horizontal="center" vertical="center"/>
    </xf>
    <xf numFmtId="0" fontId="137" fillId="2" borderId="1262" xfId="0" applyNumberFormat="1" applyFont="1" applyFill="1" applyBorder="1" applyAlignment="1" applyProtection="1">
      <alignment horizontal="center" vertical="center"/>
    </xf>
    <xf numFmtId="0" fontId="102" fillId="2" borderId="1272" xfId="5" applyFont="1" applyFill="1" applyBorder="1" applyAlignment="1" applyProtection="1">
      <alignment horizontal="center" vertical="center" wrapText="1"/>
      <protection locked="0"/>
    </xf>
    <xf numFmtId="0" fontId="102" fillId="2" borderId="1277" xfId="5" applyFont="1" applyFill="1" applyBorder="1" applyAlignment="1" applyProtection="1">
      <alignment horizontal="center" vertical="center" wrapText="1"/>
      <protection locked="0"/>
    </xf>
    <xf numFmtId="0" fontId="52" fillId="0" borderId="1261" xfId="0" applyFont="1" applyFill="1" applyBorder="1" applyAlignment="1">
      <alignment horizontal="center" vertical="center"/>
    </xf>
    <xf numFmtId="0" fontId="52" fillId="0" borderId="1272" xfId="0" applyFont="1" applyFill="1" applyBorder="1" applyAlignment="1">
      <alignment horizontal="center" vertical="center"/>
    </xf>
    <xf numFmtId="0" fontId="53" fillId="0" borderId="1275" xfId="15" applyFont="1" applyFill="1" applyBorder="1" applyAlignment="1">
      <alignment horizontal="center" vertical="center" wrapText="1"/>
    </xf>
    <xf numFmtId="0" fontId="196" fillId="2" borderId="1252" xfId="9" applyFont="1" applyFill="1" applyBorder="1" applyAlignment="1">
      <alignment horizontal="left" shrinkToFit="1"/>
    </xf>
    <xf numFmtId="0" fontId="205" fillId="0" borderId="1281" xfId="0" applyNumberFormat="1" applyFont="1" applyFill="1" applyBorder="1" applyAlignment="1">
      <alignment horizontal="center" vertical="center" wrapText="1"/>
    </xf>
    <xf numFmtId="0" fontId="88" fillId="0" borderId="1050" xfId="0" applyFont="1" applyFill="1" applyBorder="1" applyAlignment="1">
      <alignment horizontal="left"/>
    </xf>
    <xf numFmtId="0" fontId="88" fillId="0" borderId="1062" xfId="0" applyFont="1" applyFill="1" applyBorder="1" applyAlignment="1">
      <alignment horizontal="left"/>
    </xf>
    <xf numFmtId="0" fontId="88" fillId="0" borderId="692" xfId="0" applyFont="1" applyFill="1" applyBorder="1" applyAlignment="1">
      <alignment horizontal="left"/>
    </xf>
    <xf numFmtId="0" fontId="88" fillId="0" borderId="1167" xfId="0" applyFont="1" applyFill="1" applyBorder="1" applyAlignment="1">
      <alignment horizontal="left"/>
    </xf>
    <xf numFmtId="0" fontId="10" fillId="2" borderId="1261" xfId="13" quotePrefix="1" applyFont="1" applyFill="1" applyBorder="1" applyAlignment="1">
      <alignment horizontal="center" vertical="center" wrapText="1"/>
    </xf>
    <xf numFmtId="0" fontId="18" fillId="2" borderId="669" xfId="0" applyFont="1" applyFill="1" applyBorder="1" applyAlignment="1">
      <alignment horizontal="left"/>
    </xf>
    <xf numFmtId="49" fontId="16" fillId="2" borderId="775" xfId="0" applyNumberFormat="1" applyFont="1" applyFill="1" applyBorder="1" applyAlignment="1">
      <alignment horizontal="left"/>
    </xf>
    <xf numFmtId="0" fontId="205" fillId="0" borderId="1286" xfId="0" applyNumberFormat="1" applyFont="1" applyFill="1" applyBorder="1" applyAlignment="1">
      <alignment horizontal="center" vertical="center" wrapText="1"/>
    </xf>
    <xf numFmtId="0" fontId="56" fillId="0" borderId="1283" xfId="21" applyFont="1" applyFill="1" applyBorder="1" applyAlignment="1">
      <alignment horizontal="center" vertical="center" wrapText="1"/>
    </xf>
    <xf numFmtId="0" fontId="56" fillId="0" borderId="1278" xfId="21" applyFont="1" applyFill="1" applyBorder="1" applyAlignment="1">
      <alignment horizontal="center" vertical="center" wrapText="1"/>
    </xf>
    <xf numFmtId="0" fontId="56" fillId="0" borderId="1279" xfId="21" applyFont="1" applyFill="1" applyBorder="1" applyAlignment="1">
      <alignment horizontal="center" vertical="center" wrapText="1"/>
    </xf>
    <xf numFmtId="0" fontId="56" fillId="0" borderId="1307" xfId="21" applyFont="1" applyFill="1" applyBorder="1" applyAlignment="1">
      <alignment horizontal="center" vertical="center" wrapText="1"/>
    </xf>
    <xf numFmtId="0" fontId="13" fillId="0" borderId="1279" xfId="21" applyFont="1" applyFill="1" applyBorder="1" applyAlignment="1">
      <alignment horizontal="center" vertical="center" wrapText="1"/>
    </xf>
    <xf numFmtId="0" fontId="133" fillId="0" borderId="1282" xfId="34" applyNumberFormat="1" applyFont="1" applyFill="1" applyBorder="1" applyAlignment="1" applyProtection="1">
      <alignment horizontal="center" vertical="top" wrapText="1" readingOrder="1"/>
    </xf>
    <xf numFmtId="0" fontId="134" fillId="0" borderId="1285" xfId="34" applyNumberFormat="1" applyFont="1" applyFill="1" applyBorder="1" applyAlignment="1" applyProtection="1">
      <alignment horizontal="center" vertical="top" wrapText="1" readingOrder="1"/>
    </xf>
    <xf numFmtId="0" fontId="24" fillId="2" borderId="614" xfId="0" applyFont="1" applyFill="1" applyBorder="1" applyAlignment="1" applyProtection="1">
      <alignment horizontal="center" vertical="center" wrapText="1"/>
    </xf>
    <xf numFmtId="0" fontId="24" fillId="2" borderId="576" xfId="0" applyFont="1" applyFill="1" applyBorder="1" applyAlignment="1" applyProtection="1">
      <alignment horizontal="center" vertical="center" wrapText="1"/>
    </xf>
    <xf numFmtId="0" fontId="24" fillId="2" borderId="526" xfId="0" applyFont="1" applyFill="1" applyBorder="1" applyAlignment="1" applyProtection="1">
      <alignment horizontal="center" vertical="center" wrapText="1"/>
    </xf>
    <xf numFmtId="0" fontId="24" fillId="2" borderId="162" xfId="0" applyFont="1" applyFill="1" applyBorder="1" applyAlignment="1" applyProtection="1">
      <alignment horizontal="center" vertical="center" wrapText="1"/>
    </xf>
    <xf numFmtId="0" fontId="24" fillId="2" borderId="161" xfId="0" applyFont="1" applyFill="1" applyBorder="1" applyAlignment="1" applyProtection="1">
      <alignment horizontal="center" vertical="center" wrapText="1"/>
    </xf>
    <xf numFmtId="0" fontId="24" fillId="2" borderId="163" xfId="0" applyFont="1" applyFill="1" applyBorder="1" applyAlignment="1" applyProtection="1">
      <alignment horizontal="center" vertical="center" wrapText="1"/>
    </xf>
    <xf numFmtId="0" fontId="24" fillId="2" borderId="142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24" fillId="2" borderId="147" xfId="0" applyFont="1" applyFill="1" applyBorder="1" applyAlignment="1" applyProtection="1">
      <alignment horizontal="center"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55" fillId="2" borderId="1044" xfId="13" applyFont="1" applyFill="1" applyBorder="1" applyAlignment="1">
      <alignment horizontal="center" vertical="center" wrapText="1"/>
    </xf>
    <xf numFmtId="0" fontId="39" fillId="2" borderId="1210" xfId="13" quotePrefix="1" applyFont="1" applyFill="1" applyBorder="1" applyAlignment="1">
      <alignment horizontal="center" vertical="center" wrapText="1"/>
    </xf>
    <xf numFmtId="0" fontId="102" fillId="2" borderId="1273" xfId="5" applyFont="1" applyFill="1" applyBorder="1" applyAlignment="1" applyProtection="1">
      <alignment horizontal="center" vertical="center" wrapText="1"/>
      <protection locked="0"/>
    </xf>
    <xf numFmtId="0" fontId="24" fillId="2" borderId="1273" xfId="22" applyFont="1" applyFill="1" applyBorder="1" applyAlignment="1" applyProtection="1">
      <alignment horizontal="center" vertical="center" wrapText="1"/>
      <protection locked="0"/>
    </xf>
    <xf numFmtId="0" fontId="26" fillId="2" borderId="1264" xfId="22" applyFont="1" applyFill="1" applyBorder="1" applyAlignment="1" applyProtection="1">
      <alignment horizontal="center" vertical="center" wrapText="1"/>
      <protection locked="0"/>
    </xf>
    <xf numFmtId="0" fontId="102" fillId="2" borderId="1265" xfId="5" applyFont="1" applyFill="1" applyBorder="1" applyAlignment="1" applyProtection="1">
      <alignment horizontal="center" vertical="center" wrapText="1"/>
      <protection locked="0"/>
    </xf>
    <xf numFmtId="0" fontId="26" fillId="2" borderId="1273" xfId="22" applyFont="1" applyFill="1" applyBorder="1" applyAlignment="1" applyProtection="1">
      <alignment horizontal="center" vertical="center" wrapText="1"/>
      <protection locked="0"/>
    </xf>
    <xf numFmtId="0" fontId="24" fillId="2" borderId="1265" xfId="22" applyFont="1" applyFill="1" applyBorder="1" applyAlignment="1" applyProtection="1">
      <alignment horizontal="center" vertical="center" wrapText="1"/>
      <protection locked="0"/>
    </xf>
    <xf numFmtId="0" fontId="26" fillId="2" borderId="1272" xfId="22" applyFont="1" applyFill="1" applyBorder="1" applyAlignment="1" applyProtection="1">
      <alignment horizontal="center" vertical="center" wrapText="1"/>
      <protection locked="0"/>
    </xf>
    <xf numFmtId="0" fontId="77" fillId="0" borderId="945" xfId="9" applyFont="1" applyBorder="1" applyAlignment="1">
      <alignment horizontal="center" vertical="center" wrapText="1"/>
    </xf>
    <xf numFmtId="0" fontId="164" fillId="0" borderId="1265" xfId="9" applyFont="1" applyBorder="1" applyAlignment="1">
      <alignment horizontal="center" vertical="center"/>
    </xf>
    <xf numFmtId="0" fontId="153" fillId="2" borderId="125" xfId="12" applyFont="1" applyFill="1" applyBorder="1" applyAlignment="1">
      <alignment horizontal="center"/>
    </xf>
    <xf numFmtId="0" fontId="138" fillId="0" borderId="1059" xfId="0" applyNumberFormat="1" applyFont="1" applyFill="1" applyBorder="1" applyAlignment="1">
      <alignment horizontal="center" vertical="center" wrapText="1"/>
    </xf>
    <xf numFmtId="0" fontId="55" fillId="2" borderId="1267" xfId="13" applyFont="1" applyFill="1" applyBorder="1" applyAlignment="1">
      <alignment horizontal="center" vertical="center" wrapText="1"/>
    </xf>
    <xf numFmtId="0" fontId="55" fillId="2" borderId="1259" xfId="13" applyFont="1" applyFill="1" applyBorder="1" applyAlignment="1">
      <alignment horizontal="center" vertical="center" wrapText="1"/>
    </xf>
    <xf numFmtId="0" fontId="110" fillId="2" borderId="932" xfId="13" quotePrefix="1" applyFont="1" applyFill="1" applyBorder="1" applyAlignment="1">
      <alignment horizontal="center" vertical="center" wrapText="1"/>
    </xf>
    <xf numFmtId="0" fontId="110" fillId="2" borderId="1016" xfId="13" quotePrefix="1" applyFont="1" applyFill="1" applyBorder="1" applyAlignment="1">
      <alignment horizontal="center" vertical="center" wrapText="1"/>
    </xf>
    <xf numFmtId="0" fontId="110" fillId="2" borderId="1041" xfId="13" quotePrefix="1" applyFont="1" applyFill="1" applyBorder="1" applyAlignment="1">
      <alignment horizontal="center" vertical="center" wrapText="1"/>
    </xf>
    <xf numFmtId="1" fontId="153" fillId="2" borderId="1249" xfId="0" applyNumberFormat="1" applyFont="1" applyFill="1" applyBorder="1" applyAlignment="1">
      <alignment horizontal="center" vertical="center" wrapText="1"/>
    </xf>
    <xf numFmtId="0" fontId="153" fillId="2" borderId="450" xfId="12" applyFont="1" applyFill="1" applyBorder="1" applyAlignment="1">
      <alignment horizontal="center"/>
    </xf>
    <xf numFmtId="0" fontId="54" fillId="2" borderId="0" xfId="0" applyFont="1" applyFill="1"/>
    <xf numFmtId="0" fontId="106" fillId="2" borderId="0" xfId="0" applyFont="1" applyFill="1" applyBorder="1" applyAlignment="1">
      <alignment horizontal="center" vertical="center" wrapText="1"/>
    </xf>
    <xf numFmtId="0" fontId="47" fillId="0" borderId="1221" xfId="15" applyFont="1" applyFill="1" applyBorder="1" applyAlignment="1">
      <alignment horizontal="center" vertical="center" wrapText="1"/>
    </xf>
    <xf numFmtId="0" fontId="108" fillId="2" borderId="1249" xfId="21" quotePrefix="1" applyFont="1" applyFill="1" applyBorder="1" applyAlignment="1" applyProtection="1">
      <alignment horizontal="left" textRotation="90" wrapText="1"/>
      <protection locked="0"/>
    </xf>
    <xf numFmtId="0" fontId="102" fillId="2" borderId="1315" xfId="5" applyFont="1" applyFill="1" applyBorder="1" applyAlignment="1" applyProtection="1">
      <alignment horizontal="center" vertical="center" wrapText="1"/>
      <protection locked="0"/>
    </xf>
    <xf numFmtId="0" fontId="205" fillId="0" borderId="1324" xfId="0" applyNumberFormat="1" applyFont="1" applyFill="1" applyBorder="1" applyAlignment="1">
      <alignment horizontal="center" vertical="center" wrapText="1"/>
    </xf>
    <xf numFmtId="0" fontId="205" fillId="0" borderId="468" xfId="0" applyNumberFormat="1" applyFont="1" applyFill="1" applyBorder="1" applyAlignment="1">
      <alignment horizontal="center" vertical="center" wrapText="1"/>
    </xf>
    <xf numFmtId="0" fontId="133" fillId="0" borderId="1325" xfId="34" applyNumberFormat="1" applyFont="1" applyFill="1" applyBorder="1" applyAlignment="1" applyProtection="1">
      <alignment horizontal="center" vertical="top" wrapText="1" readingOrder="1"/>
    </xf>
    <xf numFmtId="0" fontId="205" fillId="0" borderId="832" xfId="0" applyNumberFormat="1" applyFont="1" applyFill="1" applyBorder="1" applyAlignment="1">
      <alignment horizontal="center" vertical="center" wrapText="1"/>
    </xf>
    <xf numFmtId="0" fontId="205" fillId="0" borderId="469" xfId="0" applyNumberFormat="1" applyFont="1" applyFill="1" applyBorder="1" applyAlignment="1">
      <alignment horizontal="center" vertical="center" wrapText="1"/>
    </xf>
    <xf numFmtId="0" fontId="52" fillId="2" borderId="1123" xfId="15" applyFont="1" applyFill="1" applyBorder="1" applyAlignment="1">
      <alignment horizontal="center" vertical="center" wrapText="1"/>
    </xf>
    <xf numFmtId="0" fontId="18" fillId="2" borderId="676" xfId="0" applyFont="1" applyFill="1" applyBorder="1"/>
    <xf numFmtId="0" fontId="18" fillId="2" borderId="945" xfId="0" applyFont="1" applyFill="1" applyBorder="1"/>
    <xf numFmtId="0" fontId="167" fillId="2" borderId="1345" xfId="22" applyNumberFormat="1" applyFont="1" applyFill="1" applyBorder="1" applyAlignment="1" applyProtection="1">
      <alignment horizontal="center" vertical="center" wrapText="1"/>
      <protection locked="0"/>
    </xf>
    <xf numFmtId="0" fontId="167" fillId="2" borderId="1346" xfId="22" applyNumberFormat="1" applyFont="1" applyFill="1" applyBorder="1" applyAlignment="1" applyProtection="1">
      <alignment horizontal="center" vertical="center" wrapText="1"/>
      <protection locked="0"/>
    </xf>
    <xf numFmtId="0" fontId="168" fillId="2" borderId="1353" xfId="15" applyFont="1" applyFill="1" applyBorder="1" applyAlignment="1">
      <alignment horizontal="center" vertical="center" wrapText="1"/>
    </xf>
    <xf numFmtId="1" fontId="153" fillId="2" borderId="1352" xfId="0" applyNumberFormat="1" applyFont="1" applyFill="1" applyBorder="1" applyAlignment="1">
      <alignment horizontal="center" vertical="center" wrapText="1"/>
    </xf>
    <xf numFmtId="1" fontId="153" fillId="2" borderId="722" xfId="0" applyNumberFormat="1" applyFont="1" applyFill="1" applyBorder="1" applyAlignment="1">
      <alignment horizontal="center" vertical="center" wrapText="1"/>
    </xf>
    <xf numFmtId="0" fontId="153" fillId="2" borderId="1249" xfId="0" applyFont="1" applyFill="1" applyBorder="1" applyAlignment="1">
      <alignment horizontal="center" vertical="center" wrapText="1"/>
    </xf>
    <xf numFmtId="0" fontId="153" fillId="2" borderId="1352" xfId="0" applyFont="1" applyFill="1" applyBorder="1" applyAlignment="1">
      <alignment horizontal="center" vertical="center" wrapText="1"/>
    </xf>
    <xf numFmtId="1" fontId="153" fillId="2" borderId="1348" xfId="0" applyNumberFormat="1" applyFont="1" applyFill="1" applyBorder="1" applyAlignment="1">
      <alignment horizontal="center" vertical="center" wrapText="1"/>
    </xf>
    <xf numFmtId="0" fontId="167" fillId="2" borderId="1349" xfId="22" applyNumberFormat="1" applyFont="1" applyFill="1" applyBorder="1" applyAlignment="1" applyProtection="1">
      <alignment horizontal="center" vertical="center" wrapText="1"/>
      <protection locked="0"/>
    </xf>
    <xf numFmtId="0" fontId="168" fillId="2" borderId="1350" xfId="15" applyFont="1" applyFill="1" applyBorder="1" applyAlignment="1">
      <alignment horizontal="center" vertical="center" wrapText="1"/>
    </xf>
    <xf numFmtId="0" fontId="153" fillId="2" borderId="1348" xfId="13" quotePrefix="1" applyFont="1" applyFill="1" applyBorder="1" applyAlignment="1">
      <alignment horizontal="center" vertical="center" wrapText="1"/>
    </xf>
    <xf numFmtId="0" fontId="153" fillId="2" borderId="1349" xfId="13" quotePrefix="1" applyFont="1" applyFill="1" applyBorder="1" applyAlignment="1">
      <alignment horizontal="center" vertical="center" wrapText="1"/>
    </xf>
    <xf numFmtId="0" fontId="153" fillId="2" borderId="1350" xfId="13" quotePrefix="1" applyFont="1" applyFill="1" applyBorder="1" applyAlignment="1">
      <alignment horizontal="center" vertical="center" wrapText="1"/>
    </xf>
    <xf numFmtId="0" fontId="148" fillId="2" borderId="1171" xfId="13" applyFont="1" applyFill="1" applyBorder="1" applyAlignment="1" applyProtection="1">
      <alignment horizontal="center" vertical="center" wrapText="1"/>
      <protection locked="0"/>
    </xf>
    <xf numFmtId="0" fontId="120" fillId="2" borderId="1350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353" xfId="0" applyFont="1" applyFill="1" applyBorder="1" applyAlignment="1" applyProtection="1">
      <alignment horizontal="left" vertical="center" wrapText="1"/>
      <protection locked="0"/>
    </xf>
    <xf numFmtId="0" fontId="205" fillId="0" borderId="1340" xfId="0" applyNumberFormat="1" applyFont="1" applyFill="1" applyBorder="1" applyAlignment="1">
      <alignment horizontal="center" vertical="center" wrapText="1"/>
    </xf>
    <xf numFmtId="0" fontId="205" fillId="0" borderId="1331" xfId="0" applyNumberFormat="1" applyFont="1" applyFill="1" applyBorder="1" applyAlignment="1">
      <alignment horizontal="center" vertical="center" wrapText="1"/>
    </xf>
    <xf numFmtId="0" fontId="205" fillId="0" borderId="400" xfId="0" applyNumberFormat="1" applyFont="1" applyFill="1" applyBorder="1" applyAlignment="1">
      <alignment horizontal="center" vertical="center" wrapText="1"/>
    </xf>
    <xf numFmtId="0" fontId="133" fillId="0" borderId="1354" xfId="34" applyNumberFormat="1" applyFont="1" applyFill="1" applyBorder="1" applyAlignment="1" applyProtection="1">
      <alignment horizontal="center" vertical="top" wrapText="1" readingOrder="1"/>
    </xf>
    <xf numFmtId="0" fontId="210" fillId="0" borderId="1337" xfId="0" applyNumberFormat="1" applyFont="1" applyFill="1" applyBorder="1" applyAlignment="1">
      <alignment horizontal="center" vertical="center" wrapText="1"/>
    </xf>
    <xf numFmtId="0" fontId="133" fillId="0" borderId="1358" xfId="34" applyNumberFormat="1" applyFont="1" applyFill="1" applyBorder="1" applyAlignment="1" applyProtection="1">
      <alignment horizontal="center" vertical="top" wrapText="1" readingOrder="1"/>
    </xf>
    <xf numFmtId="0" fontId="206" fillId="0" borderId="1340" xfId="0" applyFont="1" applyFill="1" applyBorder="1" applyAlignment="1">
      <alignment horizontal="center"/>
    </xf>
    <xf numFmtId="0" fontId="205" fillId="0" borderId="1356" xfId="0" applyNumberFormat="1" applyFont="1" applyFill="1" applyBorder="1" applyAlignment="1">
      <alignment horizontal="center" vertical="center" wrapText="1"/>
    </xf>
    <xf numFmtId="0" fontId="210" fillId="0" borderId="1332" xfId="0" applyNumberFormat="1" applyFont="1" applyFill="1" applyBorder="1" applyAlignment="1">
      <alignment horizontal="center" vertical="center" wrapText="1"/>
    </xf>
    <xf numFmtId="0" fontId="210" fillId="0" borderId="1284" xfId="0" applyFont="1" applyFill="1" applyBorder="1" applyAlignment="1">
      <alignment horizontal="center" vertical="center" wrapText="1"/>
    </xf>
    <xf numFmtId="0" fontId="134" fillId="0" borderId="1355" xfId="34" applyNumberFormat="1" applyFont="1" applyFill="1" applyBorder="1" applyAlignment="1" applyProtection="1">
      <alignment horizontal="center" vertical="top" wrapText="1" readingOrder="1"/>
    </xf>
    <xf numFmtId="0" fontId="205" fillId="0" borderId="1330" xfId="0" applyNumberFormat="1" applyFont="1" applyFill="1" applyBorder="1" applyAlignment="1">
      <alignment horizontal="center" vertical="center" wrapText="1"/>
    </xf>
    <xf numFmtId="0" fontId="216" fillId="0" borderId="1286" xfId="0" applyFont="1" applyFill="1" applyBorder="1" applyAlignment="1">
      <alignment vertical="center" wrapText="1"/>
    </xf>
    <xf numFmtId="0" fontId="216" fillId="0" borderId="109" xfId="0" applyFont="1" applyFill="1" applyBorder="1" applyAlignment="1">
      <alignment vertical="center" wrapText="1"/>
    </xf>
    <xf numFmtId="0" fontId="217" fillId="0" borderId="400" xfId="0" applyFont="1" applyFill="1" applyBorder="1" applyAlignment="1">
      <alignment vertical="center" wrapText="1"/>
    </xf>
    <xf numFmtId="0" fontId="216" fillId="0" borderId="1337" xfId="0" applyFont="1" applyFill="1" applyBorder="1" applyAlignment="1">
      <alignment vertical="center" wrapText="1"/>
    </xf>
    <xf numFmtId="0" fontId="216" fillId="0" borderId="1332" xfId="0" applyFont="1" applyFill="1" applyBorder="1" applyAlignment="1">
      <alignment vertical="center" wrapText="1"/>
    </xf>
    <xf numFmtId="0" fontId="217" fillId="0" borderId="1284" xfId="0" applyFont="1" applyFill="1" applyBorder="1" applyAlignment="1">
      <alignment vertical="center" wrapText="1"/>
    </xf>
    <xf numFmtId="0" fontId="205" fillId="0" borderId="109" xfId="0" applyNumberFormat="1" applyFont="1" applyFill="1" applyBorder="1" applyAlignment="1">
      <alignment horizontal="center" vertical="center" wrapText="1"/>
    </xf>
    <xf numFmtId="0" fontId="206" fillId="0" borderId="1330" xfId="0" applyFont="1" applyFill="1" applyBorder="1" applyAlignment="1">
      <alignment horizontal="center"/>
    </xf>
    <xf numFmtId="0" fontId="205" fillId="0" borderId="1331" xfId="0" applyFont="1" applyFill="1" applyBorder="1" applyAlignment="1">
      <alignment horizontal="center"/>
    </xf>
    <xf numFmtId="0" fontId="205" fillId="0" borderId="834" xfId="0" applyNumberFormat="1" applyFont="1" applyFill="1" applyBorder="1" applyAlignment="1">
      <alignment horizontal="center" vertical="center" wrapText="1"/>
    </xf>
    <xf numFmtId="0" fontId="205" fillId="0" borderId="852" xfId="0" applyNumberFormat="1" applyFont="1" applyFill="1" applyBorder="1" applyAlignment="1">
      <alignment horizontal="center" vertical="center" wrapText="1"/>
    </xf>
    <xf numFmtId="0" fontId="205" fillId="0" borderId="1357" xfId="0" applyNumberFormat="1" applyFont="1" applyFill="1" applyBorder="1" applyAlignment="1">
      <alignment horizontal="center" vertical="center" wrapText="1"/>
    </xf>
    <xf numFmtId="0" fontId="205" fillId="0" borderId="1359" xfId="0" applyNumberFormat="1" applyFont="1" applyFill="1" applyBorder="1" applyAlignment="1">
      <alignment horizontal="center" vertical="center" wrapText="1"/>
    </xf>
    <xf numFmtId="0" fontId="13" fillId="0" borderId="1340" xfId="0" applyNumberFormat="1" applyFont="1" applyFill="1" applyBorder="1" applyAlignment="1">
      <alignment horizontal="center" vertical="center" wrapText="1"/>
    </xf>
    <xf numFmtId="0" fontId="13" fillId="0" borderId="1330" xfId="0" applyNumberFormat="1" applyFont="1" applyFill="1" applyBorder="1" applyAlignment="1">
      <alignment horizontal="center" vertical="center" wrapText="1"/>
    </xf>
    <xf numFmtId="0" fontId="13" fillId="0" borderId="1331" xfId="0" applyNumberFormat="1" applyFont="1" applyFill="1" applyBorder="1" applyAlignment="1">
      <alignment horizontal="center" vertical="center" wrapText="1"/>
    </xf>
    <xf numFmtId="0" fontId="11" fillId="0" borderId="1356" xfId="0" applyFont="1" applyFill="1" applyBorder="1" applyAlignment="1">
      <alignment horizontal="center" vertical="center" wrapText="1"/>
    </xf>
    <xf numFmtId="0" fontId="11" fillId="0" borderId="1357" xfId="0" applyFont="1" applyFill="1" applyBorder="1" applyAlignment="1">
      <alignment horizontal="center" vertical="center" wrapText="1"/>
    </xf>
    <xf numFmtId="0" fontId="11" fillId="0" borderId="1359" xfId="0" applyFont="1" applyFill="1" applyBorder="1" applyAlignment="1">
      <alignment horizontal="center" vertical="center" wrapText="1"/>
    </xf>
    <xf numFmtId="0" fontId="40" fillId="2" borderId="124" xfId="0" applyFont="1" applyFill="1" applyBorder="1" applyAlignment="1">
      <alignment horizontal="center" vertical="center" wrapText="1"/>
    </xf>
    <xf numFmtId="0" fontId="40" fillId="2" borderId="125" xfId="0" applyFont="1" applyFill="1" applyBorder="1" applyAlignment="1">
      <alignment horizontal="center" vertical="center" wrapText="1"/>
    </xf>
    <xf numFmtId="0" fontId="40" fillId="2" borderId="136" xfId="0" applyFont="1" applyFill="1" applyBorder="1" applyAlignment="1">
      <alignment horizontal="center" vertical="center" wrapText="1"/>
    </xf>
    <xf numFmtId="0" fontId="40" fillId="2" borderId="1171" xfId="0" applyFont="1" applyFill="1" applyBorder="1" applyAlignment="1">
      <alignment horizontal="center" vertical="center" wrapText="1"/>
    </xf>
    <xf numFmtId="0" fontId="10" fillId="2" borderId="1361" xfId="13" quotePrefix="1" applyFont="1" applyFill="1" applyBorder="1" applyAlignment="1">
      <alignment horizontal="center" vertical="center" wrapText="1"/>
    </xf>
    <xf numFmtId="0" fontId="10" fillId="2" borderId="1362" xfId="13" quotePrefix="1" applyFont="1" applyFill="1" applyBorder="1" applyAlignment="1">
      <alignment horizontal="center" vertical="center" wrapText="1"/>
    </xf>
    <xf numFmtId="0" fontId="10" fillId="2" borderId="1363" xfId="13" quotePrefix="1" applyFont="1" applyFill="1" applyBorder="1" applyAlignment="1">
      <alignment horizontal="center" vertical="center" wrapText="1"/>
    </xf>
    <xf numFmtId="0" fontId="101" fillId="2" borderId="1361" xfId="5" applyFont="1" applyFill="1" applyBorder="1" applyAlignment="1" applyProtection="1">
      <alignment horizontal="center" vertical="center" wrapText="1"/>
      <protection locked="0"/>
    </xf>
    <xf numFmtId="0" fontId="101" fillId="2" borderId="1362" xfId="5" applyFont="1" applyFill="1" applyBorder="1" applyAlignment="1" applyProtection="1">
      <alignment horizontal="center" vertical="center" wrapText="1"/>
      <protection locked="0"/>
    </xf>
    <xf numFmtId="0" fontId="114" fillId="2" borderId="1245" xfId="22" quotePrefix="1" applyFont="1" applyFill="1" applyBorder="1" applyAlignment="1" applyProtection="1">
      <alignment vertical="center" wrapText="1"/>
      <protection locked="0"/>
    </xf>
    <xf numFmtId="0" fontId="103" fillId="2" borderId="1245" xfId="22" quotePrefix="1" applyFont="1" applyFill="1" applyBorder="1" applyAlignment="1" applyProtection="1">
      <alignment vertical="center" wrapText="1"/>
      <protection locked="0"/>
    </xf>
    <xf numFmtId="0" fontId="103" fillId="2" borderId="1245" xfId="9" applyFont="1" applyFill="1" applyBorder="1" applyAlignment="1" applyProtection="1">
      <alignment horizontal="left" vertical="center" wrapText="1"/>
      <protection locked="0"/>
    </xf>
    <xf numFmtId="0" fontId="103" fillId="2" borderId="1366" xfId="9" applyFont="1" applyFill="1" applyBorder="1" applyAlignment="1" applyProtection="1">
      <alignment horizontal="left" vertical="center" wrapText="1"/>
      <protection locked="0"/>
    </xf>
    <xf numFmtId="0" fontId="103" fillId="2" borderId="1366" xfId="22" applyFont="1" applyFill="1" applyBorder="1" applyAlignment="1" applyProtection="1">
      <alignment vertical="center" wrapText="1"/>
      <protection locked="0"/>
    </xf>
    <xf numFmtId="0" fontId="101" fillId="2" borderId="1364" xfId="5" applyFont="1" applyFill="1" applyBorder="1" applyAlignment="1" applyProtection="1">
      <alignment horizontal="center" vertical="center" wrapText="1"/>
      <protection locked="0"/>
    </xf>
    <xf numFmtId="0" fontId="101" fillId="2" borderId="1368" xfId="5" applyFont="1" applyFill="1" applyBorder="1" applyAlignment="1" applyProtection="1">
      <alignment horizontal="center" vertical="center" wrapText="1"/>
      <protection locked="0"/>
    </xf>
    <xf numFmtId="0" fontId="101" fillId="2" borderId="1367" xfId="5" applyFont="1" applyFill="1" applyBorder="1" applyAlignment="1" applyProtection="1">
      <alignment horizontal="center" vertical="center" wrapText="1"/>
      <protection locked="0"/>
    </xf>
    <xf numFmtId="0" fontId="101" fillId="2" borderId="1366" xfId="5" applyFont="1" applyFill="1" applyBorder="1" applyAlignment="1" applyProtection="1">
      <alignment horizontal="center" vertical="center" wrapText="1"/>
      <protection locked="0"/>
    </xf>
    <xf numFmtId="0" fontId="52" fillId="2" borderId="1376" xfId="15" applyFont="1" applyFill="1" applyBorder="1" applyAlignment="1">
      <alignment horizontal="center" vertical="center" wrapText="1"/>
    </xf>
    <xf numFmtId="0" fontId="52" fillId="2" borderId="1373" xfId="15" applyFont="1" applyFill="1" applyBorder="1" applyAlignment="1">
      <alignment horizontal="center" vertical="center" wrapText="1"/>
    </xf>
    <xf numFmtId="0" fontId="52" fillId="2" borderId="1374" xfId="15" applyFont="1" applyFill="1" applyBorder="1" applyAlignment="1">
      <alignment horizontal="center" vertical="center" wrapText="1"/>
    </xf>
    <xf numFmtId="0" fontId="55" fillId="2" borderId="1370" xfId="13" applyFont="1" applyFill="1" applyBorder="1" applyAlignment="1">
      <alignment horizontal="center" vertical="center" wrapText="1"/>
    </xf>
    <xf numFmtId="0" fontId="55" fillId="2" borderId="1373" xfId="13" applyFont="1" applyFill="1" applyBorder="1" applyAlignment="1">
      <alignment horizontal="center" vertical="center" wrapText="1"/>
    </xf>
    <xf numFmtId="0" fontId="55" fillId="2" borderId="1374" xfId="13" applyFont="1" applyFill="1" applyBorder="1" applyAlignment="1">
      <alignment horizontal="center" vertical="center" wrapText="1"/>
    </xf>
    <xf numFmtId="0" fontId="55" fillId="2" borderId="1376" xfId="13" applyFont="1" applyFill="1" applyBorder="1" applyAlignment="1">
      <alignment horizontal="center" vertical="center" wrapText="1"/>
    </xf>
    <xf numFmtId="0" fontId="52" fillId="2" borderId="1370" xfId="13" applyFont="1" applyFill="1" applyBorder="1" applyAlignment="1">
      <alignment horizontal="center" vertical="center" wrapText="1"/>
    </xf>
    <xf numFmtId="0" fontId="52" fillId="2" borderId="1267" xfId="13" applyFont="1" applyFill="1" applyBorder="1" applyAlignment="1">
      <alignment horizontal="center" vertical="center" wrapText="1"/>
    </xf>
    <xf numFmtId="0" fontId="52" fillId="2" borderId="1259" xfId="13" applyFont="1" applyFill="1" applyBorder="1" applyAlignment="1">
      <alignment horizontal="center" vertical="center" wrapText="1"/>
    </xf>
    <xf numFmtId="0" fontId="52" fillId="2" borderId="1376" xfId="0" applyFont="1" applyFill="1" applyBorder="1" applyAlignment="1">
      <alignment horizontal="center" vertical="center"/>
    </xf>
    <xf numFmtId="0" fontId="52" fillId="2" borderId="1373" xfId="0" applyFont="1" applyFill="1" applyBorder="1" applyAlignment="1">
      <alignment horizontal="center" vertical="center"/>
    </xf>
    <xf numFmtId="0" fontId="52" fillId="2" borderId="1088" xfId="15" applyFont="1" applyFill="1" applyBorder="1" applyAlignment="1">
      <alignment horizontal="center" vertical="center" wrapText="1"/>
    </xf>
    <xf numFmtId="0" fontId="52" fillId="2" borderId="1122" xfId="15" applyFont="1" applyFill="1" applyBorder="1" applyAlignment="1">
      <alignment horizontal="center" vertical="center" wrapText="1"/>
    </xf>
    <xf numFmtId="0" fontId="55" fillId="2" borderId="1116" xfId="13" applyFont="1" applyFill="1" applyBorder="1" applyAlignment="1">
      <alignment horizontal="center" vertical="center" wrapText="1"/>
    </xf>
    <xf numFmtId="0" fontId="55" fillId="2" borderId="1361" xfId="13" applyFont="1" applyFill="1" applyBorder="1" applyAlignment="1">
      <alignment horizontal="center" vertical="center" wrapText="1"/>
    </xf>
    <xf numFmtId="0" fontId="55" fillId="2" borderId="1362" xfId="13" applyFont="1" applyFill="1" applyBorder="1" applyAlignment="1">
      <alignment horizontal="center" vertical="center" wrapText="1"/>
    </xf>
    <xf numFmtId="0" fontId="55" fillId="2" borderId="1363" xfId="13" applyFont="1" applyFill="1" applyBorder="1" applyAlignment="1">
      <alignment horizontal="center" vertical="center" wrapText="1"/>
    </xf>
    <xf numFmtId="0" fontId="52" fillId="2" borderId="1377" xfId="15" applyFont="1" applyFill="1" applyBorder="1" applyAlignment="1">
      <alignment horizontal="center" vertical="center" wrapText="1"/>
    </xf>
    <xf numFmtId="0" fontId="52" fillId="2" borderId="1378" xfId="15" applyFont="1" applyFill="1" applyBorder="1" applyAlignment="1">
      <alignment horizontal="center" vertical="center" wrapText="1"/>
    </xf>
    <xf numFmtId="0" fontId="52" fillId="2" borderId="1379" xfId="15" applyFont="1" applyFill="1" applyBorder="1" applyAlignment="1">
      <alignment horizontal="center" vertical="center" wrapText="1"/>
    </xf>
    <xf numFmtId="0" fontId="52" fillId="2" borderId="1370" xfId="15" applyFont="1" applyFill="1" applyBorder="1" applyAlignment="1">
      <alignment horizontal="center" vertical="center" wrapText="1"/>
    </xf>
    <xf numFmtId="0" fontId="0" fillId="2" borderId="0" xfId="0" applyFont="1" applyFill="1"/>
    <xf numFmtId="0" fontId="0" fillId="2" borderId="0" xfId="0" applyFont="1" applyFill="1" applyBorder="1"/>
    <xf numFmtId="0" fontId="124" fillId="2" borderId="1116" xfId="0" applyFont="1" applyFill="1" applyBorder="1" applyAlignment="1">
      <alignment horizontal="center" vertical="center"/>
    </xf>
    <xf numFmtId="0" fontId="52" fillId="2" borderId="1257" xfId="0" applyFont="1" applyFill="1" applyBorder="1" applyAlignment="1">
      <alignment horizontal="center" vertical="center" wrapText="1"/>
    </xf>
    <xf numFmtId="0" fontId="73" fillId="2" borderId="1361" xfId="0" applyFont="1" applyFill="1" applyBorder="1" applyAlignment="1">
      <alignment horizontal="center" vertical="center" wrapText="1"/>
    </xf>
    <xf numFmtId="0" fontId="26" fillId="2" borderId="1372" xfId="15" quotePrefix="1" applyFont="1" applyFill="1" applyBorder="1" applyAlignment="1">
      <alignment horizontal="left" vertical="center" wrapText="1"/>
    </xf>
    <xf numFmtId="0" fontId="26" fillId="2" borderId="1371" xfId="15" quotePrefix="1" applyFont="1" applyFill="1" applyBorder="1" applyAlignment="1">
      <alignment horizontal="left" vertical="center" wrapText="1"/>
    </xf>
    <xf numFmtId="0" fontId="30" fillId="2" borderId="1364" xfId="13" quotePrefix="1" applyFont="1" applyFill="1" applyBorder="1" applyAlignment="1" applyProtection="1">
      <alignment horizontal="center" vertical="center" wrapText="1"/>
      <protection locked="0"/>
    </xf>
    <xf numFmtId="0" fontId="31" fillId="2" borderId="1364" xfId="13" quotePrefix="1" applyFont="1" applyFill="1" applyBorder="1" applyAlignment="1" applyProtection="1">
      <alignment horizontal="center" vertical="center" wrapText="1"/>
      <protection locked="0"/>
    </xf>
    <xf numFmtId="0" fontId="30" fillId="2" borderId="1364" xfId="0" applyFont="1" applyFill="1" applyBorder="1" applyAlignment="1" applyProtection="1">
      <alignment horizontal="center" vertical="center"/>
      <protection locked="0"/>
    </xf>
    <xf numFmtId="0" fontId="26" fillId="2" borderId="1395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7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4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395" xfId="15" quotePrefix="1" applyFont="1" applyFill="1" applyBorder="1" applyAlignment="1" applyProtection="1">
      <alignment horizontal="center" vertical="center" wrapText="1"/>
      <protection locked="0"/>
    </xf>
    <xf numFmtId="0" fontId="24" fillId="2" borderId="1397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4" xfId="13" quotePrefix="1" applyFont="1" applyFill="1" applyBorder="1" applyAlignment="1" applyProtection="1">
      <alignment horizontal="center" vertical="center" wrapText="1"/>
      <protection locked="0"/>
    </xf>
    <xf numFmtId="0" fontId="24" fillId="2" borderId="1364" xfId="13" quotePrefix="1" applyFont="1" applyFill="1" applyBorder="1" applyAlignment="1" applyProtection="1">
      <alignment vertical="center" wrapText="1"/>
      <protection locked="0"/>
    </xf>
    <xf numFmtId="0" fontId="18" fillId="2" borderId="1400" xfId="0" applyFont="1" applyFill="1" applyBorder="1"/>
    <xf numFmtId="0" fontId="16" fillId="2" borderId="946" xfId="9" applyNumberFormat="1" applyFont="1" applyFill="1" applyBorder="1" applyAlignment="1">
      <alignment horizontal="center" vertical="center"/>
    </xf>
    <xf numFmtId="0" fontId="16" fillId="2" borderId="1035" xfId="9" applyNumberFormat="1" applyFont="1" applyFill="1" applyBorder="1" applyAlignment="1">
      <alignment horizontal="center" vertical="center"/>
    </xf>
    <xf numFmtId="0" fontId="16" fillId="2" borderId="1005" xfId="9" applyNumberFormat="1" applyFont="1" applyFill="1" applyBorder="1" applyAlignment="1">
      <alignment horizontal="center" vertical="center"/>
    </xf>
    <xf numFmtId="49" fontId="6" fillId="2" borderId="879" xfId="0" applyNumberFormat="1" applyFont="1" applyFill="1" applyBorder="1" applyAlignment="1">
      <alignment horizontal="left"/>
    </xf>
    <xf numFmtId="0" fontId="16" fillId="2" borderId="0" xfId="9" applyFont="1" applyFill="1"/>
    <xf numFmtId="0" fontId="101" fillId="2" borderId="1371" xfId="15" quotePrefix="1" applyFont="1" applyFill="1" applyBorder="1" applyAlignment="1">
      <alignment horizontal="left" vertical="center" wrapText="1"/>
    </xf>
    <xf numFmtId="0" fontId="101" fillId="2" borderId="1392" xfId="15" quotePrefix="1" applyFont="1" applyFill="1" applyBorder="1" applyAlignment="1">
      <alignment horizontal="left" vertical="center" wrapText="1"/>
    </xf>
    <xf numFmtId="0" fontId="103" fillId="2" borderId="1245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245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366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366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245" xfId="15" applyNumberFormat="1" applyFont="1" applyFill="1" applyBorder="1" applyAlignment="1" applyProtection="1">
      <alignment vertical="center" wrapText="1"/>
      <protection locked="0"/>
    </xf>
    <xf numFmtId="0" fontId="103" fillId="2" borderId="1351" xfId="15" quotePrefix="1" applyNumberFormat="1" applyFont="1" applyFill="1" applyBorder="1" applyAlignment="1" applyProtection="1">
      <alignment vertical="center" wrapText="1"/>
      <protection locked="0"/>
    </xf>
    <xf numFmtId="0" fontId="102" fillId="2" borderId="1245" xfId="15" applyNumberFormat="1" applyFont="1" applyFill="1" applyBorder="1" applyAlignment="1" applyProtection="1">
      <alignment vertical="center" wrapText="1"/>
      <protection locked="0"/>
    </xf>
    <xf numFmtId="0" fontId="110" fillId="2" borderId="1361" xfId="0" applyNumberFormat="1" applyFont="1" applyFill="1" applyBorder="1" applyAlignment="1" applyProtection="1">
      <alignment horizontal="center" vertical="center"/>
    </xf>
    <xf numFmtId="0" fontId="196" fillId="2" borderId="879" xfId="0" applyFont="1" applyFill="1" applyBorder="1" applyAlignment="1">
      <alignment horizontal="left"/>
    </xf>
    <xf numFmtId="17" fontId="196" fillId="2" borderId="969" xfId="0" applyNumberFormat="1" applyFont="1" applyFill="1" applyBorder="1" applyAlignment="1">
      <alignment horizontal="left"/>
    </xf>
    <xf numFmtId="49" fontId="196" fillId="2" borderId="1015" xfId="0" applyNumberFormat="1" applyFont="1" applyFill="1" applyBorder="1" applyAlignment="1">
      <alignment horizontal="left"/>
    </xf>
    <xf numFmtId="49" fontId="196" fillId="2" borderId="998" xfId="0" applyNumberFormat="1" applyFont="1" applyFill="1" applyBorder="1" applyAlignment="1">
      <alignment horizontal="left"/>
    </xf>
    <xf numFmtId="0" fontId="196" fillId="2" borderId="1015" xfId="0" applyFont="1" applyFill="1" applyBorder="1" applyAlignment="1">
      <alignment horizontal="left"/>
    </xf>
    <xf numFmtId="49" fontId="144" fillId="2" borderId="1017" xfId="0" applyNumberFormat="1" applyFont="1" applyFill="1" applyBorder="1" applyAlignment="1">
      <alignment horizontal="left"/>
    </xf>
    <xf numFmtId="49" fontId="196" fillId="2" borderId="969" xfId="0" applyNumberFormat="1" applyFont="1" applyFill="1" applyBorder="1" applyAlignment="1">
      <alignment horizontal="left"/>
    </xf>
    <xf numFmtId="0" fontId="98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100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9" fillId="2" borderId="0" xfId="0" applyFont="1" applyFill="1" applyBorder="1" applyAlignment="1">
      <alignment horizontal="center" wrapText="1"/>
    </xf>
    <xf numFmtId="0" fontId="52" fillId="2" borderId="1088" xfId="0" applyFont="1" applyFill="1" applyBorder="1" applyAlignment="1">
      <alignment horizontal="center" wrapText="1"/>
    </xf>
    <xf numFmtId="0" fontId="52" fillId="2" borderId="1122" xfId="0" applyFont="1" applyFill="1" applyBorder="1" applyAlignment="1">
      <alignment horizontal="center" wrapText="1"/>
    </xf>
    <xf numFmtId="0" fontId="52" fillId="2" borderId="1271" xfId="0" applyFont="1" applyFill="1" applyBorder="1" applyAlignment="1">
      <alignment horizontal="center" wrapText="1"/>
    </xf>
    <xf numFmtId="0" fontId="65" fillId="2" borderId="1214" xfId="15" quotePrefix="1" applyFont="1" applyFill="1" applyBorder="1" applyAlignment="1">
      <alignment horizontal="left" vertical="center" wrapText="1"/>
    </xf>
    <xf numFmtId="0" fontId="10" fillId="2" borderId="1361" xfId="0" applyFont="1" applyFill="1" applyBorder="1" applyAlignment="1">
      <alignment horizontal="center" vertical="center" wrapText="1"/>
    </xf>
    <xf numFmtId="0" fontId="10" fillId="2" borderId="1362" xfId="0" applyFont="1" applyFill="1" applyBorder="1" applyAlignment="1">
      <alignment horizontal="center" vertical="center" wrapText="1"/>
    </xf>
    <xf numFmtId="0" fontId="10" fillId="2" borderId="1363" xfId="0" applyFont="1" applyFill="1" applyBorder="1" applyAlignment="1">
      <alignment horizontal="center" vertical="center" wrapText="1"/>
    </xf>
    <xf numFmtId="0" fontId="10" fillId="2" borderId="1207" xfId="0" applyFont="1" applyFill="1" applyBorder="1" applyAlignment="1">
      <alignment horizontal="center" vertical="center" wrapText="1"/>
    </xf>
    <xf numFmtId="0" fontId="10" fillId="2" borderId="1210" xfId="0" applyFont="1" applyFill="1" applyBorder="1" applyAlignment="1">
      <alignment horizontal="center" vertical="center" wrapText="1"/>
    </xf>
    <xf numFmtId="0" fontId="10" fillId="2" borderId="1215" xfId="0" applyFont="1" applyFill="1" applyBorder="1" applyAlignment="1">
      <alignment horizontal="center" vertical="center" wrapText="1"/>
    </xf>
    <xf numFmtId="0" fontId="129" fillId="2" borderId="0" xfId="0" applyFont="1" applyFill="1" applyBorder="1" applyAlignment="1">
      <alignment wrapText="1"/>
    </xf>
    <xf numFmtId="0" fontId="130" fillId="2" borderId="0" xfId="0" applyFont="1" applyFill="1"/>
    <xf numFmtId="49" fontId="0" fillId="2" borderId="0" xfId="0" applyNumberFormat="1" applyFill="1" applyAlignment="1">
      <alignment horizontal="center" vertical="distributed" wrapText="1"/>
    </xf>
    <xf numFmtId="0" fontId="129" fillId="2" borderId="0" xfId="0" applyFont="1" applyFill="1" applyBorder="1" applyAlignment="1">
      <alignment horizontal="center" vertical="center" wrapText="1"/>
    </xf>
    <xf numFmtId="0" fontId="37" fillId="2" borderId="1115" xfId="11" quotePrefix="1" applyFont="1" applyFill="1" applyBorder="1" applyAlignment="1">
      <alignment horizontal="center" vertical="center" wrapText="1"/>
    </xf>
    <xf numFmtId="0" fontId="37" fillId="2" borderId="1117" xfId="11" quotePrefix="1" applyFont="1" applyFill="1" applyBorder="1" applyAlignment="1">
      <alignment horizontal="center" vertical="center" wrapText="1"/>
    </xf>
    <xf numFmtId="0" fontId="36" fillId="2" borderId="1146" xfId="11" quotePrefix="1" applyFont="1" applyFill="1" applyBorder="1" applyAlignment="1">
      <alignment horizontal="center" vertical="center" wrapText="1"/>
    </xf>
    <xf numFmtId="0" fontId="10" fillId="2" borderId="1148" xfId="4" applyFont="1" applyFill="1" applyBorder="1" applyAlignment="1">
      <alignment horizontal="center" vertical="center" wrapText="1"/>
    </xf>
    <xf numFmtId="0" fontId="35" fillId="2" borderId="1145" xfId="11" applyFont="1" applyFill="1" applyBorder="1" applyAlignment="1">
      <alignment horizontal="center" vertical="center" wrapText="1"/>
    </xf>
    <xf numFmtId="0" fontId="36" fillId="2" borderId="1141" xfId="11" applyFont="1" applyFill="1" applyBorder="1" applyAlignment="1">
      <alignment horizontal="center" vertical="center" wrapText="1"/>
    </xf>
    <xf numFmtId="0" fontId="37" fillId="2" borderId="0" xfId="11" applyFont="1" applyFill="1" applyBorder="1" applyAlignment="1">
      <alignment horizontal="center" vertical="center" wrapText="1"/>
    </xf>
    <xf numFmtId="0" fontId="35" fillId="2" borderId="1141" xfId="11" applyFont="1" applyFill="1" applyBorder="1" applyAlignment="1">
      <alignment horizontal="center" vertical="center" wrapText="1"/>
    </xf>
    <xf numFmtId="0" fontId="35" fillId="2" borderId="1148" xfId="11" applyFont="1" applyFill="1" applyBorder="1" applyAlignment="1">
      <alignment horizontal="center" vertical="center" wrapText="1"/>
    </xf>
    <xf numFmtId="0" fontId="36" fillId="2" borderId="1152" xfId="11" applyFont="1" applyFill="1" applyBorder="1" applyAlignment="1">
      <alignment horizontal="center" vertical="center" wrapText="1"/>
    </xf>
    <xf numFmtId="0" fontId="37" fillId="2" borderId="1151" xfId="11" applyFont="1" applyFill="1" applyBorder="1" applyAlignment="1">
      <alignment horizontal="center" vertical="center" wrapText="1"/>
    </xf>
    <xf numFmtId="0" fontId="55" fillId="2" borderId="1222" xfId="15" applyFont="1" applyFill="1" applyBorder="1" applyAlignment="1">
      <alignment vertical="center" wrapText="1"/>
    </xf>
    <xf numFmtId="0" fontId="55" fillId="2" borderId="642" xfId="15" applyFont="1" applyFill="1" applyBorder="1" applyAlignment="1">
      <alignment vertical="center" wrapText="1"/>
    </xf>
    <xf numFmtId="0" fontId="55" fillId="2" borderId="665" xfId="15" applyFont="1" applyFill="1" applyBorder="1" applyAlignment="1">
      <alignment vertical="center" wrapText="1"/>
    </xf>
    <xf numFmtId="0" fontId="55" fillId="2" borderId="724" xfId="15" applyFont="1" applyFill="1" applyBorder="1" applyAlignment="1">
      <alignment vertical="center" wrapText="1"/>
    </xf>
    <xf numFmtId="0" fontId="55" fillId="2" borderId="563" xfId="15" applyFont="1" applyFill="1" applyBorder="1" applyAlignment="1">
      <alignment vertical="center" wrapText="1"/>
    </xf>
    <xf numFmtId="0" fontId="55" fillId="2" borderId="1169" xfId="15" applyFont="1" applyFill="1" applyBorder="1" applyAlignment="1">
      <alignment vertical="center" wrapText="1"/>
    </xf>
    <xf numFmtId="0" fontId="55" fillId="2" borderId="723" xfId="15" applyFont="1" applyFill="1" applyBorder="1" applyAlignment="1">
      <alignment vertical="center" wrapText="1"/>
    </xf>
    <xf numFmtId="0" fontId="87" fillId="2" borderId="1169" xfId="15" applyFont="1" applyFill="1" applyBorder="1" applyAlignment="1">
      <alignment vertical="center" wrapText="1"/>
    </xf>
    <xf numFmtId="0" fontId="52" fillId="2" borderId="1209" xfId="15" applyFont="1" applyFill="1" applyBorder="1" applyAlignment="1">
      <alignment horizontal="center" vertical="center" wrapText="1"/>
    </xf>
    <xf numFmtId="0" fontId="55" fillId="2" borderId="1209" xfId="15" applyFont="1" applyFill="1" applyBorder="1" applyAlignment="1">
      <alignment horizontal="center" vertical="center" wrapText="1"/>
    </xf>
    <xf numFmtId="0" fontId="55" fillId="2" borderId="1216" xfId="15" applyFont="1" applyFill="1" applyBorder="1" applyAlignment="1">
      <alignment horizontal="center" vertical="center" wrapText="1"/>
    </xf>
    <xf numFmtId="0" fontId="87" fillId="2" borderId="1228" xfId="15" applyFont="1" applyFill="1" applyBorder="1" applyAlignment="1">
      <alignment vertical="center" wrapText="1"/>
    </xf>
    <xf numFmtId="0" fontId="52" fillId="2" borderId="1226" xfId="15" applyFont="1" applyFill="1" applyBorder="1" applyAlignment="1">
      <alignment horizontal="center" vertical="center" wrapText="1"/>
    </xf>
    <xf numFmtId="0" fontId="52" fillId="2" borderId="1223" xfId="15" applyFont="1" applyFill="1" applyBorder="1" applyAlignment="1">
      <alignment horizontal="center" vertical="center" wrapText="1"/>
    </xf>
    <xf numFmtId="0" fontId="52" fillId="2" borderId="1227" xfId="15" applyFont="1" applyFill="1" applyBorder="1" applyAlignment="1">
      <alignment horizontal="center" vertical="center" wrapText="1"/>
    </xf>
    <xf numFmtId="0" fontId="52" fillId="2" borderId="1225" xfId="15" applyFont="1" applyFill="1" applyBorder="1" applyAlignment="1">
      <alignment horizontal="center" vertical="center" wrapText="1"/>
    </xf>
    <xf numFmtId="0" fontId="52" fillId="2" borderId="1232" xfId="15" applyFont="1" applyFill="1" applyBorder="1" applyAlignment="1">
      <alignment horizontal="center" vertical="center" wrapText="1"/>
    </xf>
    <xf numFmtId="0" fontId="52" fillId="2" borderId="1224" xfId="13" applyFont="1" applyFill="1" applyBorder="1" applyAlignment="1">
      <alignment horizontal="center" vertical="center" wrapText="1"/>
    </xf>
    <xf numFmtId="0" fontId="52" fillId="2" borderId="1223" xfId="13" applyFont="1" applyFill="1" applyBorder="1" applyAlignment="1">
      <alignment horizontal="center" vertical="center" wrapText="1"/>
    </xf>
    <xf numFmtId="0" fontId="52" fillId="2" borderId="1229" xfId="13" applyFont="1" applyFill="1" applyBorder="1" applyAlignment="1">
      <alignment horizontal="center" vertical="center" wrapText="1"/>
    </xf>
    <xf numFmtId="0" fontId="150" fillId="2" borderId="1214" xfId="0" applyFont="1" applyFill="1" applyBorder="1" applyAlignment="1">
      <alignment horizontal="left" vertical="center" wrapText="1"/>
    </xf>
    <xf numFmtId="0" fontId="55" fillId="2" borderId="1212" xfId="15" applyFont="1" applyFill="1" applyBorder="1" applyAlignment="1">
      <alignment horizontal="center" vertical="center" wrapText="1"/>
    </xf>
    <xf numFmtId="0" fontId="55" fillId="2" borderId="1213" xfId="15" applyFont="1" applyFill="1" applyBorder="1" applyAlignment="1">
      <alignment horizontal="center" vertical="center" wrapText="1"/>
    </xf>
    <xf numFmtId="0" fontId="150" fillId="2" borderId="1169" xfId="0" applyFont="1" applyFill="1" applyBorder="1" applyAlignment="1">
      <alignment horizontal="left" vertical="center" wrapText="1"/>
    </xf>
    <xf numFmtId="0" fontId="55" fillId="2" borderId="932" xfId="15" applyFont="1" applyFill="1" applyBorder="1" applyAlignment="1">
      <alignment horizontal="center" vertical="center" wrapText="1"/>
    </xf>
    <xf numFmtId="0" fontId="55" fillId="2" borderId="1016" xfId="15" applyFont="1" applyFill="1" applyBorder="1" applyAlignment="1">
      <alignment horizontal="center" vertical="center" wrapText="1"/>
    </xf>
    <xf numFmtId="0" fontId="55" fillId="2" borderId="1041" xfId="15" applyFont="1" applyFill="1" applyBorder="1" applyAlignment="1">
      <alignment horizontal="center" vertical="center" wrapText="1"/>
    </xf>
    <xf numFmtId="0" fontId="55" fillId="2" borderId="840" xfId="15" applyFont="1" applyFill="1" applyBorder="1" applyAlignment="1">
      <alignment horizontal="center" vertical="center" wrapText="1"/>
    </xf>
    <xf numFmtId="0" fontId="55" fillId="2" borderId="841" xfId="15" applyFont="1" applyFill="1" applyBorder="1" applyAlignment="1">
      <alignment horizontal="center" vertical="center" wrapText="1"/>
    </xf>
    <xf numFmtId="0" fontId="55" fillId="2" borderId="1234" xfId="11" applyFont="1" applyFill="1" applyBorder="1" applyAlignment="1">
      <alignment horizontal="center" vertical="center" textRotation="255" wrapText="1"/>
    </xf>
    <xf numFmtId="0" fontId="55" fillId="2" borderId="724" xfId="11" applyFont="1" applyFill="1" applyBorder="1" applyAlignment="1">
      <alignment horizontal="center" vertical="center" textRotation="255" wrapText="1"/>
    </xf>
    <xf numFmtId="0" fontId="55" fillId="2" borderId="1171" xfId="11" applyFont="1" applyFill="1" applyBorder="1" applyAlignment="1">
      <alignment horizontal="center" vertical="center" textRotation="255" wrapText="1"/>
    </xf>
    <xf numFmtId="0" fontId="55" fillId="2" borderId="1169" xfId="13" applyFont="1" applyFill="1" applyBorder="1" applyAlignment="1">
      <alignment horizontal="center" vertical="center" wrapText="1"/>
    </xf>
    <xf numFmtId="0" fontId="55" fillId="2" borderId="642" xfId="13" applyFont="1" applyFill="1" applyBorder="1" applyAlignment="1">
      <alignment horizontal="center" vertical="center" wrapText="1"/>
    </xf>
    <xf numFmtId="0" fontId="55" fillId="2" borderId="723" xfId="13" applyFont="1" applyFill="1" applyBorder="1" applyAlignment="1">
      <alignment horizontal="center" vertical="center" wrapText="1"/>
    </xf>
    <xf numFmtId="0" fontId="39" fillId="2" borderId="0" xfId="13" applyFont="1" applyFill="1" applyBorder="1" applyAlignment="1">
      <alignment vertical="center" wrapText="1"/>
    </xf>
    <xf numFmtId="0" fontId="149" fillId="2" borderId="1214" xfId="15" quotePrefix="1" applyFont="1" applyFill="1" applyBorder="1" applyAlignment="1">
      <alignment vertical="center" wrapText="1"/>
    </xf>
    <xf numFmtId="0" fontId="55" fillId="2" borderId="1210" xfId="15" applyFont="1" applyFill="1" applyBorder="1" applyAlignment="1">
      <alignment horizontal="center" vertical="center" wrapText="1"/>
    </xf>
    <xf numFmtId="0" fontId="55" fillId="2" borderId="1211" xfId="15" applyFont="1" applyFill="1" applyBorder="1" applyAlignment="1">
      <alignment horizontal="center" vertical="center" wrapText="1"/>
    </xf>
    <xf numFmtId="0" fontId="149" fillId="2" borderId="1235" xfId="15" applyFont="1" applyFill="1" applyBorder="1" applyAlignment="1">
      <alignment vertical="center" wrapText="1"/>
    </xf>
    <xf numFmtId="0" fontId="52" fillId="2" borderId="1234" xfId="13" applyFont="1" applyFill="1" applyBorder="1" applyAlignment="1">
      <alignment horizontal="center" vertical="center" wrapText="1"/>
    </xf>
    <xf numFmtId="0" fontId="52" fillId="2" borderId="1236" xfId="13" applyFont="1" applyFill="1" applyBorder="1" applyAlignment="1">
      <alignment horizontal="center" vertical="center" wrapText="1"/>
    </xf>
    <xf numFmtId="0" fontId="52" fillId="2" borderId="1221" xfId="13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vertical="center" wrapText="1"/>
    </xf>
    <xf numFmtId="0" fontId="87" fillId="2" borderId="1233" xfId="15" applyFont="1" applyFill="1" applyBorder="1" applyAlignment="1">
      <alignment vertical="center" wrapText="1"/>
    </xf>
    <xf numFmtId="0" fontId="64" fillId="2" borderId="1117" xfId="15" quotePrefix="1" applyFont="1" applyFill="1" applyBorder="1" applyAlignment="1">
      <alignment vertical="center" wrapText="1"/>
    </xf>
    <xf numFmtId="0" fontId="55" fillId="2" borderId="1117" xfId="15" applyFont="1" applyFill="1" applyBorder="1" applyAlignment="1">
      <alignment horizontal="center" vertical="center" wrapText="1"/>
    </xf>
    <xf numFmtId="0" fontId="61" fillId="2" borderId="1117" xfId="0" applyFont="1" applyFill="1" applyBorder="1" applyAlignment="1">
      <alignment horizontal="left" vertical="center" wrapText="1"/>
    </xf>
    <xf numFmtId="0" fontId="100" fillId="2" borderId="0" xfId="0" applyFont="1" applyFill="1" applyBorder="1"/>
    <xf numFmtId="0" fontId="64" fillId="2" borderId="1117" xfId="15" applyFont="1" applyFill="1" applyBorder="1" applyAlignment="1">
      <alignment vertical="center" wrapText="1"/>
    </xf>
    <xf numFmtId="0" fontId="124" fillId="2" borderId="1117" xfId="0" applyFont="1" applyFill="1" applyBorder="1" applyAlignment="1">
      <alignment horizontal="left" vertical="center" wrapText="1"/>
    </xf>
    <xf numFmtId="0" fontId="130" fillId="2" borderId="0" xfId="0" applyFont="1" applyFill="1" applyBorder="1"/>
    <xf numFmtId="0" fontId="52" fillId="2" borderId="0" xfId="0" applyFont="1" applyFill="1"/>
    <xf numFmtId="0" fontId="63" fillId="2" borderId="0" xfId="0" applyFont="1" applyFill="1"/>
    <xf numFmtId="0" fontId="23" fillId="2" borderId="0" xfId="0" applyFont="1" applyFill="1" applyAlignment="1">
      <alignment wrapText="1"/>
    </xf>
    <xf numFmtId="0" fontId="198" fillId="2" borderId="0" xfId="0" applyFont="1" applyFill="1"/>
    <xf numFmtId="0" fontId="18" fillId="2" borderId="0" xfId="0" applyFont="1" applyFill="1" applyAlignment="1">
      <alignment horizontal="left"/>
    </xf>
    <xf numFmtId="0" fontId="129" fillId="2" borderId="0" xfId="0" applyFont="1" applyFill="1" applyAlignment="1"/>
    <xf numFmtId="0" fontId="35" fillId="2" borderId="431" xfId="11" quotePrefix="1" applyFont="1" applyFill="1" applyBorder="1" applyAlignment="1">
      <alignment horizontal="center" vertical="center" wrapText="1"/>
    </xf>
    <xf numFmtId="0" fontId="36" fillId="2" borderId="431" xfId="11" quotePrefix="1" applyFont="1" applyFill="1" applyBorder="1" applyAlignment="1">
      <alignment horizontal="center" vertical="center" wrapText="1"/>
    </xf>
    <xf numFmtId="0" fontId="37" fillId="2" borderId="430" xfId="11" quotePrefix="1" applyFont="1" applyFill="1" applyBorder="1" applyAlignment="1">
      <alignment horizontal="center" vertical="center" wrapText="1"/>
    </xf>
    <xf numFmtId="0" fontId="37" fillId="2" borderId="452" xfId="11" quotePrefix="1" applyFont="1" applyFill="1" applyBorder="1" applyAlignment="1">
      <alignment horizontal="center" vertical="center" wrapText="1"/>
    </xf>
    <xf numFmtId="0" fontId="35" fillId="2" borderId="453" xfId="11" quotePrefix="1" applyFont="1" applyFill="1" applyBorder="1" applyAlignment="1">
      <alignment horizontal="center" vertical="center" wrapText="1"/>
    </xf>
    <xf numFmtId="0" fontId="36" fillId="2" borderId="454" xfId="11" quotePrefix="1" applyFont="1" applyFill="1" applyBorder="1" applyAlignment="1">
      <alignment horizontal="center" vertical="center" wrapText="1"/>
    </xf>
    <xf numFmtId="0" fontId="37" fillId="2" borderId="451" xfId="11" quotePrefix="1" applyFont="1" applyFill="1" applyBorder="1" applyAlignment="1">
      <alignment horizontal="center" vertical="center" wrapText="1"/>
    </xf>
    <xf numFmtId="0" fontId="38" fillId="2" borderId="772" xfId="15" quotePrefix="1" applyFont="1" applyFill="1" applyBorder="1" applyAlignment="1">
      <alignment vertical="center" wrapText="1"/>
    </xf>
    <xf numFmtId="0" fontId="10" fillId="2" borderId="1039" xfId="15" applyFont="1" applyFill="1" applyBorder="1" applyAlignment="1">
      <alignment horizontal="center" vertical="center" wrapText="1"/>
    </xf>
    <xf numFmtId="0" fontId="10" fillId="2" borderId="1096" xfId="15" applyFont="1" applyFill="1" applyBorder="1" applyAlignment="1">
      <alignment horizontal="center" vertical="center" wrapText="1"/>
    </xf>
    <xf numFmtId="0" fontId="39" fillId="2" borderId="1096" xfId="15" applyFont="1" applyFill="1" applyBorder="1" applyAlignment="1">
      <alignment horizontal="center" vertical="center" wrapText="1"/>
    </xf>
    <xf numFmtId="0" fontId="100" fillId="2" borderId="1096" xfId="0" applyFont="1" applyFill="1" applyBorder="1" applyAlignment="1">
      <alignment horizontal="left" vertical="center" wrapText="1"/>
    </xf>
    <xf numFmtId="0" fontId="100" fillId="2" borderId="1097" xfId="0" applyFont="1" applyFill="1" applyBorder="1" applyAlignment="1">
      <alignment horizontal="left" vertical="center" wrapText="1"/>
    </xf>
    <xf numFmtId="0" fontId="172" fillId="2" borderId="767" xfId="15" quotePrefix="1" applyFont="1" applyFill="1" applyBorder="1" applyAlignment="1">
      <alignment horizontal="left" vertical="center" wrapText="1"/>
    </xf>
    <xf numFmtId="0" fontId="100" fillId="2" borderId="1321" xfId="0" applyFont="1" applyFill="1" applyBorder="1" applyAlignment="1">
      <alignment horizontal="center" vertical="center" wrapText="1"/>
    </xf>
    <xf numFmtId="0" fontId="100" fillId="2" borderId="1322" xfId="0" applyFont="1" applyFill="1" applyBorder="1" applyAlignment="1">
      <alignment horizontal="center" vertical="center" wrapText="1"/>
    </xf>
    <xf numFmtId="0" fontId="172" fillId="2" borderId="718" xfId="15" quotePrefix="1" applyFont="1" applyFill="1" applyBorder="1" applyAlignment="1">
      <alignment horizontal="left" vertical="center" wrapText="1"/>
    </xf>
    <xf numFmtId="0" fontId="39" fillId="2" borderId="1317" xfId="15" applyFont="1" applyFill="1" applyBorder="1" applyAlignment="1">
      <alignment horizontal="center" vertical="center" wrapText="1"/>
    </xf>
    <xf numFmtId="0" fontId="39" fillId="2" borderId="1316" xfId="15" applyFont="1" applyFill="1" applyBorder="1" applyAlignment="1">
      <alignment horizontal="center" vertical="center" wrapText="1"/>
    </xf>
    <xf numFmtId="0" fontId="100" fillId="2" borderId="1316" xfId="0" applyFont="1" applyFill="1" applyBorder="1" applyAlignment="1">
      <alignment horizontal="center" vertical="center" wrapText="1"/>
    </xf>
    <xf numFmtId="0" fontId="100" fillId="2" borderId="1318" xfId="0" applyFont="1" applyFill="1" applyBorder="1" applyAlignment="1">
      <alignment horizontal="center" vertical="center" wrapText="1"/>
    </xf>
    <xf numFmtId="0" fontId="99" fillId="2" borderId="767" xfId="0" applyFont="1" applyFill="1" applyBorder="1" applyAlignment="1">
      <alignment horizontal="left" vertical="center" wrapText="1"/>
    </xf>
    <xf numFmtId="0" fontId="21" fillId="2" borderId="995" xfId="13" applyFont="1" applyFill="1" applyBorder="1" applyAlignment="1">
      <alignment horizontal="center" vertical="center" wrapText="1"/>
    </xf>
    <xf numFmtId="0" fontId="1" fillId="2" borderId="995" xfId="0" applyFont="1" applyFill="1" applyBorder="1" applyAlignment="1">
      <alignment horizontal="center" vertical="center" wrapText="1"/>
    </xf>
    <xf numFmtId="0" fontId="21" fillId="2" borderId="1042" xfId="13" applyFont="1" applyFill="1" applyBorder="1" applyAlignment="1">
      <alignment horizontal="center" vertical="center" wrapText="1"/>
    </xf>
    <xf numFmtId="0" fontId="21" fillId="2" borderId="1037" xfId="13" applyFont="1" applyFill="1" applyBorder="1" applyAlignment="1">
      <alignment horizontal="center" vertical="center" wrapText="1"/>
    </xf>
    <xf numFmtId="0" fontId="21" fillId="2" borderId="1021" xfId="13" applyFont="1" applyFill="1" applyBorder="1" applyAlignment="1">
      <alignment horizontal="center" vertical="center" wrapText="1"/>
    </xf>
    <xf numFmtId="0" fontId="21" fillId="2" borderId="1007" xfId="13" applyFont="1" applyFill="1" applyBorder="1" applyAlignment="1">
      <alignment horizontal="center" vertical="center" wrapText="1"/>
    </xf>
    <xf numFmtId="0" fontId="62" fillId="2" borderId="1245" xfId="0" applyFont="1" applyFill="1" applyBorder="1" applyAlignment="1">
      <alignment horizontal="left" vertical="center" wrapText="1"/>
    </xf>
    <xf numFmtId="0" fontId="88" fillId="2" borderId="1257" xfId="15" applyFont="1" applyFill="1" applyBorder="1" applyAlignment="1">
      <alignment horizontal="center" vertical="center" wrapText="1"/>
    </xf>
    <xf numFmtId="0" fontId="88" fillId="2" borderId="1258" xfId="15" applyFont="1" applyFill="1" applyBorder="1" applyAlignment="1">
      <alignment horizontal="center" vertical="center" wrapText="1"/>
    </xf>
    <xf numFmtId="0" fontId="88" fillId="2" borderId="1258" xfId="13" applyFont="1" applyFill="1" applyBorder="1" applyAlignment="1">
      <alignment horizontal="center" vertical="center" wrapText="1"/>
    </xf>
    <xf numFmtId="0" fontId="88" fillId="2" borderId="732" xfId="13" applyFont="1" applyFill="1" applyBorder="1" applyAlignment="1">
      <alignment horizontal="center" vertical="center" wrapText="1"/>
    </xf>
    <xf numFmtId="0" fontId="172" fillId="2" borderId="1245" xfId="15" quotePrefix="1" applyFont="1" applyFill="1" applyBorder="1" applyAlignment="1">
      <alignment horizontal="left" vertical="center" wrapText="1"/>
    </xf>
    <xf numFmtId="0" fontId="39" fillId="2" borderId="1370" xfId="15" applyFont="1" applyFill="1" applyBorder="1" applyAlignment="1">
      <alignment horizontal="center" vertical="center" wrapText="1"/>
    </xf>
    <xf numFmtId="0" fontId="39" fillId="2" borderId="1267" xfId="15" applyFont="1" applyFill="1" applyBorder="1" applyAlignment="1">
      <alignment horizontal="center" vertical="center" wrapText="1"/>
    </xf>
    <xf numFmtId="0" fontId="127" fillId="2" borderId="1267" xfId="0" applyFont="1" applyFill="1" applyBorder="1" applyAlignment="1">
      <alignment horizontal="center" vertical="center" wrapText="1"/>
    </xf>
    <xf numFmtId="0" fontId="127" fillId="2" borderId="1259" xfId="0" applyFont="1" applyFill="1" applyBorder="1" applyAlignment="1">
      <alignment horizontal="center" vertical="center" wrapText="1"/>
    </xf>
    <xf numFmtId="0" fontId="172" fillId="2" borderId="1312" xfId="15" quotePrefix="1" applyFont="1" applyFill="1" applyBorder="1" applyAlignment="1">
      <alignment horizontal="left" vertical="center" wrapText="1"/>
    </xf>
    <xf numFmtId="0" fontId="127" fillId="2" borderId="1321" xfId="0" applyFont="1" applyFill="1" applyBorder="1" applyAlignment="1">
      <alignment horizontal="center" vertical="center" wrapText="1"/>
    </xf>
    <xf numFmtId="0" fontId="127" fillId="2" borderId="1322" xfId="0" applyFont="1" applyFill="1" applyBorder="1" applyAlignment="1">
      <alignment horizontal="center" vertical="center" wrapText="1"/>
    </xf>
    <xf numFmtId="0" fontId="172" fillId="2" borderId="1327" xfId="15" quotePrefix="1" applyFont="1" applyFill="1" applyBorder="1" applyAlignment="1">
      <alignment horizontal="left" vertical="center" wrapText="1"/>
    </xf>
    <xf numFmtId="0" fontId="39" fillId="2" borderId="1310" xfId="15" applyFont="1" applyFill="1" applyBorder="1" applyAlignment="1">
      <alignment horizontal="center" vertical="center" wrapText="1"/>
    </xf>
    <xf numFmtId="0" fontId="39" fillId="2" borderId="1311" xfId="15" applyFont="1" applyFill="1" applyBorder="1" applyAlignment="1">
      <alignment horizontal="center" vertical="center" wrapText="1"/>
    </xf>
    <xf numFmtId="0" fontId="127" fillId="2" borderId="1311" xfId="0" applyFont="1" applyFill="1" applyBorder="1" applyAlignment="1">
      <alignment horizontal="center" vertical="center" wrapText="1"/>
    </xf>
    <xf numFmtId="0" fontId="127" fillId="2" borderId="1319" xfId="0" applyFont="1" applyFill="1" applyBorder="1" applyAlignment="1">
      <alignment horizontal="center" vertical="center" wrapText="1"/>
    </xf>
    <xf numFmtId="0" fontId="65" fillId="2" borderId="1351" xfId="15" quotePrefix="1" applyFont="1" applyFill="1" applyBorder="1" applyAlignment="1">
      <alignment vertical="center" wrapText="1"/>
    </xf>
    <xf numFmtId="0" fontId="21" fillId="2" borderId="1313" xfId="13" applyFont="1" applyFill="1" applyBorder="1" applyAlignment="1">
      <alignment horizontal="center" vertical="center" wrapText="1"/>
    </xf>
    <xf numFmtId="0" fontId="10" fillId="2" borderId="1313" xfId="13" applyFont="1" applyFill="1" applyBorder="1" applyAlignment="1">
      <alignment horizontal="center" vertical="center" wrapText="1"/>
    </xf>
    <xf numFmtId="0" fontId="1" fillId="2" borderId="1236" xfId="0" applyFont="1" applyFill="1" applyBorder="1" applyAlignment="1">
      <alignment horizontal="center" vertical="center" wrapText="1"/>
    </xf>
    <xf numFmtId="0" fontId="1" fillId="2" borderId="1221" xfId="0" applyFont="1" applyFill="1" applyBorder="1" applyAlignment="1">
      <alignment horizontal="center" vertical="center" wrapText="1"/>
    </xf>
    <xf numFmtId="0" fontId="38" fillId="2" borderId="457" xfId="15" applyFont="1" applyFill="1" applyBorder="1" applyAlignment="1">
      <alignment vertical="center" wrapText="1"/>
    </xf>
    <xf numFmtId="0" fontId="55" fillId="2" borderId="456" xfId="0" applyFont="1" applyFill="1" applyBorder="1" applyAlignment="1">
      <alignment horizontal="center" vertical="center" wrapText="1"/>
    </xf>
    <xf numFmtId="0" fontId="101" fillId="2" borderId="452" xfId="15" quotePrefix="1" applyFont="1" applyFill="1" applyBorder="1" applyAlignment="1">
      <alignment horizontal="left" vertical="center" wrapText="1"/>
    </xf>
    <xf numFmtId="0" fontId="39" fillId="2" borderId="453" xfId="15" applyFont="1" applyFill="1" applyBorder="1" applyAlignment="1">
      <alignment horizontal="center" vertical="center" wrapText="1"/>
    </xf>
    <xf numFmtId="0" fontId="39" fillId="2" borderId="454" xfId="15" applyFont="1" applyFill="1" applyBorder="1" applyAlignment="1">
      <alignment horizontal="center" vertical="center" wrapText="1"/>
    </xf>
    <xf numFmtId="0" fontId="52" fillId="2" borderId="451" xfId="0" applyFont="1" applyFill="1" applyBorder="1" applyAlignment="1">
      <alignment horizontal="center" vertical="center" wrapText="1"/>
    </xf>
    <xf numFmtId="0" fontId="38" fillId="2" borderId="448" xfId="15" quotePrefix="1" applyFont="1" applyFill="1" applyBorder="1" applyAlignment="1">
      <alignment vertical="center" wrapText="1"/>
    </xf>
    <xf numFmtId="0" fontId="10" fillId="2" borderId="440" xfId="13" applyFont="1" applyFill="1" applyBorder="1" applyAlignment="1">
      <alignment horizontal="center" vertical="center" wrapText="1"/>
    </xf>
    <xf numFmtId="0" fontId="10" fillId="2" borderId="441" xfId="13" applyFont="1" applyFill="1" applyBorder="1" applyAlignment="1">
      <alignment horizontal="center" vertical="center" wrapText="1"/>
    </xf>
    <xf numFmtId="0" fontId="10" fillId="2" borderId="442" xfId="15" applyFont="1" applyFill="1" applyBorder="1" applyAlignment="1">
      <alignment horizontal="center" vertical="center" wrapText="1"/>
    </xf>
    <xf numFmtId="0" fontId="131" fillId="2" borderId="433" xfId="0" applyFont="1" applyFill="1" applyBorder="1" applyAlignment="1">
      <alignment horizontal="left" vertical="center" wrapText="1"/>
    </xf>
    <xf numFmtId="0" fontId="10" fillId="2" borderId="430" xfId="13" applyFont="1" applyFill="1" applyBorder="1" applyAlignment="1">
      <alignment horizontal="center" vertical="center" wrapText="1"/>
    </xf>
    <xf numFmtId="0" fontId="55" fillId="2" borderId="423" xfId="0" applyFont="1" applyFill="1" applyBorder="1" applyAlignment="1">
      <alignment horizontal="center" vertical="center" wrapText="1"/>
    </xf>
    <xf numFmtId="0" fontId="100" fillId="2" borderId="431" xfId="0" applyFont="1" applyFill="1" applyBorder="1" applyAlignment="1">
      <alignment horizontal="center" vertical="center"/>
    </xf>
    <xf numFmtId="0" fontId="100" fillId="2" borderId="433" xfId="0" applyFont="1" applyFill="1" applyBorder="1" applyAlignment="1">
      <alignment horizontal="left" vertical="center" wrapText="1"/>
    </xf>
    <xf numFmtId="0" fontId="105" fillId="2" borderId="431" xfId="0" applyFont="1" applyFill="1" applyBorder="1" applyAlignment="1">
      <alignment horizontal="center" vertical="center"/>
    </xf>
    <xf numFmtId="0" fontId="105" fillId="2" borderId="610" xfId="0" applyFont="1" applyFill="1" applyBorder="1" applyAlignment="1">
      <alignment horizontal="center" vertical="center"/>
    </xf>
    <xf numFmtId="0" fontId="10" fillId="2" borderId="1171" xfId="13" applyFont="1" applyFill="1" applyBorder="1" applyAlignment="1">
      <alignment horizontal="center" vertical="center" wrapText="1"/>
    </xf>
    <xf numFmtId="0" fontId="65" fillId="2" borderId="481" xfId="15" applyFont="1" applyFill="1" applyBorder="1" applyAlignment="1">
      <alignment vertical="center" wrapText="1"/>
    </xf>
    <xf numFmtId="0" fontId="65" fillId="2" borderId="477" xfId="15" quotePrefix="1" applyFont="1" applyFill="1" applyBorder="1" applyAlignment="1">
      <alignment vertical="center" wrapText="1"/>
    </xf>
    <xf numFmtId="0" fontId="0" fillId="2" borderId="0" xfId="0" applyFill="1"/>
    <xf numFmtId="0" fontId="146" fillId="2" borderId="611" xfId="11" applyFont="1" applyFill="1" applyBorder="1" applyAlignment="1">
      <alignment horizontal="center" vertical="center" wrapText="1"/>
    </xf>
    <xf numFmtId="0" fontId="146" fillId="2" borderId="610" xfId="11" applyFont="1" applyFill="1" applyBorder="1" applyAlignment="1">
      <alignment horizontal="center" vertical="center" wrapText="1"/>
    </xf>
    <xf numFmtId="0" fontId="50" fillId="2" borderId="610" xfId="11" applyFont="1" applyFill="1" applyBorder="1" applyAlignment="1">
      <alignment horizontal="center" vertical="center" wrapText="1"/>
    </xf>
    <xf numFmtId="0" fontId="51" fillId="2" borderId="567" xfId="15" applyFont="1" applyFill="1" applyBorder="1" applyAlignment="1">
      <alignment vertical="center" wrapText="1"/>
    </xf>
    <xf numFmtId="0" fontId="52" fillId="2" borderId="611" xfId="0" applyFont="1" applyFill="1" applyBorder="1" applyAlignment="1">
      <alignment horizontal="center" vertical="center"/>
    </xf>
    <xf numFmtId="0" fontId="52" fillId="2" borderId="615" xfId="0" applyFont="1" applyFill="1" applyBorder="1" applyAlignment="1">
      <alignment horizontal="center" vertical="center"/>
    </xf>
    <xf numFmtId="0" fontId="53" fillId="2" borderId="616" xfId="15" applyFont="1" applyFill="1" applyBorder="1" applyAlignment="1">
      <alignment horizontal="center" vertical="center" wrapText="1"/>
    </xf>
    <xf numFmtId="0" fontId="52" fillId="2" borderId="610" xfId="0" applyFont="1" applyFill="1" applyBorder="1" applyAlignment="1">
      <alignment horizontal="center" vertical="center"/>
    </xf>
    <xf numFmtId="0" fontId="53" fillId="2" borderId="610" xfId="15" applyFont="1" applyFill="1" applyBorder="1" applyAlignment="1">
      <alignment horizontal="center" vertical="center" wrapText="1"/>
    </xf>
    <xf numFmtId="0" fontId="47" fillId="2" borderId="1039" xfId="13" applyFont="1" applyFill="1" applyBorder="1" applyAlignment="1">
      <alignment horizontal="center" vertical="center" wrapText="1"/>
    </xf>
    <xf numFmtId="0" fontId="47" fillId="2" borderId="1031" xfId="13" applyFont="1" applyFill="1" applyBorder="1" applyAlignment="1">
      <alignment horizontal="center" vertical="center" wrapText="1"/>
    </xf>
    <xf numFmtId="0" fontId="47" fillId="2" borderId="1040" xfId="13" applyFont="1" applyFill="1" applyBorder="1" applyAlignment="1">
      <alignment horizontal="center" vertical="center" wrapText="1"/>
    </xf>
    <xf numFmtId="0" fontId="53" fillId="2" borderId="1031" xfId="15" applyFont="1" applyFill="1" applyBorder="1" applyAlignment="1">
      <alignment horizontal="center" vertical="center" wrapText="1"/>
    </xf>
    <xf numFmtId="0" fontId="47" fillId="2" borderId="0" xfId="15" applyFont="1" applyFill="1" applyBorder="1" applyAlignment="1">
      <alignment vertical="center" wrapText="1"/>
    </xf>
    <xf numFmtId="0" fontId="53" fillId="2" borderId="0" xfId="15" applyFont="1" applyFill="1" applyBorder="1" applyAlignment="1">
      <alignment horizontal="center" vertical="center" wrapText="1"/>
    </xf>
    <xf numFmtId="0" fontId="47" fillId="2" borderId="0" xfId="13" applyFont="1" applyFill="1" applyBorder="1" applyAlignment="1">
      <alignment horizontal="center" vertical="center" wrapText="1"/>
    </xf>
    <xf numFmtId="0" fontId="53" fillId="2" borderId="1004" xfId="15" applyFont="1" applyFill="1" applyBorder="1" applyAlignment="1">
      <alignment horizontal="center" vertical="center" wrapText="1"/>
    </xf>
    <xf numFmtId="0" fontId="53" fillId="2" borderId="1009" xfId="15" applyFont="1" applyFill="1" applyBorder="1" applyAlignment="1">
      <alignment horizontal="center" vertical="center" wrapText="1"/>
    </xf>
    <xf numFmtId="0" fontId="53" fillId="2" borderId="0" xfId="15" applyFont="1" applyFill="1" applyBorder="1" applyAlignment="1">
      <alignment vertical="center" wrapText="1"/>
    </xf>
    <xf numFmtId="0" fontId="51" fillId="2" borderId="0" xfId="15" applyFont="1" applyFill="1" applyBorder="1" applyAlignment="1">
      <alignment vertical="center" wrapText="1"/>
    </xf>
    <xf numFmtId="0" fontId="51" fillId="2" borderId="550" xfId="15" applyFont="1" applyFill="1" applyBorder="1" applyAlignment="1">
      <alignment vertical="center" wrapText="1"/>
    </xf>
    <xf numFmtId="0" fontId="53" fillId="2" borderId="950" xfId="15" applyFont="1" applyFill="1" applyBorder="1" applyAlignment="1">
      <alignment horizontal="center" vertical="center" wrapText="1"/>
    </xf>
    <xf numFmtId="0" fontId="100" fillId="2" borderId="612" xfId="0" applyFont="1" applyFill="1" applyBorder="1" applyAlignment="1">
      <alignment horizontal="left" vertical="center" wrapText="1"/>
    </xf>
    <xf numFmtId="0" fontId="33" fillId="2" borderId="0" xfId="0" applyFont="1" applyFill="1" applyBorder="1" applyAlignment="1">
      <alignment horizontal="left"/>
    </xf>
    <xf numFmtId="0" fontId="53" fillId="2" borderId="609" xfId="15" applyFont="1" applyFill="1" applyBorder="1" applyAlignment="1">
      <alignment vertical="center" wrapText="1"/>
    </xf>
    <xf numFmtId="0" fontId="51" fillId="2" borderId="482" xfId="15" applyFont="1" applyFill="1" applyBorder="1" applyAlignment="1">
      <alignment vertical="center" wrapText="1"/>
    </xf>
    <xf numFmtId="0" fontId="100" fillId="2" borderId="610" xfId="0" applyFont="1" applyFill="1" applyBorder="1" applyAlignment="1">
      <alignment horizontal="left" vertical="center" wrapText="1"/>
    </xf>
    <xf numFmtId="0" fontId="42" fillId="2" borderId="157" xfId="0" applyFont="1" applyFill="1" applyBorder="1" applyAlignment="1">
      <alignment horizontal="left" vertical="center" wrapText="1"/>
    </xf>
    <xf numFmtId="0" fontId="42" fillId="2" borderId="482" xfId="0" applyFont="1" applyFill="1" applyBorder="1" applyAlignment="1">
      <alignment horizontal="left" vertical="center" wrapText="1"/>
    </xf>
    <xf numFmtId="0" fontId="53" fillId="2" borderId="986" xfId="15" applyFont="1" applyFill="1" applyBorder="1" applyAlignment="1">
      <alignment horizontal="center" vertical="center" wrapText="1"/>
    </xf>
    <xf numFmtId="0" fontId="53" fillId="2" borderId="578" xfId="15" applyFont="1" applyFill="1" applyBorder="1" applyAlignment="1">
      <alignment vertical="center" wrapText="1"/>
    </xf>
    <xf numFmtId="0" fontId="51" fillId="2" borderId="611" xfId="15" applyFont="1" applyFill="1" applyBorder="1" applyAlignment="1">
      <alignment vertical="center" wrapText="1"/>
    </xf>
    <xf numFmtId="0" fontId="9" fillId="2" borderId="612" xfId="0" applyFont="1" applyFill="1" applyBorder="1" applyAlignment="1">
      <alignment horizontal="left" vertical="center" wrapText="1"/>
    </xf>
    <xf numFmtId="0" fontId="48" fillId="2" borderId="991" xfId="11" applyFont="1" applyFill="1" applyBorder="1" applyAlignment="1">
      <alignment horizontal="center" vertical="center" wrapText="1"/>
    </xf>
    <xf numFmtId="0" fontId="49" fillId="2" borderId="991" xfId="11" applyFont="1" applyFill="1" applyBorder="1" applyAlignment="1">
      <alignment horizontal="center" vertical="center" wrapText="1"/>
    </xf>
    <xf numFmtId="0" fontId="50" fillId="2" borderId="950" xfId="11" applyFont="1" applyFill="1" applyBorder="1" applyAlignment="1">
      <alignment horizontal="center" vertical="center" wrapText="1"/>
    </xf>
    <xf numFmtId="0" fontId="50" fillId="2" borderId="1262" xfId="11" applyFont="1" applyFill="1" applyBorder="1" applyAlignment="1">
      <alignment horizontal="center" vertical="center" wrapText="1"/>
    </xf>
    <xf numFmtId="0" fontId="51" fillId="2" borderId="984" xfId="15" applyFont="1" applyFill="1" applyBorder="1" applyAlignment="1">
      <alignment vertical="center" wrapText="1"/>
    </xf>
    <xf numFmtId="0" fontId="52" fillId="2" borderId="986" xfId="0" applyFont="1" applyFill="1" applyBorder="1" applyAlignment="1">
      <alignment horizontal="center" vertical="center"/>
    </xf>
    <xf numFmtId="0" fontId="33" fillId="2" borderId="986" xfId="0" applyFont="1" applyFill="1" applyBorder="1" applyAlignment="1">
      <alignment horizontal="center" vertical="center"/>
    </xf>
    <xf numFmtId="0" fontId="47" fillId="2" borderId="986" xfId="13" applyFont="1" applyFill="1" applyBorder="1" applyAlignment="1">
      <alignment horizontal="center" vertical="center" wrapText="1"/>
    </xf>
    <xf numFmtId="0" fontId="47" fillId="2" borderId="1294" xfId="13" applyFont="1" applyFill="1" applyBorder="1" applyAlignment="1">
      <alignment horizontal="center" vertical="center" wrapText="1"/>
    </xf>
    <xf numFmtId="0" fontId="53" fillId="2" borderId="1011" xfId="15" applyFont="1" applyFill="1" applyBorder="1" applyAlignment="1">
      <alignment vertical="center" wrapText="1"/>
    </xf>
    <xf numFmtId="0" fontId="53" fillId="2" borderId="1011" xfId="15" applyFont="1" applyFill="1" applyBorder="1" applyAlignment="1">
      <alignment horizontal="center" vertical="center" wrapText="1"/>
    </xf>
    <xf numFmtId="0" fontId="53" fillId="2" borderId="1022" xfId="15" applyFont="1" applyFill="1" applyBorder="1" applyAlignment="1">
      <alignment horizontal="center" vertical="center" wrapText="1"/>
    </xf>
    <xf numFmtId="0" fontId="53" fillId="2" borderId="1013" xfId="15" applyFont="1" applyFill="1" applyBorder="1" applyAlignment="1">
      <alignment horizontal="center" vertical="center" wrapText="1"/>
    </xf>
    <xf numFmtId="0" fontId="47" fillId="2" borderId="1011" xfId="13" applyFont="1" applyFill="1" applyBorder="1" applyAlignment="1">
      <alignment horizontal="center" vertical="center" wrapText="1"/>
    </xf>
    <xf numFmtId="0" fontId="47" fillId="2" borderId="1297" xfId="13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/>
    </xf>
    <xf numFmtId="0" fontId="53" fillId="2" borderId="1128" xfId="15" applyFont="1" applyFill="1" applyBorder="1" applyAlignment="1">
      <alignment vertical="center" wrapText="1"/>
    </xf>
    <xf numFmtId="0" fontId="53" fillId="2" borderId="1128" xfId="15" applyFont="1" applyFill="1" applyBorder="1" applyAlignment="1">
      <alignment horizontal="center" vertical="center" wrapText="1"/>
    </xf>
    <xf numFmtId="0" fontId="53" fillId="2" borderId="1126" xfId="15" applyFont="1" applyFill="1" applyBorder="1" applyAlignment="1">
      <alignment horizontal="center" vertical="center" wrapText="1"/>
    </xf>
    <xf numFmtId="0" fontId="53" fillId="2" borderId="1127" xfId="15" applyFont="1" applyFill="1" applyBorder="1" applyAlignment="1">
      <alignment horizontal="center" vertical="center" wrapText="1"/>
    </xf>
    <xf numFmtId="0" fontId="53" fillId="2" borderId="1298" xfId="15" applyFont="1" applyFill="1" applyBorder="1" applyAlignment="1">
      <alignment horizontal="center" vertical="center" wrapText="1"/>
    </xf>
    <xf numFmtId="0" fontId="51" fillId="2" borderId="1010" xfId="15" applyFont="1" applyFill="1" applyBorder="1" applyAlignment="1">
      <alignment vertical="center" wrapText="1"/>
    </xf>
    <xf numFmtId="0" fontId="47" fillId="2" borderId="1004" xfId="15" applyFont="1" applyFill="1" applyBorder="1" applyAlignment="1">
      <alignment horizontal="center" vertical="center" wrapText="1"/>
    </xf>
    <xf numFmtId="0" fontId="47" fillId="2" borderId="1031" xfId="15" applyFont="1" applyFill="1" applyBorder="1" applyAlignment="1">
      <alignment horizontal="center" vertical="center" wrapText="1"/>
    </xf>
    <xf numFmtId="0" fontId="47" fillId="2" borderId="1009" xfId="15" applyFont="1" applyFill="1" applyBorder="1" applyAlignment="1">
      <alignment horizontal="center" vertical="center" wrapText="1"/>
    </xf>
    <xf numFmtId="0" fontId="100" fillId="2" borderId="1010" xfId="0" applyFont="1" applyFill="1" applyBorder="1" applyAlignment="1">
      <alignment horizontal="left" vertical="center" wrapText="1"/>
    </xf>
    <xf numFmtId="0" fontId="42" fillId="2" borderId="1010" xfId="0" applyFont="1" applyFill="1" applyBorder="1" applyAlignment="1">
      <alignment horizontal="left" vertical="center" wrapText="1"/>
    </xf>
    <xf numFmtId="0" fontId="53" fillId="2" borderId="1010" xfId="15" applyFont="1" applyFill="1" applyBorder="1" applyAlignment="1">
      <alignment horizontal="center" vertical="center" wrapText="1"/>
    </xf>
    <xf numFmtId="0" fontId="53" fillId="2" borderId="1068" xfId="15" applyFont="1" applyFill="1" applyBorder="1" applyAlignment="1">
      <alignment horizontal="center" vertical="center" wrapText="1"/>
    </xf>
    <xf numFmtId="0" fontId="53" fillId="2" borderId="1067" xfId="15" applyFont="1" applyFill="1" applyBorder="1" applyAlignment="1">
      <alignment horizontal="center" vertical="center" wrapText="1"/>
    </xf>
    <xf numFmtId="0" fontId="42" fillId="2" borderId="1008" xfId="0" applyFont="1" applyFill="1" applyBorder="1" applyAlignment="1">
      <alignment horizontal="left" vertical="center" wrapText="1"/>
    </xf>
    <xf numFmtId="0" fontId="51" fillId="2" borderId="1008" xfId="15" applyFont="1" applyFill="1" applyBorder="1" applyAlignment="1">
      <alignment vertical="center" wrapText="1"/>
    </xf>
    <xf numFmtId="0" fontId="53" fillId="2" borderId="1010" xfId="13" applyFont="1" applyFill="1" applyBorder="1" applyAlignment="1">
      <alignment horizontal="center" vertical="center" wrapText="1"/>
    </xf>
    <xf numFmtId="0" fontId="53" fillId="2" borderId="1068" xfId="13" applyFont="1" applyFill="1" applyBorder="1" applyAlignment="1">
      <alignment horizontal="center" vertical="center" wrapText="1"/>
    </xf>
    <xf numFmtId="0" fontId="53" fillId="2" borderId="1296" xfId="13" applyFont="1" applyFill="1" applyBorder="1" applyAlignment="1">
      <alignment horizontal="center" vertical="center" wrapText="1"/>
    </xf>
    <xf numFmtId="0" fontId="47" fillId="2" borderId="1022" xfId="13" applyFont="1" applyFill="1" applyBorder="1" applyAlignment="1">
      <alignment horizontal="center" vertical="center" wrapText="1"/>
    </xf>
    <xf numFmtId="0" fontId="51" fillId="2" borderId="1039" xfId="15" applyFont="1" applyFill="1" applyBorder="1" applyAlignment="1">
      <alignment vertical="center" wrapText="1"/>
    </xf>
    <xf numFmtId="0" fontId="47" fillId="2" borderId="995" xfId="15" applyFont="1" applyFill="1" applyBorder="1" applyAlignment="1">
      <alignment horizontal="center" vertical="center" wrapText="1"/>
    </xf>
    <xf numFmtId="0" fontId="53" fillId="2" borderId="995" xfId="15" applyFont="1" applyFill="1" applyBorder="1" applyAlignment="1">
      <alignment horizontal="center" vertical="center" wrapText="1"/>
    </xf>
    <xf numFmtId="0" fontId="9" fillId="2" borderId="1004" xfId="0" applyFont="1" applyFill="1" applyBorder="1" applyAlignment="1">
      <alignment horizontal="left" vertical="center" wrapText="1"/>
    </xf>
    <xf numFmtId="0" fontId="9" fillId="2" borderId="994" xfId="0" applyFont="1" applyFill="1" applyBorder="1" applyAlignment="1">
      <alignment horizontal="left" vertical="center" wrapText="1"/>
    </xf>
    <xf numFmtId="0" fontId="47" fillId="2" borderId="950" xfId="15" applyFont="1" applyFill="1" applyBorder="1" applyAlignment="1">
      <alignment horizontal="center" vertical="center" wrapText="1"/>
    </xf>
    <xf numFmtId="0" fontId="185" fillId="2" borderId="994" xfId="0" applyFont="1" applyFill="1" applyBorder="1" applyAlignment="1">
      <alignment horizontal="left" vertical="center" wrapText="1"/>
    </xf>
    <xf numFmtId="0" fontId="159" fillId="2" borderId="950" xfId="15" applyFont="1" applyFill="1" applyBorder="1" applyAlignment="1">
      <alignment horizontal="center" vertical="center" wrapText="1"/>
    </xf>
    <xf numFmtId="0" fontId="34" fillId="2" borderId="0" xfId="0" applyFont="1" applyFill="1" applyAlignment="1"/>
    <xf numFmtId="0" fontId="53" fillId="2" borderId="0" xfId="11" applyFont="1" applyFill="1" applyBorder="1" applyAlignment="1">
      <alignment horizontal="center" vertical="center" wrapText="1"/>
    </xf>
    <xf numFmtId="0" fontId="51" fillId="2" borderId="612" xfId="15" applyFont="1" applyFill="1" applyBorder="1" applyAlignment="1">
      <alignment vertical="center" wrapText="1"/>
    </xf>
    <xf numFmtId="0" fontId="47" fillId="2" borderId="612" xfId="15" applyFont="1" applyFill="1" applyBorder="1" applyAlignment="1">
      <alignment vertical="center" wrapText="1"/>
    </xf>
    <xf numFmtId="0" fontId="42" fillId="2" borderId="984" xfId="0" applyFont="1" applyFill="1" applyBorder="1" applyAlignment="1">
      <alignment horizontal="left" vertical="center" wrapText="1"/>
    </xf>
    <xf numFmtId="0" fontId="53" fillId="2" borderId="0" xfId="13" applyFont="1" applyFill="1" applyBorder="1" applyAlignment="1">
      <alignment vertical="center" wrapText="1"/>
    </xf>
    <xf numFmtId="0" fontId="51" fillId="2" borderId="1213" xfId="15" applyFont="1" applyFill="1" applyBorder="1" applyAlignment="1">
      <alignment vertical="center" wrapText="1"/>
    </xf>
    <xf numFmtId="0" fontId="9" fillId="2" borderId="1144" xfId="0" applyFont="1" applyFill="1" applyBorder="1" applyAlignment="1">
      <alignment horizontal="left" vertical="center" wrapText="1"/>
    </xf>
    <xf numFmtId="0" fontId="9" fillId="2" borderId="774" xfId="0" applyFont="1" applyFill="1" applyBorder="1" applyAlignment="1">
      <alignment horizontal="left" vertical="center" wrapText="1"/>
    </xf>
    <xf numFmtId="0" fontId="156" fillId="2" borderId="0" xfId="0" applyFont="1" applyFill="1"/>
    <xf numFmtId="0" fontId="155" fillId="2" borderId="0" xfId="0" applyFont="1" applyFill="1" applyAlignment="1">
      <alignment horizontal="center" vertical="center" wrapText="1"/>
    </xf>
    <xf numFmtId="0" fontId="85" fillId="2" borderId="1115" xfId="11" quotePrefix="1" applyFont="1" applyFill="1" applyBorder="1" applyAlignment="1">
      <alignment horizontal="center" vertical="center" wrapText="1"/>
    </xf>
    <xf numFmtId="0" fontId="85" fillId="2" borderId="1118" xfId="11" quotePrefix="1" applyFont="1" applyFill="1" applyBorder="1" applyAlignment="1">
      <alignment horizontal="center" vertical="center" wrapText="1"/>
    </xf>
    <xf numFmtId="0" fontId="85" fillId="2" borderId="1117" xfId="11" quotePrefix="1" applyFont="1" applyFill="1" applyBorder="1" applyAlignment="1">
      <alignment horizontal="center" vertical="center" wrapText="1"/>
    </xf>
    <xf numFmtId="0" fontId="80" fillId="2" borderId="1118" xfId="11" quotePrefix="1" applyFont="1" applyFill="1" applyBorder="1" applyAlignment="1">
      <alignment horizontal="center" vertical="center" wrapText="1"/>
    </xf>
    <xf numFmtId="0" fontId="42" fillId="2" borderId="1083" xfId="15" quotePrefix="1" applyFont="1" applyFill="1" applyBorder="1" applyAlignment="1">
      <alignment vertical="center" wrapText="1"/>
    </xf>
    <xf numFmtId="0" fontId="52" fillId="2" borderId="72" xfId="0" applyFont="1" applyFill="1" applyBorder="1" applyAlignment="1">
      <alignment horizontal="center" vertical="center"/>
    </xf>
    <xf numFmtId="0" fontId="52" fillId="2" borderId="72" xfId="15" quotePrefix="1" applyFont="1" applyFill="1" applyBorder="1" applyAlignment="1">
      <alignment horizontal="center" vertical="center" wrapText="1"/>
    </xf>
    <xf numFmtId="0" fontId="52" fillId="2" borderId="724" xfId="0" applyFont="1" applyFill="1" applyBorder="1" applyAlignment="1">
      <alignment horizontal="center" vertical="center"/>
    </xf>
    <xf numFmtId="0" fontId="52" fillId="2" borderId="722" xfId="15" quotePrefix="1" applyFont="1" applyFill="1" applyBorder="1" applyAlignment="1">
      <alignment horizontal="center" vertical="center" wrapText="1"/>
    </xf>
    <xf numFmtId="0" fontId="52" fillId="2" borderId="1089" xfId="0" applyFont="1" applyFill="1" applyBorder="1" applyAlignment="1">
      <alignment horizontal="center" vertical="center"/>
    </xf>
    <xf numFmtId="0" fontId="52" fillId="2" borderId="820" xfId="15" quotePrefix="1" applyFont="1" applyFill="1" applyBorder="1" applyAlignment="1">
      <alignment horizontal="center" vertical="center" wrapText="1"/>
    </xf>
    <xf numFmtId="0" fontId="156" fillId="2" borderId="1089" xfId="0" applyFont="1" applyFill="1" applyBorder="1" applyAlignment="1">
      <alignment horizontal="center" vertical="center"/>
    </xf>
    <xf numFmtId="0" fontId="156" fillId="2" borderId="724" xfId="0" applyFont="1" applyFill="1" applyBorder="1" applyAlignment="1">
      <alignment horizontal="center" vertical="center"/>
    </xf>
    <xf numFmtId="0" fontId="55" fillId="2" borderId="1119" xfId="13" applyFont="1" applyFill="1" applyBorder="1" applyAlignment="1">
      <alignment horizontal="center" vertical="center" wrapText="1"/>
    </xf>
    <xf numFmtId="0" fontId="55" fillId="2" borderId="1120" xfId="13" applyFont="1" applyFill="1" applyBorder="1" applyAlignment="1">
      <alignment horizontal="center" vertical="center" wrapText="1"/>
    </xf>
    <xf numFmtId="0" fontId="52" fillId="2" borderId="1146" xfId="15" quotePrefix="1" applyFont="1" applyFill="1" applyBorder="1" applyAlignment="1">
      <alignment vertical="center" wrapText="1"/>
    </xf>
    <xf numFmtId="0" fontId="42" fillId="2" borderId="1117" xfId="15" quotePrefix="1" applyFont="1" applyFill="1" applyBorder="1" applyAlignment="1">
      <alignment vertical="center" wrapText="1"/>
    </xf>
    <xf numFmtId="0" fontId="152" fillId="2" borderId="1083" xfId="0" applyFont="1" applyFill="1" applyBorder="1" applyAlignment="1">
      <alignment horizontal="left" vertical="center" wrapText="1"/>
    </xf>
    <xf numFmtId="0" fontId="52" fillId="2" borderId="1121" xfId="15" quotePrefix="1" applyFont="1" applyFill="1" applyBorder="1" applyAlignment="1">
      <alignment vertical="center" wrapText="1"/>
    </xf>
    <xf numFmtId="0" fontId="42" fillId="2" borderId="1118" xfId="0" applyFont="1" applyFill="1" applyBorder="1" applyAlignment="1">
      <alignment horizontal="left" vertical="center" wrapText="1"/>
    </xf>
    <xf numFmtId="0" fontId="42" fillId="2" borderId="1110" xfId="15" applyFont="1" applyFill="1" applyBorder="1" applyAlignment="1">
      <alignment vertical="center" wrapText="1"/>
    </xf>
    <xf numFmtId="0" fontId="157" fillId="2" borderId="892" xfId="0" applyFont="1" applyFill="1" applyBorder="1" applyAlignment="1">
      <alignment horizontal="left" vertical="center" wrapText="1"/>
    </xf>
    <xf numFmtId="0" fontId="157" fillId="2" borderId="1117" xfId="0" applyFont="1" applyFill="1" applyBorder="1" applyAlignment="1">
      <alignment horizontal="left" vertical="center" wrapText="1"/>
    </xf>
    <xf numFmtId="0" fontId="152" fillId="2" borderId="1117" xfId="0" applyFont="1" applyFill="1" applyBorder="1" applyAlignment="1">
      <alignment horizontal="left" vertical="center" wrapText="1"/>
    </xf>
    <xf numFmtId="0" fontId="124" fillId="2" borderId="632" xfId="0" applyFont="1" applyFill="1" applyBorder="1" applyAlignment="1">
      <alignment horizontal="center" vertical="center"/>
    </xf>
    <xf numFmtId="0" fontId="124" fillId="2" borderId="662" xfId="0" applyFont="1" applyFill="1" applyBorder="1" applyAlignment="1">
      <alignment horizontal="center" vertical="center"/>
    </xf>
    <xf numFmtId="0" fontId="124" fillId="2" borderId="885" xfId="0" applyFont="1" applyFill="1" applyBorder="1" applyAlignment="1">
      <alignment horizontal="center" vertical="center"/>
    </xf>
    <xf numFmtId="0" fontId="124" fillId="2" borderId="776" xfId="0" applyFont="1" applyFill="1" applyBorder="1" applyAlignment="1">
      <alignment horizontal="center" vertical="center"/>
    </xf>
    <xf numFmtId="0" fontId="152" fillId="2" borderId="0" xfId="0" applyFont="1" applyFill="1" applyAlignment="1">
      <alignment horizontal="left" vertical="center" wrapText="1"/>
    </xf>
    <xf numFmtId="0" fontId="152" fillId="2" borderId="0" xfId="0" applyFont="1" applyFill="1"/>
    <xf numFmtId="0" fontId="10" fillId="2" borderId="679" xfId="15" quotePrefix="1" applyFont="1" applyFill="1" applyBorder="1" applyAlignment="1">
      <alignment vertical="center" wrapText="1"/>
    </xf>
    <xf numFmtId="0" fontId="10" fillId="2" borderId="1301" xfId="13" quotePrefix="1" applyFont="1" applyFill="1" applyBorder="1" applyAlignment="1">
      <alignment horizontal="center" vertical="center" wrapText="1"/>
    </xf>
    <xf numFmtId="0" fontId="23" fillId="14" borderId="0" xfId="0" applyFont="1" applyFill="1"/>
    <xf numFmtId="0" fontId="58" fillId="14" borderId="769" xfId="0" applyFont="1" applyFill="1" applyBorder="1" applyAlignment="1">
      <alignment horizontal="centerContinuous" vertical="center" wrapText="1"/>
    </xf>
    <xf numFmtId="0" fontId="58" fillId="14" borderId="734" xfId="0" applyFont="1" applyFill="1" applyBorder="1" applyAlignment="1">
      <alignment horizontal="centerContinuous" vertical="center" wrapText="1"/>
    </xf>
    <xf numFmtId="0" fontId="178" fillId="14" borderId="720" xfId="0" applyFont="1" applyFill="1" applyBorder="1" applyAlignment="1">
      <alignment horizontal="center" vertical="center" wrapText="1"/>
    </xf>
    <xf numFmtId="0" fontId="178" fillId="14" borderId="719" xfId="0" applyFont="1" applyFill="1" applyBorder="1" applyAlignment="1">
      <alignment horizontal="center" vertical="center" wrapText="1"/>
    </xf>
    <xf numFmtId="0" fontId="178" fillId="14" borderId="721" xfId="0" applyFont="1" applyFill="1" applyBorder="1" applyAlignment="1">
      <alignment horizontal="center" vertical="center" wrapText="1"/>
    </xf>
    <xf numFmtId="0" fontId="178" fillId="14" borderId="762" xfId="0" applyFont="1" applyFill="1" applyBorder="1" applyAlignment="1">
      <alignment horizontal="center" vertical="center" wrapText="1"/>
    </xf>
    <xf numFmtId="0" fontId="178" fillId="14" borderId="783" xfId="0" applyFont="1" applyFill="1" applyBorder="1" applyAlignment="1">
      <alignment horizontal="center" vertical="center" wrapText="1"/>
    </xf>
    <xf numFmtId="0" fontId="178" fillId="14" borderId="763" xfId="0" applyFont="1" applyFill="1" applyBorder="1" applyAlignment="1">
      <alignment horizontal="center" vertical="center" wrapText="1"/>
    </xf>
    <xf numFmtId="0" fontId="59" fillId="14" borderId="769" xfId="0" applyFont="1" applyFill="1" applyBorder="1" applyAlignment="1">
      <alignment vertical="center" wrapText="1"/>
    </xf>
    <xf numFmtId="0" fontId="60" fillId="14" borderId="759" xfId="0" applyFont="1" applyFill="1" applyBorder="1" applyAlignment="1">
      <alignment horizontal="center" vertical="center" wrapText="1"/>
    </xf>
    <xf numFmtId="0" fontId="60" fillId="14" borderId="760" xfId="0" applyFont="1" applyFill="1" applyBorder="1" applyAlignment="1">
      <alignment horizontal="center" vertical="center" wrapText="1"/>
    </xf>
    <xf numFmtId="0" fontId="59" fillId="14" borderId="761" xfId="0" applyFont="1" applyFill="1" applyBorder="1" applyAlignment="1">
      <alignment horizontal="center" vertical="center" wrapText="1"/>
    </xf>
    <xf numFmtId="0" fontId="61" fillId="14" borderId="771" xfId="0" applyFont="1" applyFill="1" applyBorder="1" applyAlignment="1">
      <alignment horizontal="center" vertical="center" wrapText="1"/>
    </xf>
    <xf numFmtId="0" fontId="61" fillId="14" borderId="760" xfId="0" applyFont="1" applyFill="1" applyBorder="1" applyAlignment="1">
      <alignment horizontal="center" vertical="center" wrapText="1"/>
    </xf>
    <xf numFmtId="0" fontId="61" fillId="14" borderId="761" xfId="0" applyFont="1" applyFill="1" applyBorder="1" applyAlignment="1">
      <alignment horizontal="center" vertical="center" wrapText="1"/>
    </xf>
    <xf numFmtId="0" fontId="179" fillId="14" borderId="770" xfId="0" applyFont="1" applyFill="1" applyBorder="1" applyAlignment="1">
      <alignment vertical="center" wrapText="1"/>
    </xf>
    <xf numFmtId="0" fontId="179" fillId="14" borderId="970" xfId="0" applyFont="1" applyFill="1" applyBorder="1" applyAlignment="1">
      <alignment horizontal="center" vertical="center" wrapText="1"/>
    </xf>
    <xf numFmtId="0" fontId="179" fillId="14" borderId="884" xfId="0" applyFont="1" applyFill="1" applyBorder="1" applyAlignment="1">
      <alignment horizontal="center" vertical="center" wrapText="1"/>
    </xf>
    <xf numFmtId="0" fontId="180" fillId="14" borderId="978" xfId="0" applyFont="1" applyFill="1" applyBorder="1" applyAlignment="1">
      <alignment horizontal="center" vertical="center" wrapText="1"/>
    </xf>
    <xf numFmtId="0" fontId="6" fillId="14" borderId="882" xfId="0" applyFont="1" applyFill="1" applyBorder="1" applyAlignment="1">
      <alignment horizontal="center" vertical="center" wrapText="1"/>
    </xf>
    <xf numFmtId="0" fontId="6" fillId="14" borderId="884" xfId="0" applyFont="1" applyFill="1" applyBorder="1" applyAlignment="1">
      <alignment horizontal="center" vertical="center" wrapText="1"/>
    </xf>
    <xf numFmtId="0" fontId="6" fillId="14" borderId="978" xfId="0" applyFont="1" applyFill="1" applyBorder="1" applyAlignment="1">
      <alignment horizontal="center" vertical="center" wrapText="1"/>
    </xf>
    <xf numFmtId="0" fontId="179" fillId="2" borderId="970" xfId="0" applyFont="1" applyFill="1" applyBorder="1" applyAlignment="1">
      <alignment horizontal="center" vertical="center" wrapText="1"/>
    </xf>
    <xf numFmtId="0" fontId="179" fillId="2" borderId="884" xfId="0" applyFont="1" applyFill="1" applyBorder="1" applyAlignment="1">
      <alignment horizontal="center" vertical="center" wrapText="1"/>
    </xf>
    <xf numFmtId="0" fontId="180" fillId="2" borderId="978" xfId="0" applyFont="1" applyFill="1" applyBorder="1" applyAlignment="1">
      <alignment horizontal="center" vertical="center" wrapText="1"/>
    </xf>
    <xf numFmtId="0" fontId="150" fillId="14" borderId="773" xfId="0" applyFont="1" applyFill="1" applyBorder="1" applyAlignment="1">
      <alignment horizontal="left" vertical="center" wrapText="1"/>
    </xf>
    <xf numFmtId="0" fontId="180" fillId="14" borderId="950" xfId="0" applyFont="1" applyFill="1" applyBorder="1" applyAlignment="1">
      <alignment horizontal="center" vertical="center" wrapText="1"/>
    </xf>
    <xf numFmtId="0" fontId="180" fillId="14" borderId="977" xfId="0" applyFont="1" applyFill="1" applyBorder="1" applyAlignment="1">
      <alignment horizontal="center" vertical="center" wrapText="1"/>
    </xf>
    <xf numFmtId="0" fontId="150" fillId="14" borderId="672" xfId="0" applyFont="1" applyFill="1" applyBorder="1" applyAlignment="1">
      <alignment horizontal="left" vertical="center" wrapText="1"/>
    </xf>
    <xf numFmtId="0" fontId="180" fillId="14" borderId="932" xfId="0" applyFont="1" applyFill="1" applyBorder="1" applyAlignment="1">
      <alignment horizontal="center" vertical="center" wrapText="1"/>
    </xf>
    <xf numFmtId="0" fontId="180" fillId="14" borderId="838" xfId="0" applyFont="1" applyFill="1" applyBorder="1" applyAlignment="1">
      <alignment horizontal="center" vertical="center" wrapText="1"/>
    </xf>
    <xf numFmtId="0" fontId="180" fillId="14" borderId="839" xfId="0" applyFont="1" applyFill="1" applyBorder="1" applyAlignment="1">
      <alignment horizontal="center" vertical="center" wrapText="1"/>
    </xf>
    <xf numFmtId="0" fontId="180" fillId="14" borderId="840" xfId="0" applyFont="1" applyFill="1" applyBorder="1" applyAlignment="1">
      <alignment horizontal="center" vertical="center" wrapText="1"/>
    </xf>
    <xf numFmtId="0" fontId="150" fillId="14" borderId="770" xfId="0" applyFont="1" applyFill="1" applyBorder="1" applyAlignment="1">
      <alignment horizontal="left" vertical="center" wrapText="1"/>
    </xf>
    <xf numFmtId="0" fontId="180" fillId="14" borderId="882" xfId="0" applyFont="1" applyFill="1" applyBorder="1" applyAlignment="1">
      <alignment horizontal="center" vertical="center" wrapText="1"/>
    </xf>
    <xf numFmtId="0" fontId="184" fillId="14" borderId="773" xfId="0" applyFont="1" applyFill="1" applyBorder="1" applyAlignment="1">
      <alignment vertical="center" wrapText="1"/>
    </xf>
    <xf numFmtId="0" fontId="184" fillId="14" borderId="756" xfId="0" applyFont="1" applyFill="1" applyBorder="1" applyAlignment="1">
      <alignment vertical="center" wrapText="1"/>
    </xf>
    <xf numFmtId="0" fontId="179" fillId="14" borderId="954" xfId="0" applyFont="1" applyFill="1" applyBorder="1" applyAlignment="1">
      <alignment horizontal="center" vertical="center" wrapText="1"/>
    </xf>
    <xf numFmtId="0" fontId="179" fillId="14" borderId="955" xfId="0" applyFont="1" applyFill="1" applyBorder="1" applyAlignment="1">
      <alignment horizontal="center" vertical="center" wrapText="1"/>
    </xf>
    <xf numFmtId="0" fontId="180" fillId="14" borderId="958" xfId="0" applyFont="1" applyFill="1" applyBorder="1" applyAlignment="1">
      <alignment horizontal="center" vertical="center" wrapText="1"/>
    </xf>
    <xf numFmtId="0" fontId="6" fillId="14" borderId="840" xfId="0" applyFont="1" applyFill="1" applyBorder="1" applyAlignment="1">
      <alignment horizontal="center" vertical="center" wrapText="1"/>
    </xf>
    <xf numFmtId="0" fontId="6" fillId="14" borderId="838" xfId="0" applyFont="1" applyFill="1" applyBorder="1" applyAlignment="1">
      <alignment horizontal="center" vertical="center" wrapText="1"/>
    </xf>
    <xf numFmtId="0" fontId="6" fillId="14" borderId="839" xfId="0" applyFont="1" applyFill="1" applyBorder="1" applyAlignment="1">
      <alignment horizontal="center" vertical="center" wrapText="1"/>
    </xf>
    <xf numFmtId="0" fontId="179" fillId="14" borderId="751" xfId="0" applyFont="1" applyFill="1" applyBorder="1" applyAlignment="1">
      <alignment vertical="center" wrapText="1"/>
    </xf>
    <xf numFmtId="0" fontId="180" fillId="14" borderId="883" xfId="0" applyFont="1" applyFill="1" applyBorder="1" applyAlignment="1">
      <alignment horizontal="center" vertical="center" wrapText="1"/>
    </xf>
    <xf numFmtId="0" fontId="179" fillId="14" borderId="1287" xfId="0" applyFont="1" applyFill="1" applyBorder="1" applyAlignment="1">
      <alignment horizontal="center" vertical="center" wrapText="1"/>
    </xf>
    <xf numFmtId="0" fontId="179" fillId="14" borderId="1288" xfId="0" applyFont="1" applyFill="1" applyBorder="1" applyAlignment="1">
      <alignment horizontal="center" vertical="center" wrapText="1"/>
    </xf>
    <xf numFmtId="0" fontId="180" fillId="14" borderId="1289" xfId="0" applyFont="1" applyFill="1" applyBorder="1" applyAlignment="1">
      <alignment horizontal="center" vertical="center" wrapText="1"/>
    </xf>
    <xf numFmtId="0" fontId="59" fillId="14" borderId="773" xfId="0" applyFont="1" applyFill="1" applyBorder="1" applyAlignment="1">
      <alignment vertical="center" wrapText="1"/>
    </xf>
    <xf numFmtId="0" fontId="179" fillId="14" borderId="1261" xfId="0" applyFont="1" applyFill="1" applyBorder="1" applyAlignment="1">
      <alignment horizontal="center" vertical="center" wrapText="1"/>
    </xf>
    <xf numFmtId="0" fontId="179" fillId="14" borderId="1272" xfId="0" applyFont="1" applyFill="1" applyBorder="1" applyAlignment="1">
      <alignment horizontal="center" vertical="center" wrapText="1"/>
    </xf>
    <xf numFmtId="0" fontId="180" fillId="14" borderId="1275" xfId="0" applyFont="1" applyFill="1" applyBorder="1" applyAlignment="1">
      <alignment horizontal="center" vertical="center" wrapText="1"/>
    </xf>
    <xf numFmtId="0" fontId="8" fillId="14" borderId="773" xfId="0" applyFont="1" applyFill="1" applyBorder="1" applyAlignment="1">
      <alignment horizontal="left" vertical="center" wrapText="1"/>
    </xf>
    <xf numFmtId="0" fontId="6" fillId="14" borderId="950" xfId="0" applyFont="1" applyFill="1" applyBorder="1" applyAlignment="1">
      <alignment horizontal="center" vertical="center"/>
    </xf>
    <xf numFmtId="0" fontId="42" fillId="14" borderId="773" xfId="0" applyFont="1" applyFill="1" applyBorder="1" applyAlignment="1">
      <alignment horizontal="left" vertical="center" wrapText="1"/>
    </xf>
    <xf numFmtId="0" fontId="105" fillId="14" borderId="773" xfId="0" applyFont="1" applyFill="1" applyBorder="1" applyAlignment="1">
      <alignment horizontal="center" vertical="center"/>
    </xf>
    <xf numFmtId="0" fontId="23" fillId="14" borderId="0" xfId="0" applyFont="1" applyFill="1" applyAlignment="1">
      <alignment vertical="center"/>
    </xf>
    <xf numFmtId="0" fontId="23" fillId="14" borderId="0" xfId="0" applyFont="1" applyFill="1" applyAlignment="1">
      <alignment horizontal="left" vertical="center"/>
    </xf>
    <xf numFmtId="0" fontId="13" fillId="2" borderId="962" xfId="4" quotePrefix="1" applyFont="1" applyFill="1" applyBorder="1" applyAlignment="1">
      <alignment horizontal="centerContinuous" vertical="center" wrapText="1"/>
    </xf>
    <xf numFmtId="0" fontId="13" fillId="2" borderId="734" xfId="4" quotePrefix="1" applyFont="1" applyFill="1" applyBorder="1" applyAlignment="1">
      <alignment horizontal="centerContinuous" vertical="center" wrapText="1"/>
    </xf>
    <xf numFmtId="0" fontId="57" fillId="2" borderId="720" xfId="11" quotePrefix="1" applyFont="1" applyFill="1" applyBorder="1" applyAlignment="1">
      <alignment horizontal="center" vertical="center" wrapText="1"/>
    </xf>
    <xf numFmtId="0" fontId="57" fillId="2" borderId="953" xfId="11" quotePrefix="1" applyFont="1" applyFill="1" applyBorder="1" applyAlignment="1">
      <alignment horizontal="center" vertical="center" wrapText="1"/>
    </xf>
    <xf numFmtId="0" fontId="57" fillId="2" borderId="961" xfId="11" quotePrefix="1" applyFont="1" applyFill="1" applyBorder="1" applyAlignment="1">
      <alignment horizontal="center" vertical="center" wrapText="1"/>
    </xf>
    <xf numFmtId="0" fontId="13" fillId="2" borderId="961" xfId="11" quotePrefix="1" applyFont="1" applyFill="1" applyBorder="1" applyAlignment="1">
      <alignment horizontal="center" vertical="center" wrapText="1"/>
    </xf>
    <xf numFmtId="0" fontId="64" fillId="2" borderId="962" xfId="15" quotePrefix="1" applyFont="1" applyFill="1" applyBorder="1" applyAlignment="1">
      <alignment vertical="center" wrapText="1"/>
    </xf>
    <xf numFmtId="0" fontId="41" fillId="2" borderId="954" xfId="15" quotePrefix="1" applyFont="1" applyFill="1" applyBorder="1" applyAlignment="1">
      <alignment horizontal="center" vertical="center" wrapText="1"/>
    </xf>
    <xf numFmtId="0" fontId="41" fillId="2" borderId="955" xfId="15" quotePrefix="1" applyFont="1" applyFill="1" applyBorder="1" applyAlignment="1">
      <alignment horizontal="center" vertical="center" wrapText="1"/>
    </xf>
    <xf numFmtId="0" fontId="64" fillId="2" borderId="956" xfId="15" quotePrefix="1" applyFont="1" applyFill="1" applyBorder="1" applyAlignment="1">
      <alignment horizontal="center" vertical="center" wrapText="1"/>
    </xf>
    <xf numFmtId="0" fontId="61" fillId="2" borderId="954" xfId="0" applyFont="1" applyFill="1" applyBorder="1" applyAlignment="1">
      <alignment horizontal="center" vertical="center" wrapText="1"/>
    </xf>
    <xf numFmtId="0" fontId="61" fillId="2" borderId="955" xfId="0" applyFont="1" applyFill="1" applyBorder="1" applyAlignment="1">
      <alignment horizontal="center" vertical="center" wrapText="1"/>
    </xf>
    <xf numFmtId="0" fontId="61" fillId="2" borderId="956" xfId="0" applyFont="1" applyFill="1" applyBorder="1" applyAlignment="1">
      <alignment horizontal="center" vertical="center" wrapText="1"/>
    </xf>
    <xf numFmtId="0" fontId="87" fillId="2" borderId="951" xfId="3" applyFont="1" applyFill="1" applyBorder="1" applyAlignment="1">
      <alignment vertical="center" wrapText="1"/>
    </xf>
    <xf numFmtId="0" fontId="87" fillId="2" borderId="1270" xfId="15" quotePrefix="1" applyFont="1" applyFill="1" applyBorder="1" applyAlignment="1">
      <alignment horizontal="center" vertical="center" wrapText="1"/>
    </xf>
    <xf numFmtId="0" fontId="87" fillId="2" borderId="1266" xfId="15" quotePrefix="1" applyFont="1" applyFill="1" applyBorder="1" applyAlignment="1">
      <alignment horizontal="center" vertical="center" wrapText="1"/>
    </xf>
    <xf numFmtId="0" fontId="11" fillId="2" borderId="1271" xfId="15" quotePrefix="1" applyFont="1" applyFill="1" applyBorder="1" applyAlignment="1">
      <alignment horizontal="center" vertical="center" wrapText="1"/>
    </xf>
    <xf numFmtId="0" fontId="6" fillId="2" borderId="1270" xfId="0" applyFont="1" applyFill="1" applyBorder="1" applyAlignment="1">
      <alignment horizontal="center" vertical="center" wrapText="1"/>
    </xf>
    <xf numFmtId="0" fontId="6" fillId="2" borderId="1266" xfId="0" applyFont="1" applyFill="1" applyBorder="1" applyAlignment="1">
      <alignment horizontal="center" vertical="center" wrapText="1"/>
    </xf>
    <xf numFmtId="0" fontId="6" fillId="2" borderId="1271" xfId="0" applyFont="1" applyFill="1" applyBorder="1" applyAlignment="1">
      <alignment horizontal="center" vertical="center" wrapText="1"/>
    </xf>
    <xf numFmtId="0" fontId="87" fillId="2" borderId="951" xfId="15" applyFont="1" applyFill="1" applyBorder="1" applyAlignment="1">
      <alignment vertical="center" wrapText="1"/>
    </xf>
    <xf numFmtId="0" fontId="150" fillId="2" borderId="734" xfId="0" applyFont="1" applyFill="1" applyBorder="1" applyAlignment="1">
      <alignment horizontal="left" vertical="center" wrapText="1"/>
    </xf>
    <xf numFmtId="0" fontId="11" fillId="2" borderId="1202" xfId="13" quotePrefix="1" applyFont="1" applyFill="1" applyBorder="1" applyAlignment="1">
      <alignment horizontal="center" vertical="center" wrapText="1"/>
    </xf>
    <xf numFmtId="0" fontId="11" fillId="2" borderId="1230" xfId="13" quotePrefix="1" applyFont="1" applyFill="1" applyBorder="1" applyAlignment="1">
      <alignment horizontal="center" vertical="center" wrapText="1"/>
    </xf>
    <xf numFmtId="0" fontId="11" fillId="2" borderId="1251" xfId="13" quotePrefix="1" applyFont="1" applyFill="1" applyBorder="1" applyAlignment="1">
      <alignment horizontal="center" vertical="center" wrapText="1"/>
    </xf>
    <xf numFmtId="0" fontId="11" fillId="2" borderId="1287" xfId="13" applyFont="1" applyFill="1" applyBorder="1" applyAlignment="1">
      <alignment horizontal="center" vertical="center" wrapText="1"/>
    </xf>
    <xf numFmtId="0" fontId="11" fillId="2" borderId="1288" xfId="13" applyFont="1" applyFill="1" applyBorder="1" applyAlignment="1">
      <alignment horizontal="center" vertical="center" wrapText="1"/>
    </xf>
    <xf numFmtId="0" fontId="6" fillId="2" borderId="1289" xfId="0" applyFont="1" applyFill="1" applyBorder="1" applyAlignment="1">
      <alignment horizontal="center" vertical="center" wrapText="1"/>
    </xf>
    <xf numFmtId="0" fontId="150" fillId="2" borderId="962" xfId="0" applyFont="1" applyFill="1" applyBorder="1" applyAlignment="1">
      <alignment horizontal="left" vertical="center" wrapText="1"/>
    </xf>
    <xf numFmtId="0" fontId="11" fillId="2" borderId="932" xfId="13" quotePrefix="1" applyFont="1" applyFill="1" applyBorder="1" applyAlignment="1">
      <alignment horizontal="center" vertical="center" wrapText="1"/>
    </xf>
    <xf numFmtId="0" fontId="11" fillId="2" borderId="1016" xfId="13" quotePrefix="1" applyFont="1" applyFill="1" applyBorder="1" applyAlignment="1">
      <alignment horizontal="center" vertical="center" wrapText="1"/>
    </xf>
    <xf numFmtId="0" fontId="11" fillId="2" borderId="1041" xfId="13" quotePrefix="1" applyFont="1" applyFill="1" applyBorder="1" applyAlignment="1">
      <alignment horizontal="center" vertical="center" wrapText="1"/>
    </xf>
    <xf numFmtId="0" fontId="11" fillId="2" borderId="1260" xfId="13" quotePrefix="1" applyFont="1" applyFill="1" applyBorder="1" applyAlignment="1">
      <alignment horizontal="center" vertical="center" wrapText="1"/>
    </xf>
    <xf numFmtId="0" fontId="11" fillId="2" borderId="1290" xfId="13" quotePrefix="1" applyFont="1" applyFill="1" applyBorder="1" applyAlignment="1">
      <alignment horizontal="center" vertical="center" wrapText="1"/>
    </xf>
    <xf numFmtId="0" fontId="11" fillId="2" borderId="1291" xfId="13" quotePrefix="1" applyFont="1" applyFill="1" applyBorder="1" applyAlignment="1">
      <alignment horizontal="center" vertical="center" wrapText="1"/>
    </xf>
    <xf numFmtId="0" fontId="150" fillId="2" borderId="951" xfId="0" applyFont="1" applyFill="1" applyBorder="1" applyAlignment="1">
      <alignment horizontal="left" vertical="center" wrapText="1"/>
    </xf>
    <xf numFmtId="0" fontId="11" fillId="2" borderId="1270" xfId="13" quotePrefix="1" applyFont="1" applyFill="1" applyBorder="1" applyAlignment="1">
      <alignment horizontal="center" vertical="center" wrapText="1"/>
    </xf>
    <xf numFmtId="0" fontId="87" fillId="2" borderId="1266" xfId="13" quotePrefix="1" applyFont="1" applyFill="1" applyBorder="1" applyAlignment="1">
      <alignment horizontal="center" vertical="center" wrapText="1"/>
    </xf>
    <xf numFmtId="0" fontId="11" fillId="2" borderId="1271" xfId="13" quotePrefix="1" applyFont="1" applyFill="1" applyBorder="1" applyAlignment="1">
      <alignment horizontal="center" vertical="center" wrapText="1"/>
    </xf>
    <xf numFmtId="0" fontId="149" fillId="2" borderId="734" xfId="15" quotePrefix="1" applyFont="1" applyFill="1" applyBorder="1" applyAlignment="1">
      <alignment vertical="center" wrapText="1"/>
    </xf>
    <xf numFmtId="0" fontId="11" fillId="2" borderId="1202" xfId="13" applyFont="1" applyFill="1" applyBorder="1" applyAlignment="1">
      <alignment horizontal="center" vertical="center" wrapText="1"/>
    </xf>
    <xf numFmtId="0" fontId="11" fillId="2" borderId="1230" xfId="13" applyFont="1" applyFill="1" applyBorder="1" applyAlignment="1">
      <alignment horizontal="center" vertical="center" wrapText="1"/>
    </xf>
    <xf numFmtId="0" fontId="6" fillId="2" borderId="1251" xfId="0" applyFont="1" applyFill="1" applyBorder="1" applyAlignment="1">
      <alignment horizontal="center" vertical="center" wrapText="1"/>
    </xf>
    <xf numFmtId="0" fontId="149" fillId="2" borderId="963" xfId="15" applyFont="1" applyFill="1" applyBorder="1" applyAlignment="1">
      <alignment vertical="center" wrapText="1"/>
    </xf>
    <xf numFmtId="0" fontId="87" fillId="2" borderId="1260" xfId="15" quotePrefix="1" applyFont="1" applyFill="1" applyBorder="1" applyAlignment="1">
      <alignment horizontal="center" vertical="center" wrapText="1"/>
    </xf>
    <xf numFmtId="0" fontId="87" fillId="2" borderId="1290" xfId="15" quotePrefix="1" applyFont="1" applyFill="1" applyBorder="1" applyAlignment="1">
      <alignment horizontal="center" vertical="center" wrapText="1"/>
    </xf>
    <xf numFmtId="0" fontId="11" fillId="2" borderId="1292" xfId="15" quotePrefix="1" applyFont="1" applyFill="1" applyBorder="1" applyAlignment="1">
      <alignment horizontal="center" vertical="center" wrapText="1"/>
    </xf>
    <xf numFmtId="0" fontId="11" fillId="2" borderId="1291" xfId="15" quotePrefix="1" applyFont="1" applyFill="1" applyBorder="1" applyAlignment="1">
      <alignment horizontal="center" vertical="center" wrapText="1"/>
    </xf>
    <xf numFmtId="0" fontId="6" fillId="2" borderId="1260" xfId="0" applyFont="1" applyFill="1" applyBorder="1" applyAlignment="1">
      <alignment horizontal="center" vertical="center" wrapText="1"/>
    </xf>
    <xf numFmtId="0" fontId="6" fillId="2" borderId="1290" xfId="0" applyFont="1" applyFill="1" applyBorder="1" applyAlignment="1">
      <alignment horizontal="center" vertical="center" wrapText="1"/>
    </xf>
    <xf numFmtId="0" fontId="6" fillId="2" borderId="1291" xfId="0" applyFont="1" applyFill="1" applyBorder="1" applyAlignment="1">
      <alignment horizontal="center" vertical="center" wrapText="1"/>
    </xf>
    <xf numFmtId="0" fontId="87" fillId="2" borderId="938" xfId="3" applyFont="1" applyFill="1" applyBorder="1" applyAlignment="1">
      <alignment vertical="center" wrapText="1"/>
    </xf>
    <xf numFmtId="0" fontId="11" fillId="2" borderId="1274" xfId="15" quotePrefix="1" applyFont="1" applyFill="1" applyBorder="1" applyAlignment="1">
      <alignment horizontal="center" vertical="center" wrapText="1"/>
    </xf>
    <xf numFmtId="0" fontId="11" fillId="2" borderId="1269" xfId="15" quotePrefix="1" applyFont="1" applyFill="1" applyBorder="1" applyAlignment="1">
      <alignment horizontal="center" vertical="center" wrapText="1"/>
    </xf>
    <xf numFmtId="0" fontId="87" fillId="2" borderId="938" xfId="15" applyFont="1" applyFill="1" applyBorder="1" applyAlignment="1">
      <alignment vertical="center" wrapText="1"/>
    </xf>
    <xf numFmtId="0" fontId="149" fillId="2" borderId="887" xfId="15" quotePrefix="1" applyFont="1" applyFill="1" applyBorder="1" applyAlignment="1">
      <alignment vertical="center" wrapText="1"/>
    </xf>
    <xf numFmtId="0" fontId="11" fillId="2" borderId="1287" xfId="13" quotePrefix="1" applyFont="1" applyFill="1" applyBorder="1" applyAlignment="1">
      <alignment horizontal="center" vertical="center" wrapText="1"/>
    </xf>
    <xf numFmtId="0" fontId="11" fillId="2" borderId="1288" xfId="13" quotePrefix="1" applyFont="1" applyFill="1" applyBorder="1" applyAlignment="1">
      <alignment horizontal="center" vertical="center" wrapText="1"/>
    </xf>
    <xf numFmtId="0" fontId="11" fillId="2" borderId="1293" xfId="13" quotePrefix="1" applyFont="1" applyFill="1" applyBorder="1" applyAlignment="1">
      <alignment horizontal="center" vertical="center" wrapText="1"/>
    </xf>
    <xf numFmtId="0" fontId="11" fillId="2" borderId="624" xfId="15" quotePrefix="1" applyFont="1" applyFill="1" applyBorder="1" applyAlignment="1">
      <alignment horizontal="center" vertical="center" wrapText="1"/>
    </xf>
    <xf numFmtId="0" fontId="11" fillId="2" borderId="1250" xfId="15" quotePrefix="1" applyFont="1" applyFill="1" applyBorder="1" applyAlignment="1">
      <alignment horizontal="center" vertical="center" wrapText="1"/>
    </xf>
    <xf numFmtId="0" fontId="11" fillId="2" borderId="1251" xfId="15" quotePrefix="1" applyFont="1" applyFill="1" applyBorder="1" applyAlignment="1">
      <alignment horizontal="center" vertical="center" wrapText="1"/>
    </xf>
    <xf numFmtId="0" fontId="6" fillId="2" borderId="1202" xfId="0" applyFont="1" applyFill="1" applyBorder="1" applyAlignment="1">
      <alignment horizontal="center" vertical="center" wrapText="1"/>
    </xf>
    <xf numFmtId="0" fontId="11" fillId="2" borderId="1241" xfId="15" quotePrefix="1" applyFont="1" applyFill="1" applyBorder="1" applyAlignment="1">
      <alignment horizontal="center" vertical="center" wrapText="1"/>
    </xf>
    <xf numFmtId="0" fontId="6" fillId="2" borderId="950" xfId="0" applyFont="1" applyFill="1" applyBorder="1" applyAlignment="1">
      <alignment horizontal="left" vertical="center" wrapText="1"/>
    </xf>
    <xf numFmtId="0" fontId="11" fillId="2" borderId="1261" xfId="13" quotePrefix="1" applyFont="1" applyFill="1" applyBorder="1" applyAlignment="1">
      <alignment horizontal="center" vertical="center" wrapText="1"/>
    </xf>
    <xf numFmtId="0" fontId="11" fillId="2" borderId="1272" xfId="13" quotePrefix="1" applyFont="1" applyFill="1" applyBorder="1" applyAlignment="1">
      <alignment horizontal="center" vertical="center" wrapText="1"/>
    </xf>
    <xf numFmtId="0" fontId="11" fillId="2" borderId="1275" xfId="13" quotePrefix="1" applyFont="1" applyFill="1" applyBorder="1" applyAlignment="1">
      <alignment horizontal="center" vertical="center" wrapText="1"/>
    </xf>
    <xf numFmtId="0" fontId="11" fillId="2" borderId="1263" xfId="13" quotePrefix="1" applyFont="1" applyFill="1" applyBorder="1" applyAlignment="1">
      <alignment horizontal="center" vertical="center" wrapText="1"/>
    </xf>
    <xf numFmtId="0" fontId="6" fillId="2" borderId="949" xfId="0" applyFont="1" applyFill="1" applyBorder="1" applyAlignment="1">
      <alignment horizontal="center" vertical="center"/>
    </xf>
    <xf numFmtId="0" fontId="6" fillId="2" borderId="964" xfId="0" applyFont="1" applyFill="1" applyBorder="1" applyAlignment="1">
      <alignment horizontal="center" vertical="center"/>
    </xf>
    <xf numFmtId="0" fontId="6" fillId="2" borderId="965" xfId="0" applyFont="1" applyFill="1" applyBorder="1" applyAlignment="1">
      <alignment horizontal="center" vertical="center"/>
    </xf>
    <xf numFmtId="0" fontId="11" fillId="2" borderId="966" xfId="13" quotePrefix="1" applyFont="1" applyFill="1" applyBorder="1" applyAlignment="1">
      <alignment horizontal="center" vertical="center" wrapText="1"/>
    </xf>
    <xf numFmtId="0" fontId="11" fillId="2" borderId="964" xfId="13" quotePrefix="1" applyFont="1" applyFill="1" applyBorder="1" applyAlignment="1">
      <alignment horizontal="center" vertical="center" wrapText="1"/>
    </xf>
    <xf numFmtId="0" fontId="11" fillId="2" borderId="965" xfId="13" quotePrefix="1" applyFont="1" applyFill="1" applyBorder="1" applyAlignment="1">
      <alignment horizontal="center" vertical="center" wrapText="1"/>
    </xf>
    <xf numFmtId="0" fontId="61" fillId="2" borderId="959" xfId="0" applyFont="1" applyFill="1" applyBorder="1" applyAlignment="1">
      <alignment horizontal="left" vertical="center" wrapText="1"/>
    </xf>
    <xf numFmtId="0" fontId="55" fillId="2" borderId="960" xfId="0" applyFont="1" applyFill="1" applyBorder="1" applyAlignment="1">
      <alignment horizontal="center" vertical="center"/>
    </xf>
    <xf numFmtId="0" fontId="55" fillId="2" borderId="41" xfId="0" applyFont="1" applyFill="1" applyBorder="1" applyAlignment="1">
      <alignment horizontal="center" vertical="center"/>
    </xf>
    <xf numFmtId="0" fontId="55" fillId="2" borderId="54" xfId="0" applyFont="1" applyFill="1" applyBorder="1" applyAlignment="1">
      <alignment horizontal="center" vertical="center"/>
    </xf>
    <xf numFmtId="0" fontId="55" fillId="2" borderId="885" xfId="0" applyFont="1" applyFill="1" applyBorder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 applyAlignment="1">
      <alignment horizontal="left" vertical="center"/>
    </xf>
    <xf numFmtId="0" fontId="87" fillId="2" borderId="881" xfId="15" applyFont="1" applyFill="1" applyBorder="1" applyAlignment="1">
      <alignment vertical="center" wrapText="1"/>
    </xf>
    <xf numFmtId="0" fontId="88" fillId="2" borderId="941" xfId="15" quotePrefix="1" applyFont="1" applyFill="1" applyBorder="1" applyAlignment="1">
      <alignment horizontal="center" vertical="center" wrapText="1"/>
    </xf>
    <xf numFmtId="0" fontId="88" fillId="2" borderId="934" xfId="15" quotePrefix="1" applyFont="1" applyFill="1" applyBorder="1" applyAlignment="1">
      <alignment horizontal="center" vertical="center" wrapText="1"/>
    </xf>
    <xf numFmtId="0" fontId="21" fillId="2" borderId="939" xfId="15" quotePrefix="1" applyFont="1" applyFill="1" applyBorder="1" applyAlignment="1">
      <alignment horizontal="center" vertical="center" wrapText="1"/>
    </xf>
    <xf numFmtId="0" fontId="41" fillId="2" borderId="970" xfId="15" quotePrefix="1" applyFont="1" applyFill="1" applyBorder="1" applyAlignment="1">
      <alignment horizontal="center" vertical="center" wrapText="1"/>
    </xf>
    <xf numFmtId="0" fontId="41" fillId="2" borderId="884" xfId="15" quotePrefix="1" applyFont="1" applyFill="1" applyBorder="1" applyAlignment="1">
      <alignment horizontal="center" vertical="center" wrapText="1"/>
    </xf>
    <xf numFmtId="0" fontId="64" fillId="2" borderId="978" xfId="15" quotePrefix="1" applyFont="1" applyFill="1" applyBorder="1" applyAlignment="1">
      <alignment horizontal="center" vertical="center" wrapText="1"/>
    </xf>
    <xf numFmtId="0" fontId="1" fillId="2" borderId="942" xfId="0" applyFont="1" applyFill="1" applyBorder="1" applyAlignment="1">
      <alignment horizontal="center" vertical="center" wrapText="1"/>
    </xf>
    <xf numFmtId="0" fontId="1" fillId="2" borderId="934" xfId="0" applyFont="1" applyFill="1" applyBorder="1" applyAlignment="1">
      <alignment horizontal="center" vertical="center" wrapText="1"/>
    </xf>
    <xf numFmtId="0" fontId="1" fillId="2" borderId="939" xfId="0" applyFont="1" applyFill="1" applyBorder="1" applyAlignment="1">
      <alignment horizontal="center" vertical="center" wrapText="1"/>
    </xf>
    <xf numFmtId="0" fontId="35" fillId="2" borderId="859" xfId="11" quotePrefix="1" applyFont="1" applyFill="1" applyBorder="1" applyAlignment="1">
      <alignment horizontal="center" vertical="center" wrapText="1"/>
    </xf>
    <xf numFmtId="0" fontId="36" fillId="2" borderId="859" xfId="11" quotePrefix="1" applyFont="1" applyFill="1" applyBorder="1" applyAlignment="1">
      <alignment horizontal="center" vertical="center" wrapText="1"/>
    </xf>
    <xf numFmtId="0" fontId="37" fillId="2" borderId="866" xfId="11" quotePrefix="1" applyFont="1" applyFill="1" applyBorder="1" applyAlignment="1">
      <alignment horizontal="center" vertical="center" wrapText="1"/>
    </xf>
    <xf numFmtId="0" fontId="38" fillId="2" borderId="837" xfId="15" quotePrefix="1" applyFont="1" applyFill="1" applyBorder="1" applyAlignment="1">
      <alignment vertical="center" wrapText="1"/>
    </xf>
    <xf numFmtId="0" fontId="10" fillId="2" borderId="838" xfId="15" quotePrefix="1" applyFont="1" applyFill="1" applyBorder="1" applyAlignment="1">
      <alignment vertical="center" wrapText="1"/>
    </xf>
    <xf numFmtId="0" fontId="39" fillId="2" borderId="839" xfId="15" quotePrefix="1" applyFont="1" applyFill="1" applyBorder="1" applyAlignment="1">
      <alignment vertical="center" wrapText="1"/>
    </xf>
    <xf numFmtId="0" fontId="39" fillId="2" borderId="841" xfId="15" quotePrefix="1" applyFont="1" applyFill="1" applyBorder="1" applyAlignment="1">
      <alignment vertical="center" wrapText="1"/>
    </xf>
    <xf numFmtId="0" fontId="10" fillId="2" borderId="864" xfId="15" quotePrefix="1" applyFont="1" applyFill="1" applyBorder="1" applyAlignment="1">
      <alignment vertical="center" wrapText="1"/>
    </xf>
    <xf numFmtId="0" fontId="10" fillId="2" borderId="868" xfId="15" quotePrefix="1" applyFont="1" applyFill="1" applyBorder="1" applyAlignment="1">
      <alignment vertical="center" wrapText="1"/>
    </xf>
    <xf numFmtId="0" fontId="39" fillId="2" borderId="865" xfId="15" quotePrefix="1" applyFont="1" applyFill="1" applyBorder="1" applyAlignment="1">
      <alignment vertical="center" wrapText="1"/>
    </xf>
    <xf numFmtId="0" fontId="100" fillId="2" borderId="836" xfId="0" applyFont="1" applyFill="1" applyBorder="1" applyAlignment="1">
      <alignment horizontal="left" vertical="center" wrapText="1"/>
    </xf>
    <xf numFmtId="0" fontId="100" fillId="2" borderId="124" xfId="0" applyFont="1" applyFill="1" applyBorder="1" applyAlignment="1">
      <alignment horizontal="left" vertical="center" wrapText="1"/>
    </xf>
    <xf numFmtId="0" fontId="100" fillId="2" borderId="125" xfId="0" applyFont="1" applyFill="1" applyBorder="1" applyAlignment="1">
      <alignment horizontal="left" vertical="center" wrapText="1"/>
    </xf>
    <xf numFmtId="0" fontId="87" fillId="2" borderId="718" xfId="15" applyFont="1" applyFill="1" applyBorder="1" applyAlignment="1">
      <alignment vertical="center" wrapText="1"/>
    </xf>
    <xf numFmtId="0" fontId="55" fillId="2" borderId="737" xfId="0" applyFont="1" applyFill="1" applyBorder="1" applyAlignment="1">
      <alignment horizontal="center" vertical="center" wrapText="1"/>
    </xf>
    <xf numFmtId="0" fontId="55" fillId="2" borderId="735" xfId="0" applyFont="1" applyFill="1" applyBorder="1" applyAlignment="1">
      <alignment horizontal="center" vertical="center" wrapText="1"/>
    </xf>
    <xf numFmtId="0" fontId="55" fillId="2" borderId="736" xfId="0" applyFont="1" applyFill="1" applyBorder="1" applyAlignment="1">
      <alignment horizontal="center" vertical="center" wrapText="1"/>
    </xf>
    <xf numFmtId="0" fontId="100" fillId="2" borderId="862" xfId="0" applyFont="1" applyFill="1" applyBorder="1" applyAlignment="1">
      <alignment horizontal="left" vertical="center" wrapText="1"/>
    </xf>
    <xf numFmtId="0" fontId="42" fillId="2" borderId="862" xfId="0" applyFont="1" applyFill="1" applyBorder="1" applyAlignment="1">
      <alignment horizontal="left" vertical="center" wrapText="1"/>
    </xf>
    <xf numFmtId="0" fontId="10" fillId="2" borderId="862" xfId="13" quotePrefix="1" applyFont="1" applyFill="1" applyBorder="1" applyAlignment="1">
      <alignment vertical="center" wrapText="1"/>
    </xf>
    <xf numFmtId="0" fontId="39" fillId="2" borderId="861" xfId="13" quotePrefix="1" applyFont="1" applyFill="1" applyBorder="1" applyAlignment="1">
      <alignment vertical="center" wrapText="1"/>
    </xf>
    <xf numFmtId="0" fontId="39" fillId="2" borderId="863" xfId="13" quotePrefix="1" applyFont="1" applyFill="1" applyBorder="1" applyAlignment="1">
      <alignment vertical="center" wrapText="1"/>
    </xf>
    <xf numFmtId="0" fontId="87" fillId="2" borderId="867" xfId="15" applyFont="1" applyFill="1" applyBorder="1" applyAlignment="1">
      <alignment vertical="center" wrapText="1"/>
    </xf>
    <xf numFmtId="0" fontId="55" fillId="2" borderId="864" xfId="0" applyFont="1" applyFill="1" applyBorder="1" applyAlignment="1">
      <alignment horizontal="center" vertical="center" wrapText="1"/>
    </xf>
    <xf numFmtId="0" fontId="55" fillId="2" borderId="868" xfId="0" applyFont="1" applyFill="1" applyBorder="1" applyAlignment="1">
      <alignment horizontal="center" vertical="center" wrapText="1"/>
    </xf>
    <xf numFmtId="0" fontId="55" fillId="2" borderId="865" xfId="0" applyFont="1" applyFill="1" applyBorder="1" applyAlignment="1">
      <alignment horizontal="center" vertical="center" wrapText="1"/>
    </xf>
    <xf numFmtId="0" fontId="38" fillId="2" borderId="870" xfId="15" quotePrefix="1" applyFont="1" applyFill="1" applyBorder="1" applyAlignment="1">
      <alignment vertical="center" wrapText="1"/>
    </xf>
    <xf numFmtId="0" fontId="10" fillId="2" borderId="859" xfId="15" quotePrefix="1" applyFont="1" applyFill="1" applyBorder="1" applyAlignment="1">
      <alignment horizontal="center" vertical="center" wrapText="1"/>
    </xf>
    <xf numFmtId="0" fontId="10" fillId="2" borderId="866" xfId="15" quotePrefix="1" applyFont="1" applyFill="1" applyBorder="1" applyAlignment="1">
      <alignment horizontal="center" vertical="center" wrapText="1"/>
    </xf>
    <xf numFmtId="0" fontId="38" fillId="2" borderId="867" xfId="15" applyFont="1" applyFill="1" applyBorder="1" applyAlignment="1">
      <alignment vertical="center" wrapText="1"/>
    </xf>
    <xf numFmtId="0" fontId="55" fillId="2" borderId="860" xfId="0" applyFont="1" applyFill="1" applyBorder="1" applyAlignment="1">
      <alignment horizontal="center" vertical="center" wrapText="1"/>
    </xf>
    <xf numFmtId="0" fontId="55" fillId="2" borderId="861" xfId="0" applyFont="1" applyFill="1" applyBorder="1" applyAlignment="1">
      <alignment horizontal="center" vertical="center" wrapText="1"/>
    </xf>
    <xf numFmtId="0" fontId="55" fillId="2" borderId="878" xfId="0" applyFont="1" applyFill="1" applyBorder="1" applyAlignment="1">
      <alignment horizontal="center" vertical="center" wrapText="1"/>
    </xf>
    <xf numFmtId="0" fontId="112" fillId="2" borderId="881" xfId="3" applyFont="1" applyFill="1" applyBorder="1" applyAlignment="1">
      <alignment vertical="center" wrapText="1"/>
    </xf>
    <xf numFmtId="0" fontId="39" fillId="2" borderId="734" xfId="15" applyFont="1" applyFill="1" applyBorder="1" applyAlignment="1">
      <alignment vertical="center" wrapText="1"/>
    </xf>
    <xf numFmtId="0" fontId="10" fillId="2" borderId="870" xfId="15" quotePrefix="1" applyFont="1" applyFill="1" applyBorder="1" applyAlignment="1">
      <alignment horizontal="center" vertical="center" wrapText="1"/>
    </xf>
    <xf numFmtId="0" fontId="9" fillId="2" borderId="870" xfId="0" applyFont="1" applyFill="1" applyBorder="1" applyAlignment="1">
      <alignment horizontal="left" vertical="center" wrapText="1"/>
    </xf>
    <xf numFmtId="0" fontId="10" fillId="2" borderId="870" xfId="13" quotePrefix="1" applyFont="1" applyFill="1" applyBorder="1" applyAlignment="1">
      <alignment horizontal="center" vertical="center" wrapText="1"/>
    </xf>
    <xf numFmtId="0" fontId="100" fillId="2" borderId="870" xfId="0" applyFont="1" applyFill="1" applyBorder="1" applyAlignment="1">
      <alignment horizontal="left" vertical="center" wrapText="1"/>
    </xf>
    <xf numFmtId="0" fontId="124" fillId="2" borderId="859" xfId="0" applyFont="1" applyFill="1" applyBorder="1" applyAlignment="1">
      <alignment horizontal="center" vertical="center"/>
    </xf>
    <xf numFmtId="0" fontId="124" fillId="2" borderId="870" xfId="0" applyFont="1" applyFill="1" applyBorder="1" applyAlignment="1">
      <alignment horizontal="center" vertical="center"/>
    </xf>
    <xf numFmtId="0" fontId="124" fillId="2" borderId="866" xfId="0" applyFont="1" applyFill="1" applyBorder="1" applyAlignment="1">
      <alignment horizontal="center" vertical="center"/>
    </xf>
    <xf numFmtId="0" fontId="10" fillId="2" borderId="124" xfId="15" quotePrefix="1" applyFont="1" applyFill="1" applyBorder="1" applyAlignment="1">
      <alignment vertical="center" wrapText="1"/>
    </xf>
    <xf numFmtId="0" fontId="39" fillId="2" borderId="136" xfId="15" quotePrefix="1" applyFont="1" applyFill="1" applyBorder="1" applyAlignment="1">
      <alignment vertical="center" wrapText="1"/>
    </xf>
    <xf numFmtId="0" fontId="100" fillId="2" borderId="860" xfId="0" applyFont="1" applyFill="1" applyBorder="1" applyAlignment="1">
      <alignment horizontal="left" vertical="center" wrapText="1"/>
    </xf>
    <xf numFmtId="0" fontId="100" fillId="2" borderId="861" xfId="0" applyFont="1" applyFill="1" applyBorder="1" applyAlignment="1">
      <alignment horizontal="left" vertical="center" wrapText="1"/>
    </xf>
    <xf numFmtId="0" fontId="100" fillId="2" borderId="878" xfId="0" applyFont="1" applyFill="1" applyBorder="1" applyAlignment="1">
      <alignment horizontal="left" vertical="center" wrapText="1"/>
    </xf>
    <xf numFmtId="0" fontId="100" fillId="2" borderId="984" xfId="0" applyFont="1" applyFill="1" applyBorder="1" applyAlignment="1">
      <alignment horizontal="left" vertical="center" wrapText="1"/>
    </xf>
    <xf numFmtId="0" fontId="87" fillId="2" borderId="986" xfId="15" applyFont="1" applyFill="1" applyBorder="1" applyAlignment="1">
      <alignment vertical="center" wrapText="1"/>
    </xf>
    <xf numFmtId="0" fontId="87" fillId="2" borderId="1003" xfId="15" applyFont="1" applyFill="1" applyBorder="1" applyAlignment="1">
      <alignment vertical="center" wrapText="1"/>
    </xf>
    <xf numFmtId="0" fontId="38" fillId="2" borderId="995" xfId="15" quotePrefix="1" applyFont="1" applyFill="1" applyBorder="1" applyAlignment="1">
      <alignment vertical="center" wrapText="1"/>
    </xf>
    <xf numFmtId="0" fontId="38" fillId="2" borderId="995" xfId="15" applyFont="1" applyFill="1" applyBorder="1" applyAlignment="1">
      <alignment vertical="center" wrapText="1"/>
    </xf>
    <xf numFmtId="0" fontId="87" fillId="2" borderId="772" xfId="15" applyFont="1" applyFill="1" applyBorder="1" applyAlignment="1">
      <alignment vertical="center" wrapText="1"/>
    </xf>
    <xf numFmtId="0" fontId="38" fillId="2" borderId="994" xfId="15" quotePrefix="1" applyFont="1" applyFill="1" applyBorder="1" applyAlignment="1">
      <alignment vertical="center" wrapText="1"/>
    </xf>
    <xf numFmtId="0" fontId="124" fillId="2" borderId="870" xfId="0" applyFont="1" applyFill="1" applyBorder="1" applyAlignment="1">
      <alignment horizontal="left" vertical="center" wrapText="1"/>
    </xf>
    <xf numFmtId="0" fontId="35" fillId="2" borderId="579" xfId="11" quotePrefix="1" applyFont="1" applyFill="1" applyBorder="1" applyAlignment="1">
      <alignment horizontal="center" vertical="center" wrapText="1"/>
    </xf>
    <xf numFmtId="0" fontId="36" fillId="2" borderId="579" xfId="11" quotePrefix="1" applyFont="1" applyFill="1" applyBorder="1" applyAlignment="1">
      <alignment horizontal="center" vertical="center" wrapText="1"/>
    </xf>
    <xf numFmtId="0" fontId="37" fillId="2" borderId="580" xfId="11" quotePrefix="1" applyFont="1" applyFill="1" applyBorder="1" applyAlignment="1">
      <alignment horizontal="center" vertical="center" wrapText="1"/>
    </xf>
    <xf numFmtId="0" fontId="37" fillId="2" borderId="581" xfId="11" quotePrefix="1" applyFont="1" applyFill="1" applyBorder="1" applyAlignment="1">
      <alignment horizontal="center" vertical="center" wrapText="1"/>
    </xf>
    <xf numFmtId="0" fontId="38" fillId="2" borderId="464" xfId="15" quotePrefix="1" applyFont="1" applyFill="1" applyBorder="1" applyAlignment="1">
      <alignment vertical="center" wrapText="1"/>
    </xf>
    <xf numFmtId="0" fontId="52" fillId="2" borderId="464" xfId="0" applyFont="1" applyFill="1" applyBorder="1" applyAlignment="1">
      <alignment horizontal="center" vertical="center"/>
    </xf>
    <xf numFmtId="0" fontId="52" fillId="2" borderId="459" xfId="0" applyFont="1" applyFill="1" applyBorder="1" applyAlignment="1">
      <alignment horizontal="center" vertical="center"/>
    </xf>
    <xf numFmtId="0" fontId="39" fillId="2" borderId="460" xfId="15" quotePrefix="1" applyFont="1" applyFill="1" applyBorder="1" applyAlignment="1">
      <alignment horizontal="center" vertical="center" wrapText="1"/>
    </xf>
    <xf numFmtId="0" fontId="39" fillId="2" borderId="458" xfId="15" quotePrefix="1" applyFont="1" applyFill="1" applyBorder="1" applyAlignment="1">
      <alignment horizontal="center" vertical="center" wrapText="1"/>
    </xf>
    <xf numFmtId="0" fontId="52" fillId="2" borderId="582" xfId="0" applyFont="1" applyFill="1" applyBorder="1" applyAlignment="1">
      <alignment horizontal="center" vertical="center"/>
    </xf>
    <xf numFmtId="0" fontId="52" fillId="2" borderId="583" xfId="0" applyFont="1" applyFill="1" applyBorder="1" applyAlignment="1">
      <alignment horizontal="center" vertical="center"/>
    </xf>
    <xf numFmtId="0" fontId="39" fillId="2" borderId="584" xfId="15" quotePrefix="1" applyFont="1" applyFill="1" applyBorder="1" applyAlignment="1">
      <alignment horizontal="center" vertical="center" wrapText="1"/>
    </xf>
    <xf numFmtId="0" fontId="39" fillId="2" borderId="585" xfId="15" quotePrefix="1" applyFont="1" applyFill="1" applyBorder="1" applyAlignment="1">
      <alignment horizontal="center" vertical="center" wrapText="1"/>
    </xf>
    <xf numFmtId="0" fontId="33" fillId="2" borderId="582" xfId="0" applyFont="1" applyFill="1" applyBorder="1" applyAlignment="1">
      <alignment horizontal="center" vertical="center"/>
    </xf>
    <xf numFmtId="0" fontId="33" fillId="2" borderId="583" xfId="0" applyFont="1" applyFill="1" applyBorder="1" applyAlignment="1">
      <alignment horizontal="center" vertical="center"/>
    </xf>
    <xf numFmtId="0" fontId="10" fillId="2" borderId="583" xfId="13" applyFont="1" applyFill="1" applyBorder="1" applyAlignment="1">
      <alignment horizontal="center" vertical="center" wrapText="1"/>
    </xf>
    <xf numFmtId="0" fontId="10" fillId="2" borderId="584" xfId="13" applyFont="1" applyFill="1" applyBorder="1" applyAlignment="1">
      <alignment horizontal="center" vertical="center" wrapText="1"/>
    </xf>
    <xf numFmtId="0" fontId="39" fillId="2" borderId="896" xfId="15" applyFont="1" applyFill="1" applyBorder="1" applyAlignment="1">
      <alignment vertical="center" wrapText="1"/>
    </xf>
    <xf numFmtId="0" fontId="39" fillId="8" borderId="897" xfId="0" applyFont="1" applyFill="1" applyBorder="1" applyAlignment="1">
      <alignment horizontal="center" vertical="center" wrapText="1"/>
    </xf>
    <xf numFmtId="0" fontId="39" fillId="8" borderId="1185" xfId="0" applyFont="1" applyFill="1" applyBorder="1" applyAlignment="1">
      <alignment horizontal="center" vertical="center" wrapText="1"/>
    </xf>
    <xf numFmtId="0" fontId="39" fillId="8" borderId="1183" xfId="0" applyFont="1" applyFill="1" applyBorder="1" applyAlignment="1">
      <alignment horizontal="center" vertical="center" wrapText="1"/>
    </xf>
    <xf numFmtId="0" fontId="39" fillId="8" borderId="1187" xfId="0" applyFont="1" applyFill="1" applyBorder="1" applyAlignment="1">
      <alignment horizontal="center" vertical="center" wrapText="1"/>
    </xf>
    <xf numFmtId="0" fontId="39" fillId="8" borderId="1188" xfId="0" applyFont="1" applyFill="1" applyBorder="1" applyAlignment="1">
      <alignment horizontal="center" vertical="center" wrapText="1"/>
    </xf>
    <xf numFmtId="0" fontId="39" fillId="8" borderId="858" xfId="0" applyFont="1" applyFill="1" applyBorder="1" applyAlignment="1">
      <alignment horizontal="center" vertical="center" wrapText="1"/>
    </xf>
    <xf numFmtId="0" fontId="39" fillId="8" borderId="1160" xfId="0" applyFont="1" applyFill="1" applyBorder="1" applyAlignment="1">
      <alignment horizontal="center" vertical="center" wrapText="1"/>
    </xf>
    <xf numFmtId="0" fontId="39" fillId="8" borderId="1191" xfId="0" applyFont="1" applyFill="1" applyBorder="1" applyAlignment="1">
      <alignment horizontal="center" vertical="center" wrapText="1"/>
    </xf>
    <xf numFmtId="0" fontId="39" fillId="8" borderId="1343" xfId="0" applyFont="1" applyFill="1" applyBorder="1" applyAlignment="1">
      <alignment horizontal="center" vertical="center" wrapText="1"/>
    </xf>
    <xf numFmtId="0" fontId="39" fillId="2" borderId="1343" xfId="0" applyFont="1" applyFill="1" applyBorder="1" applyAlignment="1">
      <alignment horizontal="center" vertical="center" wrapText="1"/>
    </xf>
    <xf numFmtId="0" fontId="10" fillId="2" borderId="1314" xfId="0" applyFont="1" applyFill="1" applyBorder="1" applyAlignment="1">
      <alignment horizontal="center" vertical="center" wrapText="1"/>
    </xf>
    <xf numFmtId="0" fontId="39" fillId="2" borderId="1147" xfId="0" applyFont="1" applyFill="1" applyBorder="1" applyAlignment="1">
      <alignment horizontal="center" vertical="center" wrapText="1"/>
    </xf>
    <xf numFmtId="0" fontId="39" fillId="2" borderId="1160" xfId="0" applyFont="1" applyFill="1" applyBorder="1" applyAlignment="1">
      <alignment horizontal="center" vertical="center" wrapText="1"/>
    </xf>
    <xf numFmtId="0" fontId="10" fillId="2" borderId="1195" xfId="0" applyFont="1" applyFill="1" applyBorder="1" applyAlignment="1">
      <alignment horizontal="center" vertical="center" wrapText="1"/>
    </xf>
    <xf numFmtId="0" fontId="39" fillId="8" borderId="898" xfId="0" applyFont="1" applyFill="1" applyBorder="1" applyAlignment="1">
      <alignment horizontal="center" vertical="center" wrapText="1"/>
    </xf>
    <xf numFmtId="0" fontId="39" fillId="8" borderId="1186" xfId="0" applyFont="1" applyFill="1" applyBorder="1" applyAlignment="1">
      <alignment horizontal="center" vertical="center" wrapText="1"/>
    </xf>
    <xf numFmtId="0" fontId="39" fillId="8" borderId="1184" xfId="0" applyFont="1" applyFill="1" applyBorder="1" applyAlignment="1">
      <alignment horizontal="center" vertical="center" wrapText="1"/>
    </xf>
    <xf numFmtId="0" fontId="39" fillId="8" borderId="1189" xfId="0" applyFont="1" applyFill="1" applyBorder="1" applyAlignment="1">
      <alignment horizontal="center" vertical="center" wrapText="1"/>
    </xf>
    <xf numFmtId="0" fontId="39" fillId="8" borderId="1190" xfId="0" applyFont="1" applyFill="1" applyBorder="1" applyAlignment="1">
      <alignment horizontal="center" vertical="center" wrapText="1"/>
    </xf>
    <xf numFmtId="0" fontId="39" fillId="8" borderId="727" xfId="0" applyFont="1" applyFill="1" applyBorder="1" applyAlignment="1">
      <alignment horizontal="center" vertical="center" wrapText="1"/>
    </xf>
    <xf numFmtId="0" fontId="39" fillId="8" borderId="1329" xfId="0" applyFont="1" applyFill="1" applyBorder="1" applyAlignment="1">
      <alignment horizontal="center" vertical="center" wrapText="1"/>
    </xf>
    <xf numFmtId="0" fontId="10" fillId="8" borderId="1344" xfId="0" applyFont="1" applyFill="1" applyBorder="1" applyAlignment="1">
      <alignment horizontal="center" vertical="center" wrapText="1"/>
    </xf>
    <xf numFmtId="0" fontId="39" fillId="8" borderId="1192" xfId="0" applyFont="1" applyFill="1" applyBorder="1" applyAlignment="1">
      <alignment horizontal="center" vertical="center" wrapText="1"/>
    </xf>
    <xf numFmtId="0" fontId="10" fillId="8" borderId="1196" xfId="0" applyFont="1" applyFill="1" applyBorder="1" applyAlignment="1">
      <alignment horizontal="center" vertical="center" wrapText="1"/>
    </xf>
    <xf numFmtId="0" fontId="88" fillId="2" borderId="1138" xfId="15" applyFont="1" applyFill="1" applyBorder="1" applyAlignment="1">
      <alignment vertical="center" wrapText="1"/>
    </xf>
    <xf numFmtId="0" fontId="39" fillId="8" borderId="1180" xfId="0" applyFont="1" applyFill="1" applyBorder="1" applyAlignment="1">
      <alignment horizontal="center" vertical="center" wrapText="1"/>
    </xf>
    <xf numFmtId="0" fontId="39" fillId="8" borderId="1181" xfId="0" applyFont="1" applyFill="1" applyBorder="1" applyAlignment="1">
      <alignment horizontal="center" vertical="center" wrapText="1"/>
    </xf>
    <xf numFmtId="0" fontId="39" fillId="8" borderId="1182" xfId="0" applyFont="1" applyFill="1" applyBorder="1" applyAlignment="1">
      <alignment horizontal="center" vertical="center" wrapText="1"/>
    </xf>
    <xf numFmtId="0" fontId="39" fillId="8" borderId="1342" xfId="0" applyFont="1" applyFill="1" applyBorder="1" applyAlignment="1">
      <alignment horizontal="center" vertical="center" wrapText="1"/>
    </xf>
    <xf numFmtId="0" fontId="39" fillId="8" borderId="1125" xfId="0" applyFont="1" applyFill="1" applyBorder="1" applyAlignment="1">
      <alignment horizontal="center" vertical="center" wrapText="1"/>
    </xf>
    <xf numFmtId="0" fontId="39" fillId="8" borderId="1403" xfId="0" applyFont="1" applyFill="1" applyBorder="1" applyAlignment="1">
      <alignment horizontal="center" vertical="center" wrapText="1"/>
    </xf>
    <xf numFmtId="0" fontId="39" fillId="8" borderId="1193" xfId="0" applyFont="1" applyFill="1" applyBorder="1" applyAlignment="1">
      <alignment horizontal="center" vertical="center" wrapText="1"/>
    </xf>
    <xf numFmtId="0" fontId="10" fillId="8" borderId="1197" xfId="0" applyFont="1" applyFill="1" applyBorder="1" applyAlignment="1">
      <alignment horizontal="center" vertical="center" wrapText="1"/>
    </xf>
    <xf numFmtId="0" fontId="10" fillId="8" borderId="1175" xfId="0" applyFont="1" applyFill="1" applyBorder="1" applyAlignment="1">
      <alignment horizontal="center" vertical="center" wrapText="1"/>
    </xf>
    <xf numFmtId="0" fontId="10" fillId="8" borderId="1176" xfId="0" applyFont="1" applyFill="1" applyBorder="1" applyAlignment="1">
      <alignment horizontal="center" vertical="center" wrapText="1"/>
    </xf>
    <xf numFmtId="0" fontId="10" fillId="8" borderId="1177" xfId="0" applyFont="1" applyFill="1" applyBorder="1" applyAlignment="1">
      <alignment horizontal="center" vertical="center" wrapText="1"/>
    </xf>
    <xf numFmtId="0" fontId="10" fillId="8" borderId="1178" xfId="0" applyFont="1" applyFill="1" applyBorder="1" applyAlignment="1">
      <alignment horizontal="center" vertical="center" wrapText="1"/>
    </xf>
    <xf numFmtId="0" fontId="10" fillId="8" borderId="1179" xfId="0" applyFont="1" applyFill="1" applyBorder="1" applyAlignment="1">
      <alignment horizontal="center" vertical="center" wrapText="1"/>
    </xf>
    <xf numFmtId="0" fontId="10" fillId="2" borderId="1330" xfId="0" applyFont="1" applyFill="1" applyBorder="1" applyAlignment="1">
      <alignment horizontal="center" vertical="center" wrapText="1"/>
    </xf>
    <xf numFmtId="0" fontId="10" fillId="2" borderId="1331" xfId="0" applyFont="1" applyFill="1" applyBorder="1" applyAlignment="1">
      <alignment horizontal="center" vertical="center" wrapText="1"/>
    </xf>
    <xf numFmtId="0" fontId="10" fillId="2" borderId="1194" xfId="0" applyFont="1" applyFill="1" applyBorder="1" applyAlignment="1">
      <alignment horizontal="center" vertical="center" wrapText="1"/>
    </xf>
    <xf numFmtId="0" fontId="10" fillId="2" borderId="1176" xfId="0" applyFont="1" applyFill="1" applyBorder="1" applyAlignment="1">
      <alignment horizontal="center" vertical="center" wrapText="1"/>
    </xf>
    <xf numFmtId="0" fontId="10" fillId="2" borderId="1198" xfId="0" applyFont="1" applyFill="1" applyBorder="1" applyAlignment="1">
      <alignment horizontal="center" vertical="center" wrapText="1"/>
    </xf>
    <xf numFmtId="0" fontId="10" fillId="8" borderId="847" xfId="0" applyFont="1" applyFill="1" applyBorder="1" applyAlignment="1">
      <alignment horizontal="center" vertical="center" wrapText="1"/>
    </xf>
    <xf numFmtId="0" fontId="10" fillId="8" borderId="848" xfId="0" applyFont="1" applyFill="1" applyBorder="1" applyAlignment="1">
      <alignment horizontal="center" vertical="center" wrapText="1"/>
    </xf>
    <xf numFmtId="0" fontId="10" fillId="8" borderId="1077" xfId="0" applyFont="1" applyFill="1" applyBorder="1" applyAlignment="1">
      <alignment horizontal="center" vertical="center" wrapText="1"/>
    </xf>
    <xf numFmtId="0" fontId="10" fillId="8" borderId="1078" xfId="0" applyFont="1" applyFill="1" applyBorder="1" applyAlignment="1">
      <alignment horizontal="center" vertical="center" wrapText="1"/>
    </xf>
    <xf numFmtId="0" fontId="10" fillId="8" borderId="1079" xfId="0" applyFont="1" applyFill="1" applyBorder="1" applyAlignment="1">
      <alignment horizontal="center" vertical="center" wrapText="1"/>
    </xf>
    <xf numFmtId="0" fontId="10" fillId="8" borderId="1332" xfId="0" applyFont="1" applyFill="1" applyBorder="1" applyAlignment="1">
      <alignment horizontal="center" vertical="center" wrapText="1"/>
    </xf>
    <xf numFmtId="0" fontId="10" fillId="8" borderId="1333" xfId="0" applyFont="1" applyFill="1" applyBorder="1" applyAlignment="1">
      <alignment horizontal="center" vertical="center" wrapText="1"/>
    </xf>
    <xf numFmtId="0" fontId="10" fillId="8" borderId="1101" xfId="0" applyFont="1" applyFill="1" applyBorder="1" applyAlignment="1">
      <alignment horizontal="center" vertical="center" wrapText="1"/>
    </xf>
    <xf numFmtId="0" fontId="10" fillId="8" borderId="1200" xfId="0" applyFont="1" applyFill="1" applyBorder="1" applyAlignment="1">
      <alignment horizontal="center" vertical="center" wrapText="1"/>
    </xf>
    <xf numFmtId="0" fontId="10" fillId="8" borderId="1199" xfId="0" applyFont="1" applyFill="1" applyBorder="1" applyAlignment="1">
      <alignment horizontal="center" vertical="center" wrapText="1"/>
    </xf>
    <xf numFmtId="0" fontId="39" fillId="8" borderId="845" xfId="0" applyFont="1" applyFill="1" applyBorder="1" applyAlignment="1">
      <alignment horizontal="center" vertical="center" wrapText="1"/>
    </xf>
    <xf numFmtId="0" fontId="10" fillId="8" borderId="849" xfId="0" applyFont="1" applyFill="1" applyBorder="1" applyAlignment="1">
      <alignment horizontal="center" vertical="center" wrapText="1"/>
    </xf>
    <xf numFmtId="0" fontId="39" fillId="8" borderId="844" xfId="0" applyFont="1" applyFill="1" applyBorder="1" applyAlignment="1">
      <alignment horizontal="center" vertical="center" wrapText="1"/>
    </xf>
    <xf numFmtId="0" fontId="10" fillId="8" borderId="844" xfId="0" applyFont="1" applyFill="1" applyBorder="1" applyAlignment="1">
      <alignment horizontal="center" vertical="center" wrapText="1"/>
    </xf>
    <xf numFmtId="0" fontId="10" fillId="8" borderId="1330" xfId="0" applyFont="1" applyFill="1" applyBorder="1" applyAlignment="1">
      <alignment horizontal="center" vertical="center" wrapText="1"/>
    </xf>
    <xf numFmtId="0" fontId="10" fillId="8" borderId="1334" xfId="0" applyFont="1" applyFill="1" applyBorder="1" applyAlignment="1">
      <alignment horizontal="center" vertical="center" wrapText="1"/>
    </xf>
    <xf numFmtId="0" fontId="10" fillId="8" borderId="1170" xfId="0" applyFont="1" applyFill="1" applyBorder="1" applyAlignment="1">
      <alignment horizontal="center" vertical="center" wrapText="1"/>
    </xf>
    <xf numFmtId="0" fontId="10" fillId="8" borderId="1173" xfId="0" applyFont="1" applyFill="1" applyBorder="1" applyAlignment="1">
      <alignment horizontal="center" vertical="center" wrapText="1"/>
    </xf>
    <xf numFmtId="0" fontId="10" fillId="8" borderId="1158" xfId="0" applyFont="1" applyFill="1" applyBorder="1" applyAlignment="1">
      <alignment horizontal="center" vertical="center" wrapText="1"/>
    </xf>
    <xf numFmtId="0" fontId="39" fillId="8" borderId="832" xfId="0" applyFont="1" applyFill="1" applyBorder="1" applyAlignment="1">
      <alignment horizontal="center" vertical="center"/>
    </xf>
    <xf numFmtId="0" fontId="39" fillId="8" borderId="834" xfId="0" applyFont="1" applyFill="1" applyBorder="1" applyAlignment="1">
      <alignment horizontal="center" vertical="center"/>
    </xf>
    <xf numFmtId="0" fontId="39" fillId="8" borderId="833" xfId="0" applyFont="1" applyFill="1" applyBorder="1" applyAlignment="1">
      <alignment horizontal="center" vertical="center" wrapText="1"/>
    </xf>
    <xf numFmtId="0" fontId="39" fillId="2" borderId="834" xfId="0" applyFont="1" applyFill="1" applyBorder="1" applyAlignment="1">
      <alignment horizontal="center" vertical="center"/>
    </xf>
    <xf numFmtId="0" fontId="10" fillId="8" borderId="780" xfId="0" applyFont="1" applyFill="1" applyBorder="1" applyAlignment="1">
      <alignment horizontal="center" vertical="center" wrapText="1"/>
    </xf>
    <xf numFmtId="0" fontId="10" fillId="8" borderId="109" xfId="0" applyFont="1" applyFill="1" applyBorder="1" applyAlignment="1">
      <alignment horizontal="center" vertical="center" wrapText="1"/>
    </xf>
    <xf numFmtId="0" fontId="10" fillId="8" borderId="400" xfId="0" applyFont="1" applyFill="1" applyBorder="1" applyAlignment="1">
      <alignment horizontal="center" vertical="center" wrapText="1"/>
    </xf>
    <xf numFmtId="0" fontId="39" fillId="8" borderId="109" xfId="0" applyFont="1" applyFill="1" applyBorder="1" applyAlignment="1">
      <alignment horizontal="center" vertical="center"/>
    </xf>
    <xf numFmtId="0" fontId="39" fillId="8" borderId="96" xfId="0" applyFont="1" applyFill="1" applyBorder="1" applyAlignment="1">
      <alignment horizontal="center" vertical="center" wrapText="1"/>
    </xf>
    <xf numFmtId="0" fontId="39" fillId="8" borderId="780" xfId="0" applyFont="1" applyFill="1" applyBorder="1" applyAlignment="1">
      <alignment horizontal="center" vertical="center"/>
    </xf>
    <xf numFmtId="0" fontId="10" fillId="8" borderId="725" xfId="0" applyFont="1" applyFill="1" applyBorder="1" applyAlignment="1">
      <alignment horizontal="center" vertical="center" wrapText="1"/>
    </xf>
    <xf numFmtId="0" fontId="10" fillId="8" borderId="744" xfId="0" applyFont="1" applyFill="1" applyBorder="1" applyAlignment="1">
      <alignment horizontal="center" vertical="center" wrapText="1"/>
    </xf>
    <xf numFmtId="0" fontId="10" fillId="8" borderId="729" xfId="0" applyFont="1" applyFill="1" applyBorder="1" applyAlignment="1">
      <alignment horizontal="center" vertical="center" wrapText="1"/>
    </xf>
    <xf numFmtId="0" fontId="39" fillId="8" borderId="902" xfId="0" applyFont="1" applyFill="1" applyBorder="1" applyAlignment="1">
      <alignment horizontal="center" vertical="center"/>
    </xf>
    <xf numFmtId="0" fontId="39" fillId="8" borderId="900" xfId="0" applyFont="1" applyFill="1" applyBorder="1" applyAlignment="1">
      <alignment horizontal="center" vertical="center"/>
    </xf>
    <xf numFmtId="0" fontId="39" fillId="8" borderId="903" xfId="0" applyFont="1" applyFill="1" applyBorder="1" applyAlignment="1">
      <alignment horizontal="center" vertical="center" wrapText="1"/>
    </xf>
    <xf numFmtId="0" fontId="39" fillId="8" borderId="725" xfId="0" applyFont="1" applyFill="1" applyBorder="1" applyAlignment="1">
      <alignment horizontal="center" vertical="center"/>
    </xf>
    <xf numFmtId="0" fontId="39" fillId="8" borderId="744" xfId="0" applyFont="1" applyFill="1" applyBorder="1" applyAlignment="1">
      <alignment horizontal="center" vertical="center"/>
    </xf>
    <xf numFmtId="0" fontId="39" fillId="8" borderId="726" xfId="0" applyFont="1" applyFill="1" applyBorder="1" applyAlignment="1">
      <alignment horizontal="center" vertical="center" wrapText="1"/>
    </xf>
    <xf numFmtId="0" fontId="39" fillId="8" borderId="1335" xfId="0" applyFont="1" applyFill="1" applyBorder="1" applyAlignment="1">
      <alignment horizontal="center" vertical="center"/>
    </xf>
    <xf numFmtId="0" fontId="39" fillId="8" borderId="1336" xfId="0" applyFont="1" applyFill="1" applyBorder="1" applyAlignment="1">
      <alignment horizontal="center" vertical="center" wrapText="1"/>
    </xf>
    <xf numFmtId="0" fontId="39" fillId="2" borderId="899" xfId="15" quotePrefix="1" applyFont="1" applyFill="1" applyBorder="1" applyAlignment="1">
      <alignment vertical="center" wrapText="1"/>
    </xf>
    <xf numFmtId="0" fontId="10" fillId="8" borderId="846" xfId="0" applyFont="1" applyFill="1" applyBorder="1" applyAlignment="1">
      <alignment horizontal="center" vertical="center" wrapText="1"/>
    </xf>
    <xf numFmtId="0" fontId="10" fillId="8" borderId="1337" xfId="0" applyFont="1" applyFill="1" applyBorder="1" applyAlignment="1">
      <alignment horizontal="center" vertical="center" wrapText="1"/>
    </xf>
    <xf numFmtId="0" fontId="10" fillId="8" borderId="854" xfId="0" applyFont="1" applyFill="1" applyBorder="1" applyAlignment="1">
      <alignment horizontal="center" vertical="center" wrapText="1"/>
    </xf>
    <xf numFmtId="0" fontId="39" fillId="8" borderId="850" xfId="0" applyFont="1" applyFill="1" applyBorder="1" applyAlignment="1">
      <alignment horizontal="center" vertical="center" wrapText="1"/>
    </xf>
    <xf numFmtId="0" fontId="39" fillId="8" borderId="851" xfId="0" applyFont="1" applyFill="1" applyBorder="1" applyAlignment="1">
      <alignment horizontal="center" vertical="center" wrapText="1"/>
    </xf>
    <xf numFmtId="0" fontId="39" fillId="8" borderId="855" xfId="0" applyFont="1" applyFill="1" applyBorder="1" applyAlignment="1">
      <alignment horizontal="center" vertical="center" wrapText="1"/>
    </xf>
    <xf numFmtId="0" fontId="39" fillId="8" borderId="856" xfId="0" applyFont="1" applyFill="1" applyBorder="1" applyAlignment="1">
      <alignment horizontal="center" vertical="center" wrapText="1"/>
    </xf>
    <xf numFmtId="0" fontId="39" fillId="8" borderId="1338" xfId="0" applyFont="1" applyFill="1" applyBorder="1" applyAlignment="1">
      <alignment horizontal="center" vertical="center" wrapText="1"/>
    </xf>
    <xf numFmtId="0" fontId="39" fillId="8" borderId="1339" xfId="0" applyFont="1" applyFill="1" applyBorder="1" applyAlignment="1">
      <alignment horizontal="center" vertical="center" wrapText="1"/>
    </xf>
    <xf numFmtId="0" fontId="39" fillId="8" borderId="857" xfId="0" applyFont="1" applyFill="1" applyBorder="1" applyAlignment="1">
      <alignment horizontal="center" vertical="center" wrapText="1"/>
    </xf>
    <xf numFmtId="0" fontId="39" fillId="8" borderId="400" xfId="0" applyFont="1" applyFill="1" applyBorder="1" applyAlignment="1">
      <alignment horizontal="center" vertical="center" wrapText="1"/>
    </xf>
    <xf numFmtId="0" fontId="39" fillId="8" borderId="729" xfId="0" applyFont="1" applyFill="1" applyBorder="1" applyAlignment="1">
      <alignment horizontal="center" vertical="center" wrapText="1"/>
    </xf>
    <xf numFmtId="0" fontId="107" fillId="8" borderId="843" xfId="0" applyFont="1" applyFill="1" applyBorder="1" applyAlignment="1">
      <alignment horizontal="center" vertical="center"/>
    </xf>
    <xf numFmtId="0" fontId="107" fillId="8" borderId="834" xfId="0" applyFont="1" applyFill="1" applyBorder="1" applyAlignment="1">
      <alignment horizontal="center" vertical="center"/>
    </xf>
    <xf numFmtId="0" fontId="10" fillId="8" borderId="832" xfId="0" applyFont="1" applyFill="1" applyBorder="1" applyAlignment="1">
      <alignment horizontal="center" vertical="center" wrapText="1"/>
    </xf>
    <xf numFmtId="0" fontId="10" fillId="8" borderId="834" xfId="0" applyFont="1" applyFill="1" applyBorder="1" applyAlignment="1">
      <alignment horizontal="center" vertical="center" wrapText="1"/>
    </xf>
    <xf numFmtId="0" fontId="10" fillId="8" borderId="852" xfId="0" applyFont="1" applyFill="1" applyBorder="1" applyAlignment="1">
      <alignment horizontal="center" vertical="center" wrapText="1"/>
    </xf>
    <xf numFmtId="0" fontId="39" fillId="8" borderId="901" xfId="0" applyFont="1" applyFill="1" applyBorder="1" applyAlignment="1">
      <alignment horizontal="center" vertical="center" wrapText="1"/>
    </xf>
    <xf numFmtId="0" fontId="107" fillId="8" borderId="1002" xfId="0" applyFont="1" applyFill="1" applyBorder="1" applyAlignment="1">
      <alignment horizontal="center" vertical="center"/>
    </xf>
    <xf numFmtId="0" fontId="107" fillId="8" borderId="109" xfId="0" applyFont="1" applyFill="1" applyBorder="1" applyAlignment="1">
      <alignment horizontal="center" vertical="center"/>
    </xf>
    <xf numFmtId="0" fontId="39" fillId="8" borderId="746" xfId="0" applyFont="1" applyFill="1" applyBorder="1" applyAlignment="1">
      <alignment horizontal="center" vertical="center"/>
    </xf>
    <xf numFmtId="0" fontId="107" fillId="8" borderId="746" xfId="0" applyFont="1" applyFill="1" applyBorder="1" applyAlignment="1">
      <alignment horizontal="center" vertical="center"/>
    </xf>
    <xf numFmtId="0" fontId="107" fillId="8" borderId="1335" xfId="0" applyFont="1" applyFill="1" applyBorder="1" applyAlignment="1">
      <alignment horizontal="center" vertical="center"/>
    </xf>
    <xf numFmtId="0" fontId="10" fillId="8" borderId="904" xfId="0" applyFont="1" applyFill="1" applyBorder="1" applyAlignment="1">
      <alignment horizontal="center" vertical="center" wrapText="1"/>
    </xf>
    <xf numFmtId="0" fontId="10" fillId="8" borderId="905" xfId="0" applyFont="1" applyFill="1" applyBorder="1" applyAlignment="1">
      <alignment horizontal="center" vertical="center" wrapText="1"/>
    </xf>
    <xf numFmtId="0" fontId="10" fillId="8" borderId="906" xfId="0" applyFont="1" applyFill="1" applyBorder="1" applyAlignment="1">
      <alignment horizontal="center" vertical="center" wrapText="1"/>
    </xf>
    <xf numFmtId="0" fontId="10" fillId="8" borderId="907" xfId="0" applyFont="1" applyFill="1" applyBorder="1" applyAlignment="1">
      <alignment horizontal="center" vertical="center" wrapText="1"/>
    </xf>
    <xf numFmtId="0" fontId="10" fillId="8" borderId="853" xfId="0" applyFont="1" applyFill="1" applyBorder="1" applyAlignment="1">
      <alignment horizontal="center" vertical="center" wrapText="1"/>
    </xf>
    <xf numFmtId="0" fontId="10" fillId="8" borderId="1340" xfId="0" applyFont="1" applyFill="1" applyBorder="1" applyAlignment="1">
      <alignment horizontal="center" vertical="center" wrapText="1"/>
    </xf>
    <xf numFmtId="0" fontId="10" fillId="8" borderId="1341" xfId="0" applyFont="1" applyFill="1" applyBorder="1" applyAlignment="1">
      <alignment horizontal="center" vertical="center" wrapText="1"/>
    </xf>
    <xf numFmtId="0" fontId="9" fillId="2" borderId="892" xfId="0" applyFont="1" applyFill="1" applyBorder="1" applyAlignment="1">
      <alignment horizontal="left" vertical="center" wrapText="1"/>
    </xf>
    <xf numFmtId="0" fontId="136" fillId="8" borderId="908" xfId="0" applyFont="1" applyFill="1" applyBorder="1" applyAlignment="1">
      <alignment horizontal="center" vertical="center" wrapText="1"/>
    </xf>
    <xf numFmtId="0" fontId="136" fillId="8" borderId="909" xfId="0" applyFont="1" applyFill="1" applyBorder="1" applyAlignment="1">
      <alignment horizontal="center" vertical="center" wrapText="1"/>
    </xf>
    <xf numFmtId="0" fontId="136" fillId="8" borderId="910" xfId="0" applyFont="1" applyFill="1" applyBorder="1" applyAlignment="1">
      <alignment horizontal="center" vertical="center" wrapText="1"/>
    </xf>
    <xf numFmtId="0" fontId="136" fillId="8" borderId="911" xfId="0" applyFont="1" applyFill="1" applyBorder="1" applyAlignment="1">
      <alignment horizontal="center" vertical="center" wrapText="1"/>
    </xf>
    <xf numFmtId="0" fontId="136" fillId="8" borderId="912" xfId="0" applyFont="1" applyFill="1" applyBorder="1" applyAlignment="1">
      <alignment horizontal="center" vertical="center" wrapText="1"/>
    </xf>
    <xf numFmtId="0" fontId="136" fillId="8" borderId="1142" xfId="0" applyFont="1" applyFill="1" applyBorder="1" applyAlignment="1">
      <alignment horizontal="center" vertical="center" wrapText="1"/>
    </xf>
    <xf numFmtId="0" fontId="136" fillId="8" borderId="109" xfId="0" applyFont="1" applyFill="1" applyBorder="1" applyAlignment="1">
      <alignment horizontal="center" vertical="center" wrapText="1"/>
    </xf>
    <xf numFmtId="0" fontId="136" fillId="8" borderId="400" xfId="0" applyFont="1" applyFill="1" applyBorder="1" applyAlignment="1">
      <alignment horizontal="center" vertical="center" wrapText="1"/>
    </xf>
    <xf numFmtId="0" fontId="136" fillId="8" borderId="1201" xfId="0" applyFont="1" applyFill="1" applyBorder="1" applyAlignment="1">
      <alignment horizontal="center" vertical="center" wrapText="1"/>
    </xf>
    <xf numFmtId="0" fontId="136" fillId="8" borderId="96" xfId="0" applyFont="1" applyFill="1" applyBorder="1" applyAlignment="1">
      <alignment horizontal="center" vertical="center" wrapText="1"/>
    </xf>
    <xf numFmtId="0" fontId="136" fillId="8" borderId="834" xfId="0" applyFont="1" applyFill="1" applyBorder="1" applyAlignment="1">
      <alignment horizontal="center" vertical="center" wrapText="1"/>
    </xf>
    <xf numFmtId="0" fontId="136" fillId="8" borderId="852" xfId="0" applyFont="1" applyFill="1" applyBorder="1" applyAlignment="1">
      <alignment horizontal="center" vertical="center" wrapText="1"/>
    </xf>
    <xf numFmtId="0" fontId="136" fillId="8" borderId="831" xfId="0" applyFont="1" applyFill="1" applyBorder="1" applyAlignment="1">
      <alignment horizontal="center" vertical="center" wrapText="1"/>
    </xf>
    <xf numFmtId="0" fontId="136" fillId="8" borderId="731" xfId="0" applyFont="1" applyFill="1" applyBorder="1" applyAlignment="1">
      <alignment horizontal="center" vertical="center" wrapText="1"/>
    </xf>
    <xf numFmtId="0" fontId="136" fillId="8" borderId="1172" xfId="0" applyFont="1" applyFill="1" applyBorder="1" applyAlignment="1">
      <alignment horizontal="center" vertical="center" wrapText="1"/>
    </xf>
    <xf numFmtId="0" fontId="136" fillId="8" borderId="1173" xfId="0" applyFont="1" applyFill="1" applyBorder="1" applyAlignment="1">
      <alignment horizontal="center" vertical="center" wrapText="1"/>
    </xf>
    <xf numFmtId="0" fontId="136" fillId="8" borderId="1174" xfId="0" applyFont="1" applyFill="1" applyBorder="1" applyAlignment="1">
      <alignment horizontal="center" vertical="center" wrapText="1"/>
    </xf>
    <xf numFmtId="0" fontId="136" fillId="8" borderId="1159" xfId="0" applyFont="1" applyFill="1" applyBorder="1" applyAlignment="1">
      <alignment horizontal="center" vertical="center" wrapText="1"/>
    </xf>
    <xf numFmtId="0" fontId="136" fillId="8" borderId="1168" xfId="0" applyFont="1" applyFill="1" applyBorder="1" applyAlignment="1">
      <alignment horizontal="center" vertical="center" wrapText="1"/>
    </xf>
    <xf numFmtId="0" fontId="100" fillId="2" borderId="580" xfId="0" applyFont="1" applyFill="1" applyBorder="1" applyAlignment="1">
      <alignment horizontal="left" vertical="center" wrapText="1"/>
    </xf>
    <xf numFmtId="0" fontId="138" fillId="8" borderId="465" xfId="0" applyFont="1" applyFill="1" applyBorder="1" applyAlignment="1">
      <alignment horizontal="center" vertical="center"/>
    </xf>
    <xf numFmtId="0" fontId="138" fillId="8" borderId="466" xfId="0" applyFont="1" applyFill="1" applyBorder="1" applyAlignment="1">
      <alignment horizontal="center" vertical="center"/>
    </xf>
    <xf numFmtId="0" fontId="138" fillId="8" borderId="467" xfId="0" applyFont="1" applyFill="1" applyBorder="1" applyAlignment="1">
      <alignment horizontal="center" vertical="center"/>
    </xf>
    <xf numFmtId="0" fontId="138" fillId="8" borderId="468" xfId="0" applyFont="1" applyFill="1" applyBorder="1" applyAlignment="1">
      <alignment horizontal="center" vertical="center"/>
    </xf>
    <xf numFmtId="0" fontId="138" fillId="8" borderId="469" xfId="0" applyFont="1" applyFill="1" applyBorder="1" applyAlignment="1">
      <alignment horizontal="center" vertical="center"/>
    </xf>
    <xf numFmtId="0" fontId="35" fillId="2" borderId="1361" xfId="11" quotePrefix="1" applyFont="1" applyFill="1" applyBorder="1" applyAlignment="1">
      <alignment horizontal="center" vertical="center" wrapText="1"/>
    </xf>
    <xf numFmtId="0" fontId="36" fillId="2" borderId="1361" xfId="11" quotePrefix="1" applyFont="1" applyFill="1" applyBorder="1" applyAlignment="1">
      <alignment horizontal="center" vertical="center" wrapText="1"/>
    </xf>
    <xf numFmtId="0" fontId="37" fillId="2" borderId="1366" xfId="11" quotePrefix="1" applyFont="1" applyFill="1" applyBorder="1" applyAlignment="1">
      <alignment horizontal="center" vertical="center" wrapText="1"/>
    </xf>
    <xf numFmtId="0" fontId="38" fillId="2" borderId="1366" xfId="15" quotePrefix="1" applyFont="1" applyFill="1" applyBorder="1" applyAlignment="1">
      <alignment vertical="center" wrapText="1"/>
    </xf>
    <xf numFmtId="0" fontId="35" fillId="2" borderId="111" xfId="11" quotePrefix="1" applyFont="1" applyFill="1" applyBorder="1" applyAlignment="1">
      <alignment horizontal="center" vertical="center" wrapText="1"/>
    </xf>
    <xf numFmtId="0" fontId="36" fillId="2" borderId="111" xfId="11" quotePrefix="1" applyFont="1" applyFill="1" applyBorder="1" applyAlignment="1">
      <alignment horizontal="center" vertical="center" wrapText="1"/>
    </xf>
    <xf numFmtId="0" fontId="37" fillId="2" borderId="110" xfId="11" quotePrefix="1" applyFont="1" applyFill="1" applyBorder="1" applyAlignment="1">
      <alignment horizontal="center" vertical="center" wrapText="1"/>
    </xf>
    <xf numFmtId="0" fontId="37" fillId="2" borderId="1245" xfId="11" quotePrefix="1" applyFont="1" applyFill="1" applyBorder="1" applyAlignment="1">
      <alignment horizontal="center" vertical="center" wrapText="1"/>
    </xf>
    <xf numFmtId="0" fontId="35" fillId="2" borderId="1248" xfId="11" quotePrefix="1" applyFont="1" applyFill="1" applyBorder="1" applyAlignment="1">
      <alignment horizontal="center" vertical="center" wrapText="1"/>
    </xf>
    <xf numFmtId="0" fontId="36" fillId="2" borderId="1248" xfId="11" quotePrefix="1" applyFont="1" applyFill="1" applyBorder="1" applyAlignment="1">
      <alignment horizontal="center" vertical="center" wrapText="1"/>
    </xf>
    <xf numFmtId="0" fontId="37" fillId="2" borderId="1249" xfId="11" quotePrefix="1" applyFont="1" applyFill="1" applyBorder="1" applyAlignment="1">
      <alignment horizontal="center" vertical="center" wrapText="1"/>
    </xf>
    <xf numFmtId="0" fontId="35" fillId="2" borderId="1021" xfId="11" quotePrefix="1" applyFont="1" applyFill="1" applyBorder="1" applyAlignment="1">
      <alignment horizontal="center" vertical="center" wrapText="1"/>
    </xf>
    <xf numFmtId="0" fontId="65" fillId="2" borderId="1214" xfId="15" quotePrefix="1" applyFont="1" applyFill="1" applyBorder="1" applyAlignment="1">
      <alignment vertical="center" wrapText="1"/>
    </xf>
    <xf numFmtId="0" fontId="53" fillId="2" borderId="1361" xfId="0" applyFont="1" applyFill="1" applyBorder="1" applyAlignment="1">
      <alignment horizontal="right" vertical="center" wrapText="1"/>
    </xf>
    <xf numFmtId="0" fontId="53" fillId="2" borderId="1362" xfId="0" applyFont="1" applyFill="1" applyBorder="1" applyAlignment="1">
      <alignment horizontal="right" vertical="center" wrapText="1"/>
    </xf>
    <xf numFmtId="0" fontId="53" fillId="2" borderId="1363" xfId="0" applyFont="1" applyFill="1" applyBorder="1" applyAlignment="1">
      <alignment horizontal="right" vertical="center" wrapText="1"/>
    </xf>
    <xf numFmtId="0" fontId="53" fillId="2" borderId="1367" xfId="0" applyFont="1" applyFill="1" applyBorder="1" applyAlignment="1">
      <alignment horizontal="center" vertical="center" wrapText="1"/>
    </xf>
    <xf numFmtId="0" fontId="53" fillId="2" borderId="114" xfId="0" applyFont="1" applyFill="1" applyBorder="1" applyAlignment="1">
      <alignment horizontal="right" vertical="center" wrapText="1"/>
    </xf>
    <xf numFmtId="0" fontId="53" fillId="2" borderId="1207" xfId="0" applyFont="1" applyFill="1" applyBorder="1" applyAlignment="1">
      <alignment horizontal="right" vertical="center" wrapText="1"/>
    </xf>
    <xf numFmtId="0" fontId="53" fillId="2" borderId="1213" xfId="0" applyFont="1" applyFill="1" applyBorder="1" applyAlignment="1">
      <alignment horizontal="right" vertical="center" wrapText="1"/>
    </xf>
    <xf numFmtId="0" fontId="53" fillId="2" borderId="1215" xfId="0" applyFont="1" applyFill="1" applyBorder="1" applyAlignment="1">
      <alignment horizontal="right" vertical="center" wrapText="1"/>
    </xf>
    <xf numFmtId="0" fontId="53" fillId="2" borderId="1215" xfId="0" applyFont="1" applyFill="1" applyBorder="1" applyAlignment="1">
      <alignment vertical="center" wrapText="1"/>
    </xf>
    <xf numFmtId="0" fontId="53" fillId="2" borderId="1215" xfId="0" applyFont="1" applyFill="1" applyBorder="1" applyAlignment="1">
      <alignment horizontal="center" vertical="center" wrapText="1"/>
    </xf>
    <xf numFmtId="0" fontId="52" fillId="2" borderId="1260" xfId="0" applyFont="1" applyFill="1" applyBorder="1" applyAlignment="1">
      <alignment horizontal="center" wrapText="1"/>
    </xf>
    <xf numFmtId="0" fontId="52" fillId="2" borderId="1267" xfId="0" applyFont="1" applyFill="1" applyBorder="1" applyAlignment="1">
      <alignment horizontal="center" wrapText="1"/>
    </xf>
    <xf numFmtId="0" fontId="52" fillId="2" borderId="1259" xfId="0" applyFont="1" applyFill="1" applyBorder="1" applyAlignment="1">
      <alignment horizontal="center" wrapText="1"/>
    </xf>
    <xf numFmtId="0" fontId="52" fillId="2" borderId="1113" xfId="0" applyFont="1" applyFill="1" applyBorder="1" applyAlignment="1">
      <alignment horizontal="center" wrapText="1"/>
    </xf>
    <xf numFmtId="0" fontId="52" fillId="2" borderId="1112" xfId="0" applyFont="1" applyFill="1" applyBorder="1" applyAlignment="1">
      <alignment horizontal="center" wrapText="1"/>
    </xf>
    <xf numFmtId="0" fontId="52" fillId="2" borderId="1114" xfId="0" applyFont="1" applyFill="1" applyBorder="1" applyAlignment="1">
      <alignment horizontal="center" wrapText="1"/>
    </xf>
    <xf numFmtId="0" fontId="52" fillId="2" borderId="1270" xfId="0" applyFont="1" applyFill="1" applyBorder="1" applyAlignment="1">
      <alignment horizontal="center" wrapText="1"/>
    </xf>
    <xf numFmtId="0" fontId="52" fillId="2" borderId="1266" xfId="0" applyFont="1" applyFill="1" applyBorder="1" applyAlignment="1">
      <alignment horizontal="center" wrapText="1"/>
    </xf>
    <xf numFmtId="0" fontId="52" fillId="2" borderId="1391" xfId="0" applyFont="1" applyFill="1" applyBorder="1" applyAlignment="1">
      <alignment horizontal="center" wrapText="1"/>
    </xf>
    <xf numFmtId="0" fontId="52" fillId="2" borderId="1393" xfId="0" applyFont="1" applyFill="1" applyBorder="1" applyAlignment="1">
      <alignment horizontal="center" wrapText="1"/>
    </xf>
    <xf numFmtId="0" fontId="52" fillId="2" borderId="1394" xfId="0" applyFont="1" applyFill="1" applyBorder="1" applyAlignment="1">
      <alignment horizontal="center" wrapText="1"/>
    </xf>
    <xf numFmtId="0" fontId="52" fillId="2" borderId="975" xfId="0" applyFont="1" applyFill="1" applyBorder="1" applyAlignment="1">
      <alignment horizontal="center" wrapText="1"/>
    </xf>
    <xf numFmtId="0" fontId="99" fillId="2" borderId="1245" xfId="0" applyFont="1" applyFill="1" applyBorder="1" applyAlignment="1">
      <alignment horizontal="left" vertical="center" wrapText="1"/>
    </xf>
    <xf numFmtId="0" fontId="10" fillId="2" borderId="894" xfId="13" quotePrefix="1" applyFont="1" applyFill="1" applyBorder="1" applyAlignment="1">
      <alignment horizontal="center" vertical="center" wrapText="1"/>
    </xf>
    <xf numFmtId="0" fontId="10" fillId="2" borderId="72" xfId="13" quotePrefix="1" applyFont="1" applyFill="1" applyBorder="1" applyAlignment="1">
      <alignment horizontal="center" vertical="center" wrapText="1"/>
    </xf>
    <xf numFmtId="0" fontId="10" fillId="2" borderId="1171" xfId="13" quotePrefix="1" applyFont="1" applyFill="1" applyBorder="1" applyAlignment="1">
      <alignment horizontal="center" vertical="center" wrapText="1"/>
    </xf>
    <xf numFmtId="0" fontId="52" fillId="2" borderId="1258" xfId="0" applyFont="1" applyFill="1" applyBorder="1" applyAlignment="1">
      <alignment horizontal="center" vertical="center" wrapText="1"/>
    </xf>
    <xf numFmtId="0" fontId="52" fillId="2" borderId="1276" xfId="0" applyFont="1" applyFill="1" applyBorder="1" applyAlignment="1">
      <alignment horizontal="center" vertical="center" wrapText="1"/>
    </xf>
    <xf numFmtId="0" fontId="53" fillId="2" borderId="1258" xfId="0" applyFont="1" applyFill="1" applyBorder="1" applyAlignment="1">
      <alignment horizontal="center" vertical="center" wrapText="1"/>
    </xf>
    <xf numFmtId="0" fontId="52" fillId="2" borderId="722" xfId="0" applyFont="1" applyFill="1" applyBorder="1" applyAlignment="1">
      <alignment horizontal="center" wrapText="1"/>
    </xf>
    <xf numFmtId="0" fontId="50" fillId="2" borderId="1247" xfId="0" applyFont="1" applyFill="1" applyBorder="1" applyAlignment="1">
      <alignment horizontal="center" vertical="center" wrapText="1"/>
    </xf>
    <xf numFmtId="0" fontId="50" fillId="2" borderId="1246" xfId="0" applyFont="1" applyFill="1" applyBorder="1" applyAlignment="1">
      <alignment horizontal="center" vertical="center" wrapText="1"/>
    </xf>
    <xf numFmtId="0" fontId="88" fillId="2" borderId="1268" xfId="15" applyFont="1" applyFill="1" applyBorder="1" applyAlignment="1">
      <alignment horizontal="left" vertical="center" wrapText="1"/>
    </xf>
    <xf numFmtId="0" fontId="88" fillId="2" borderId="1308" xfId="15" applyFont="1" applyFill="1" applyBorder="1" applyAlignment="1">
      <alignment horizontal="left" vertical="center" wrapText="1"/>
    </xf>
    <xf numFmtId="0" fontId="52" fillId="2" borderId="1309" xfId="0" applyFont="1" applyFill="1" applyBorder="1" applyAlignment="1">
      <alignment horizontal="center" wrapText="1"/>
    </xf>
    <xf numFmtId="0" fontId="88" fillId="2" borderId="1303" xfId="15" applyFont="1" applyFill="1" applyBorder="1" applyAlignment="1">
      <alignment horizontal="left" vertical="center" wrapText="1"/>
    </xf>
    <xf numFmtId="0" fontId="52" fillId="2" borderId="1305" xfId="0" applyFont="1" applyFill="1" applyBorder="1" applyAlignment="1">
      <alignment horizontal="center" wrapText="1"/>
    </xf>
    <xf numFmtId="0" fontId="7" fillId="2" borderId="972" xfId="0" applyFont="1" applyFill="1" applyBorder="1" applyAlignment="1">
      <alignment horizontal="left" vertical="center" wrapText="1"/>
    </xf>
    <xf numFmtId="0" fontId="52" fillId="2" borderId="974" xfId="0" applyFont="1" applyFill="1" applyBorder="1" applyAlignment="1">
      <alignment horizontal="center" wrapText="1"/>
    </xf>
    <xf numFmtId="0" fontId="52" fillId="2" borderId="1208" xfId="0" applyFont="1" applyFill="1" applyBorder="1" applyAlignment="1">
      <alignment horizontal="center" wrapText="1"/>
    </xf>
    <xf numFmtId="0" fontId="1" fillId="2" borderId="1214" xfId="0" applyFont="1" applyFill="1" applyBorder="1" applyAlignment="1">
      <alignment horizontal="left" vertical="center" wrapText="1"/>
    </xf>
    <xf numFmtId="0" fontId="55" fillId="2" borderId="1361" xfId="0" applyFont="1" applyFill="1" applyBorder="1" applyAlignment="1">
      <alignment horizontal="center" vertical="center" wrapText="1"/>
    </xf>
    <xf numFmtId="0" fontId="55" fillId="2" borderId="1362" xfId="0" applyFont="1" applyFill="1" applyBorder="1" applyAlignment="1">
      <alignment horizontal="center" vertical="center" wrapText="1"/>
    </xf>
    <xf numFmtId="0" fontId="55" fillId="2" borderId="1207" xfId="0" applyFont="1" applyFill="1" applyBorder="1" applyAlignment="1">
      <alignment horizontal="center" vertical="center" wrapText="1"/>
    </xf>
    <xf numFmtId="0" fontId="55" fillId="2" borderId="1210" xfId="0" applyFont="1" applyFill="1" applyBorder="1" applyAlignment="1">
      <alignment horizontal="center" vertical="center" wrapText="1"/>
    </xf>
    <xf numFmtId="0" fontId="55" fillId="2" borderId="1215" xfId="0" applyFont="1" applyFill="1" applyBorder="1" applyAlignment="1">
      <alignment horizontal="center" vertical="center" wrapText="1"/>
    </xf>
    <xf numFmtId="0" fontId="21" fillId="2" borderId="1214" xfId="15" applyFont="1" applyFill="1" applyBorder="1" applyAlignment="1">
      <alignment horizontal="left" vertical="center" wrapText="1"/>
    </xf>
    <xf numFmtId="0" fontId="73" fillId="2" borderId="1362" xfId="0" applyFont="1" applyFill="1" applyBorder="1" applyAlignment="1">
      <alignment horizontal="center" vertical="center" wrapText="1"/>
    </xf>
    <xf numFmtId="0" fontId="73" fillId="2" borderId="1363" xfId="0" applyFont="1" applyFill="1" applyBorder="1" applyAlignment="1">
      <alignment horizontal="center" vertical="center" wrapText="1"/>
    </xf>
    <xf numFmtId="0" fontId="90" fillId="2" borderId="1362" xfId="0" applyFont="1" applyFill="1" applyBorder="1" applyAlignment="1">
      <alignment horizontal="center" vertical="center" wrapText="1"/>
    </xf>
    <xf numFmtId="0" fontId="90" fillId="2" borderId="1363" xfId="0" applyFont="1" applyFill="1" applyBorder="1" applyAlignment="1">
      <alignment horizontal="center" vertical="center" wrapText="1"/>
    </xf>
    <xf numFmtId="0" fontId="90" fillId="2" borderId="1207" xfId="0" applyFont="1" applyFill="1" applyBorder="1" applyAlignment="1">
      <alignment horizontal="center" vertical="center" wrapText="1"/>
    </xf>
    <xf numFmtId="0" fontId="39" fillId="2" borderId="1215" xfId="13" quotePrefix="1" applyFont="1" applyFill="1" applyBorder="1" applyAlignment="1">
      <alignment horizontal="center" vertical="center" wrapText="1"/>
    </xf>
    <xf numFmtId="0" fontId="88" fillId="2" borderId="1245" xfId="15" applyFont="1" applyFill="1" applyBorder="1" applyAlignment="1">
      <alignment horizontal="left" vertical="center" wrapText="1"/>
    </xf>
    <xf numFmtId="0" fontId="52" fillId="2" borderId="1242" xfId="0" applyFont="1" applyFill="1" applyBorder="1" applyAlignment="1">
      <alignment horizontal="center" wrapText="1"/>
    </xf>
    <xf numFmtId="0" fontId="52" fillId="2" borderId="124" xfId="0" applyFont="1" applyFill="1" applyBorder="1" applyAlignment="1">
      <alignment horizontal="center" wrapText="1"/>
    </xf>
    <xf numFmtId="0" fontId="52" fillId="2" borderId="125" xfId="0" applyFont="1" applyFill="1" applyBorder="1" applyAlignment="1">
      <alignment horizontal="center" wrapText="1"/>
    </xf>
    <xf numFmtId="0" fontId="53" fillId="2" borderId="1369" xfId="0" applyFont="1" applyFill="1" applyBorder="1" applyAlignment="1">
      <alignment horizontal="center" vertical="center" wrapText="1"/>
    </xf>
    <xf numFmtId="0" fontId="53" fillId="2" borderId="1246" xfId="0" applyFont="1" applyFill="1" applyBorder="1" applyAlignment="1">
      <alignment horizontal="center" vertical="center" wrapText="1"/>
    </xf>
    <xf numFmtId="0" fontId="88" fillId="2" borderId="1111" xfId="15" applyFont="1" applyFill="1" applyBorder="1" applyAlignment="1">
      <alignment horizontal="left" vertical="center" wrapText="1"/>
    </xf>
    <xf numFmtId="0" fontId="53" fillId="2" borderId="1390" xfId="0" applyFont="1" applyFill="1" applyBorder="1" applyAlignment="1">
      <alignment horizontal="center" vertical="center" wrapText="1"/>
    </xf>
    <xf numFmtId="0" fontId="53" fillId="2" borderId="1112" xfId="0" applyFont="1" applyFill="1" applyBorder="1" applyAlignment="1">
      <alignment horizontal="center" vertical="center" wrapText="1"/>
    </xf>
    <xf numFmtId="0" fontId="53" fillId="2" borderId="1389" xfId="0" applyFont="1" applyFill="1" applyBorder="1" applyAlignment="1">
      <alignment horizontal="center" vertical="center" wrapText="1"/>
    </xf>
    <xf numFmtId="0" fontId="88" fillId="2" borderId="1082" xfId="15" applyFont="1" applyFill="1" applyBorder="1" applyAlignment="1">
      <alignment horizontal="left" vertical="center" wrapText="1"/>
    </xf>
    <xf numFmtId="0" fontId="53" fillId="2" borderId="1138" xfId="0" applyFont="1" applyFill="1" applyBorder="1" applyAlignment="1">
      <alignment horizontal="center" vertical="center" wrapText="1"/>
    </xf>
    <xf numFmtId="0" fontId="53" fillId="2" borderId="1230" xfId="0" applyFont="1" applyFill="1" applyBorder="1" applyAlignment="1">
      <alignment horizontal="center" vertical="center" wrapText="1"/>
    </xf>
    <xf numFmtId="0" fontId="53" fillId="2" borderId="1231" xfId="0" applyFont="1" applyFill="1" applyBorder="1" applyAlignment="1">
      <alignment horizontal="center" vertical="center" wrapText="1"/>
    </xf>
    <xf numFmtId="0" fontId="65" fillId="2" borderId="1094" xfId="15" quotePrefix="1" applyFont="1" applyFill="1" applyBorder="1" applyAlignment="1">
      <alignment horizontal="left" vertical="center" wrapText="1"/>
    </xf>
    <xf numFmtId="0" fontId="10" fillId="2" borderId="1272" xfId="13" quotePrefix="1" applyFont="1" applyFill="1" applyBorder="1" applyAlignment="1">
      <alignment horizontal="center" vertical="center" wrapText="1"/>
    </xf>
    <xf numFmtId="0" fontId="10" fillId="2" borderId="1275" xfId="13" quotePrefix="1" applyFont="1" applyFill="1" applyBorder="1" applyAlignment="1">
      <alignment horizontal="center" vertical="center" wrapText="1"/>
    </xf>
    <xf numFmtId="0" fontId="10" fillId="2" borderId="1096" xfId="13" quotePrefix="1" applyFont="1" applyFill="1" applyBorder="1" applyAlignment="1">
      <alignment horizontal="center" vertical="center" wrapText="1"/>
    </xf>
    <xf numFmtId="0" fontId="10" fillId="2" borderId="1097" xfId="13" quotePrefix="1" applyFont="1" applyFill="1" applyBorder="1" applyAlignment="1">
      <alignment horizontal="center" vertical="center" wrapText="1"/>
    </xf>
    <xf numFmtId="0" fontId="122" fillId="2" borderId="126" xfId="15" quotePrefix="1" applyFont="1" applyFill="1" applyBorder="1" applyAlignment="1">
      <alignment vertical="center" wrapText="1"/>
    </xf>
    <xf numFmtId="0" fontId="111" fillId="2" borderId="112" xfId="13" quotePrefix="1" applyFont="1" applyFill="1" applyBorder="1" applyAlignment="1">
      <alignment horizontal="center" vertical="center" wrapText="1"/>
    </xf>
    <xf numFmtId="0" fontId="111" fillId="2" borderId="113" xfId="13" quotePrefix="1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53" fillId="2" borderId="1327" xfId="15" applyFont="1" applyFill="1" applyBorder="1" applyAlignment="1">
      <alignment vertical="center" wrapText="1"/>
    </xf>
    <xf numFmtId="0" fontId="100" fillId="2" borderId="1320" xfId="0" applyFont="1" applyFill="1" applyBorder="1" applyAlignment="1">
      <alignment horizontal="left" vertical="center" wrapText="1"/>
    </xf>
    <xf numFmtId="0" fontId="100" fillId="2" borderId="1366" xfId="0" applyFont="1" applyFill="1" applyBorder="1" applyAlignment="1">
      <alignment horizontal="left" vertical="center" wrapText="1"/>
    </xf>
    <xf numFmtId="0" fontId="42" fillId="2" borderId="1295" xfId="0" applyFont="1" applyFill="1" applyBorder="1" applyAlignment="1">
      <alignment horizontal="left" vertical="center" wrapText="1"/>
    </xf>
    <xf numFmtId="0" fontId="191" fillId="0" borderId="1245" xfId="15" applyFont="1" applyFill="1" applyBorder="1" applyAlignment="1">
      <alignment vertical="center" wrapText="1"/>
    </xf>
    <xf numFmtId="0" fontId="62" fillId="0" borderId="1320" xfId="0" applyFont="1" applyFill="1" applyBorder="1" applyAlignment="1">
      <alignment horizontal="left" vertical="center" wrapText="1"/>
    </xf>
    <xf numFmtId="0" fontId="65" fillId="2" borderId="1245" xfId="15" applyFont="1" applyFill="1" applyBorder="1" applyAlignment="1">
      <alignment vertical="center" wrapText="1"/>
    </xf>
    <xf numFmtId="0" fontId="1" fillId="2" borderId="1320" xfId="0" applyFont="1" applyFill="1" applyBorder="1" applyAlignment="1">
      <alignment horizontal="left" vertical="center" wrapText="1"/>
    </xf>
    <xf numFmtId="0" fontId="52" fillId="2" borderId="1386" xfId="15" applyFont="1" applyFill="1" applyBorder="1" applyAlignment="1">
      <alignment horizontal="center" vertical="center" wrapText="1"/>
    </xf>
    <xf numFmtId="0" fontId="210" fillId="0" borderId="1409" xfId="0" applyNumberFormat="1" applyFont="1" applyFill="1" applyBorder="1" applyAlignment="1">
      <alignment horizontal="center" vertical="center" wrapText="1"/>
    </xf>
    <xf numFmtId="0" fontId="52" fillId="15" borderId="1414" xfId="15" quotePrefix="1" applyFont="1" applyFill="1" applyBorder="1" applyAlignment="1">
      <alignment horizontal="center" vertical="center" wrapText="1"/>
    </xf>
    <xf numFmtId="0" fontId="52" fillId="0" borderId="1370" xfId="0" applyFont="1" applyBorder="1" applyAlignment="1">
      <alignment horizontal="center" vertical="center" wrapText="1"/>
    </xf>
    <xf numFmtId="0" fontId="52" fillId="0" borderId="1396" xfId="0" applyFont="1" applyBorder="1" applyAlignment="1">
      <alignment horizontal="center" vertical="center" wrapText="1"/>
    </xf>
    <xf numFmtId="0" fontId="52" fillId="0" borderId="1386" xfId="0" applyFont="1" applyBorder="1" applyAlignment="1">
      <alignment horizontal="center" vertical="center" wrapText="1"/>
    </xf>
    <xf numFmtId="0" fontId="52" fillId="0" borderId="1398" xfId="0" applyFont="1" applyBorder="1" applyAlignment="1">
      <alignment horizontal="center" vertical="center" wrapText="1"/>
    </xf>
    <xf numFmtId="0" fontId="52" fillId="0" borderId="1399" xfId="0" applyFont="1" applyBorder="1" applyAlignment="1">
      <alignment horizontal="center" vertical="center" wrapText="1"/>
    </xf>
    <xf numFmtId="0" fontId="55" fillId="0" borderId="1398" xfId="13" applyFont="1" applyFill="1" applyBorder="1" applyAlignment="1">
      <alignment horizontal="center" vertical="center" wrapText="1"/>
    </xf>
    <xf numFmtId="0" fontId="55" fillId="0" borderId="1396" xfId="13" applyFont="1" applyFill="1" applyBorder="1" applyAlignment="1">
      <alignment horizontal="center" vertical="center" wrapText="1"/>
    </xf>
    <xf numFmtId="0" fontId="55" fillId="0" borderId="1386" xfId="13" applyFont="1" applyFill="1" applyBorder="1" applyAlignment="1">
      <alignment horizontal="center" vertical="center" wrapText="1"/>
    </xf>
    <xf numFmtId="0" fontId="55" fillId="0" borderId="1362" xfId="13" quotePrefix="1" applyFont="1" applyFill="1" applyBorder="1" applyAlignment="1">
      <alignment horizontal="center" vertical="center" wrapText="1"/>
    </xf>
    <xf numFmtId="0" fontId="55" fillId="0" borderId="1364" xfId="13" quotePrefix="1" applyFont="1" applyFill="1" applyBorder="1" applyAlignment="1">
      <alignment horizontal="center" vertical="center" wrapText="1"/>
    </xf>
    <xf numFmtId="0" fontId="55" fillId="0" borderId="1365" xfId="13" quotePrefix="1" applyFont="1" applyFill="1" applyBorder="1" applyAlignment="1">
      <alignment horizontal="center" vertical="center" wrapText="1"/>
    </xf>
    <xf numFmtId="0" fontId="55" fillId="0" borderId="1367" xfId="13" quotePrefix="1" applyFont="1" applyFill="1" applyBorder="1" applyAlignment="1">
      <alignment horizontal="center" vertical="center" wrapText="1"/>
    </xf>
    <xf numFmtId="0" fontId="55" fillId="0" borderId="1402" xfId="13" applyFont="1" applyFill="1" applyBorder="1" applyAlignment="1">
      <alignment horizontal="center" vertical="center" wrapText="1"/>
    </xf>
    <xf numFmtId="0" fontId="52" fillId="0" borderId="1396" xfId="0" applyFont="1" applyBorder="1" applyAlignment="1">
      <alignment horizontal="center" vertical="center"/>
    </xf>
    <xf numFmtId="0" fontId="52" fillId="0" borderId="1398" xfId="0" applyFont="1" applyBorder="1" applyAlignment="1">
      <alignment horizontal="center" vertical="center"/>
    </xf>
    <xf numFmtId="0" fontId="52" fillId="0" borderId="1370" xfId="13" quotePrefix="1" applyFont="1" applyFill="1" applyBorder="1" applyAlignment="1">
      <alignment horizontal="center" vertical="center" wrapText="1"/>
    </xf>
    <xf numFmtId="0" fontId="52" fillId="0" borderId="1398" xfId="13" quotePrefix="1" applyFont="1" applyFill="1" applyBorder="1" applyAlignment="1">
      <alignment horizontal="center" vertical="center" wrapText="1"/>
    </xf>
    <xf numFmtId="0" fontId="52" fillId="0" borderId="1388" xfId="13" quotePrefix="1" applyFont="1" applyFill="1" applyBorder="1" applyAlignment="1">
      <alignment horizontal="center" vertical="center" wrapText="1"/>
    </xf>
    <xf numFmtId="0" fontId="52" fillId="0" borderId="1387" xfId="13" quotePrefix="1" applyFont="1" applyFill="1" applyBorder="1" applyAlignment="1">
      <alignment horizontal="center" vertical="center" wrapText="1"/>
    </xf>
    <xf numFmtId="0" fontId="52" fillId="0" borderId="1416" xfId="13" quotePrefix="1" applyFont="1" applyFill="1" applyBorder="1" applyAlignment="1">
      <alignment horizontal="center" vertical="center" wrapText="1"/>
    </xf>
    <xf numFmtId="0" fontId="10" fillId="4" borderId="124" xfId="13" applyFont="1" applyFill="1" applyBorder="1" applyAlignment="1">
      <alignment horizontal="center" vertical="center" wrapText="1"/>
    </xf>
    <xf numFmtId="0" fontId="10" fillId="4" borderId="1171" xfId="13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6" fillId="2" borderId="1415" xfId="15" quotePrefix="1" applyFont="1" applyFill="1" applyBorder="1" applyAlignment="1" applyProtection="1">
      <alignment horizontal="center" vertical="center" wrapText="1"/>
      <protection locked="0"/>
    </xf>
    <xf numFmtId="0" fontId="26" fillId="2" borderId="1419" xfId="15" quotePrefix="1" applyFont="1" applyFill="1" applyBorder="1" applyAlignment="1" applyProtection="1">
      <alignment horizontal="center" vertical="center" wrapText="1"/>
      <protection locked="0"/>
    </xf>
    <xf numFmtId="0" fontId="24" fillId="2" borderId="1272" xfId="15" quotePrefix="1" applyFont="1" applyFill="1" applyBorder="1" applyAlignment="1" applyProtection="1">
      <alignment horizontal="center" vertical="center" wrapText="1"/>
      <protection locked="0"/>
    </xf>
    <xf numFmtId="0" fontId="26" fillId="2" borderId="13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41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1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4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277" xfId="15" quotePrefix="1" applyFont="1" applyFill="1" applyBorder="1" applyAlignment="1" applyProtection="1">
      <alignment horizontal="center" vertical="center" wrapText="1"/>
      <protection locked="0"/>
    </xf>
    <xf numFmtId="0" fontId="24" fillId="2" borderId="1146" xfId="15" quotePrefix="1" applyFont="1" applyFill="1" applyBorder="1" applyAlignment="1" applyProtection="1">
      <alignment horizontal="center" vertical="center" wrapText="1"/>
      <protection locked="0"/>
    </xf>
    <xf numFmtId="0" fontId="24" fillId="2" borderId="1277" xfId="13" quotePrefix="1" applyFont="1" applyFill="1" applyBorder="1" applyAlignment="1" applyProtection="1">
      <alignment vertical="center" wrapText="1"/>
      <protection locked="0"/>
    </xf>
    <xf numFmtId="0" fontId="20" fillId="2" borderId="1095" xfId="11" quotePrefix="1" applyFont="1" applyFill="1" applyBorder="1" applyAlignment="1" applyProtection="1">
      <alignment horizontal="center" textRotation="90" wrapText="1"/>
      <protection locked="0"/>
    </xf>
    <xf numFmtId="0" fontId="27" fillId="2" borderId="1095" xfId="15" quotePrefix="1" applyFont="1" applyFill="1" applyBorder="1" applyAlignment="1" applyProtection="1">
      <alignment vertical="center" wrapText="1"/>
      <protection locked="0"/>
    </xf>
    <xf numFmtId="0" fontId="24" fillId="2" borderId="1272" xfId="15" quotePrefix="1" applyFont="1" applyFill="1" applyBorder="1" applyAlignment="1" applyProtection="1">
      <alignment vertical="center" wrapText="1"/>
      <protection locked="0"/>
    </xf>
    <xf numFmtId="0" fontId="24" fillId="2" borderId="1095" xfId="15" quotePrefix="1" applyFont="1" applyFill="1" applyBorder="1" applyAlignment="1">
      <alignment horizontal="left" vertical="center" wrapText="1"/>
    </xf>
    <xf numFmtId="0" fontId="26" fillId="2" borderId="1401" xfId="15" quotePrefix="1" applyFont="1" applyFill="1" applyBorder="1" applyAlignment="1">
      <alignment horizontal="left" vertical="center" wrapText="1"/>
    </xf>
    <xf numFmtId="0" fontId="27" fillId="2" borderId="1146" xfId="0" applyFont="1" applyFill="1" applyBorder="1" applyAlignment="1" applyProtection="1">
      <alignment horizontal="left" vertical="center" wrapText="1"/>
      <protection locked="0"/>
    </xf>
    <xf numFmtId="0" fontId="26" fillId="2" borderId="1016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0" xfId="0" applyFont="1" applyFill="1" applyAlignment="1">
      <alignment horizontal="justify" vertical="center"/>
    </xf>
    <xf numFmtId="0" fontId="19" fillId="2" borderId="0" xfId="0" applyNumberFormat="1" applyFont="1" applyFill="1" applyBorder="1" applyProtection="1">
      <protection locked="0"/>
    </xf>
    <xf numFmtId="0" fontId="26" fillId="2" borderId="11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364" xfId="0" applyFont="1" applyFill="1" applyBorder="1" applyAlignment="1" applyProtection="1">
      <alignment horizontal="center" vertical="center"/>
      <protection locked="0"/>
    </xf>
    <xf numFmtId="0" fontId="30" fillId="2" borderId="1364" xfId="15" quotePrefix="1" applyFont="1" applyFill="1" applyBorder="1" applyAlignment="1" applyProtection="1">
      <alignment horizontal="center" vertical="center" wrapText="1"/>
      <protection locked="0"/>
    </xf>
    <xf numFmtId="0" fontId="31" fillId="2" borderId="1415" xfId="15" quotePrefix="1" applyFont="1" applyFill="1" applyBorder="1" applyAlignment="1" applyProtection="1">
      <alignment horizontal="center" vertical="center" wrapText="1"/>
      <protection locked="0"/>
    </xf>
    <xf numFmtId="0" fontId="31" fillId="2" borderId="1419" xfId="15" quotePrefix="1" applyFont="1" applyFill="1" applyBorder="1" applyAlignment="1" applyProtection="1">
      <alignment horizontal="center" vertical="center" wrapText="1"/>
      <protection locked="0"/>
    </xf>
    <xf numFmtId="0" fontId="20" fillId="2" borderId="1094" xfId="11" quotePrefix="1" applyFont="1" applyFill="1" applyBorder="1" applyAlignment="1" applyProtection="1">
      <alignment horizontal="center" textRotation="90" wrapText="1"/>
      <protection locked="0"/>
    </xf>
    <xf numFmtId="0" fontId="20" fillId="2" borderId="1364" xfId="11" quotePrefix="1" applyFont="1" applyFill="1" applyBorder="1" applyAlignment="1" applyProtection="1">
      <alignment horizontal="center" textRotation="90" wrapText="1"/>
      <protection locked="0"/>
    </xf>
    <xf numFmtId="0" fontId="24" fillId="2" borderId="1277" xfId="15" quotePrefix="1" applyFont="1" applyFill="1" applyBorder="1" applyAlignment="1" applyProtection="1">
      <alignment vertical="center" wrapText="1"/>
      <protection locked="0"/>
    </xf>
    <xf numFmtId="0" fontId="24" fillId="2" borderId="1364" xfId="15" quotePrefix="1" applyFont="1" applyFill="1" applyBorder="1" applyAlignment="1" applyProtection="1">
      <alignment vertical="center" wrapText="1"/>
      <protection locked="0"/>
    </xf>
    <xf numFmtId="0" fontId="27" fillId="2" borderId="1364" xfId="0" applyFont="1" applyFill="1" applyBorder="1" applyAlignment="1" applyProtection="1">
      <alignment horizontal="left" vertical="center" wrapText="1"/>
      <protection locked="0"/>
    </xf>
    <xf numFmtId="0" fontId="27" fillId="2" borderId="1277" xfId="0" applyFont="1" applyFill="1" applyBorder="1" applyAlignment="1" applyProtection="1">
      <alignment horizontal="left" vertical="center" wrapText="1"/>
      <protection locked="0"/>
    </xf>
    <xf numFmtId="0" fontId="26" fillId="2" borderId="1146" xfId="15" quotePrefix="1" applyFont="1" applyFill="1" applyBorder="1" applyAlignment="1" applyProtection="1">
      <alignment vertical="center" wrapText="1"/>
      <protection locked="0"/>
    </xf>
    <xf numFmtId="0" fontId="17" fillId="2" borderId="0" xfId="0" applyFont="1" applyFill="1" applyAlignment="1" applyProtection="1">
      <alignment textRotation="90"/>
      <protection locked="0"/>
    </xf>
    <xf numFmtId="0" fontId="26" fillId="2" borderId="1415" xfId="0" applyFont="1" applyFill="1" applyBorder="1" applyAlignment="1" applyProtection="1">
      <alignment horizontal="center" vertical="center" wrapText="1"/>
      <protection locked="0"/>
    </xf>
    <xf numFmtId="0" fontId="26" fillId="2" borderId="1419" xfId="0" applyFont="1" applyFill="1" applyBorder="1" applyAlignment="1" applyProtection="1">
      <alignment horizontal="center" vertical="center" wrapText="1"/>
      <protection locked="0"/>
    </xf>
    <xf numFmtId="0" fontId="26" fillId="2" borderId="1422" xfId="15" quotePrefix="1" applyFont="1" applyFill="1" applyBorder="1" applyAlignment="1" applyProtection="1">
      <alignment horizontal="center" vertical="center" wrapText="1"/>
      <protection locked="0"/>
    </xf>
    <xf numFmtId="0" fontId="26" fillId="2" borderId="1293" xfId="15" quotePrefix="1" applyFont="1" applyFill="1" applyBorder="1" applyAlignment="1" applyProtection="1">
      <alignment horizontal="center" vertical="center" wrapText="1"/>
      <protection locked="0"/>
    </xf>
    <xf numFmtId="0" fontId="27" fillId="2" borderId="1364" xfId="0" applyFont="1" applyFill="1" applyBorder="1" applyAlignment="1" applyProtection="1">
      <alignment horizontal="center" vertical="center" wrapText="1"/>
      <protection locked="0"/>
    </xf>
    <xf numFmtId="0" fontId="27" fillId="2" borderId="1277" xfId="0" applyFont="1" applyFill="1" applyBorder="1" applyAlignment="1" applyProtection="1">
      <alignment horizontal="center" vertical="center" wrapText="1"/>
      <protection locked="0"/>
    </xf>
    <xf numFmtId="0" fontId="24" fillId="2" borderId="1328" xfId="13" quotePrefix="1" applyFont="1" applyFill="1" applyBorder="1" applyAlignment="1" applyProtection="1">
      <alignment horizontal="center" vertical="center" wrapText="1"/>
      <protection locked="0"/>
    </xf>
    <xf numFmtId="0" fontId="24" fillId="2" borderId="1328" xfId="0" applyFont="1" applyFill="1" applyBorder="1" applyAlignment="1" applyProtection="1">
      <alignment horizontal="center" vertical="center" wrapText="1"/>
      <protection locked="0"/>
    </xf>
    <xf numFmtId="0" fontId="24" fillId="2" borderId="1364" xfId="0" applyFont="1" applyFill="1" applyBorder="1" applyAlignment="1" applyProtection="1">
      <alignment horizontal="center" vertical="center" wrapText="1"/>
      <protection locked="0"/>
    </xf>
    <xf numFmtId="0" fontId="26" fillId="2" borderId="124" xfId="13" quotePrefix="1" applyFont="1" applyFill="1" applyBorder="1" applyAlignment="1" applyProtection="1">
      <alignment horizontal="center" vertical="center" wrapText="1"/>
      <protection locked="0"/>
    </xf>
    <xf numFmtId="0" fontId="26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328" xfId="13" quotePrefix="1" applyFont="1" applyFill="1" applyBorder="1" applyAlignment="1" applyProtection="1">
      <alignment horizontal="center" vertical="center" wrapText="1"/>
      <protection locked="0"/>
    </xf>
    <xf numFmtId="0" fontId="25" fillId="2" borderId="1277" xfId="0" applyFont="1" applyFill="1" applyBorder="1" applyAlignment="1" applyProtection="1">
      <alignment horizontal="center" vertical="center"/>
      <protection locked="0"/>
    </xf>
    <xf numFmtId="0" fontId="25" fillId="2" borderId="1364" xfId="0" applyFont="1" applyFill="1" applyBorder="1" applyAlignment="1" applyProtection="1">
      <alignment horizontal="center" vertical="center"/>
      <protection locked="0"/>
    </xf>
    <xf numFmtId="0" fontId="27" fillId="2" borderId="841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879" xfId="15" quotePrefix="1" applyFont="1" applyFill="1" applyBorder="1" applyAlignment="1">
      <alignment horizontal="left" vertical="center" wrapText="1"/>
    </xf>
    <xf numFmtId="0" fontId="26" fillId="2" borderId="104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41" xfId="15" quotePrefix="1" applyNumberFormat="1" applyFont="1" applyFill="1" applyBorder="1" applyAlignment="1" applyProtection="1">
      <alignment horizontal="center" vertical="center" wrapText="1"/>
      <protection locked="0"/>
    </xf>
    <xf numFmtId="0" fontId="31" fillId="2" borderId="840" xfId="15" quotePrefix="1" applyFont="1" applyFill="1" applyBorder="1" applyAlignment="1">
      <alignment horizontal="center" vertical="center" wrapText="1"/>
    </xf>
    <xf numFmtId="0" fontId="32" fillId="2" borderId="840" xfId="28" quotePrefix="1" applyFont="1" applyFill="1" applyBorder="1" applyAlignment="1">
      <alignment horizontal="center" vertical="center" wrapText="1"/>
    </xf>
    <xf numFmtId="0" fontId="30" fillId="2" borderId="840" xfId="13" applyFont="1" applyFill="1" applyBorder="1" applyAlignment="1" applyProtection="1">
      <alignment horizontal="center" vertical="center" wrapText="1"/>
      <protection locked="0"/>
    </xf>
    <xf numFmtId="0" fontId="210" fillId="0" borderId="98" xfId="0" applyNumberFormat="1" applyFont="1" applyFill="1" applyBorder="1" applyAlignment="1">
      <alignment horizontal="center" vertical="center" wrapText="1"/>
    </xf>
    <xf numFmtId="0" fontId="206" fillId="0" borderId="1428" xfId="0" applyFont="1" applyFill="1" applyBorder="1" applyAlignment="1">
      <alignment horizontal="left" vertical="top" wrapText="1"/>
    </xf>
    <xf numFmtId="0" fontId="205" fillId="0" borderId="1280" xfId="0" applyNumberFormat="1" applyFont="1" applyFill="1" applyBorder="1" applyAlignment="1">
      <alignment horizontal="center" vertical="center" wrapText="1"/>
    </xf>
    <xf numFmtId="0" fontId="221" fillId="0" borderId="1326" xfId="0" applyNumberFormat="1" applyFont="1" applyFill="1" applyBorder="1" applyAlignment="1">
      <alignment horizontal="center" vertical="center" wrapText="1"/>
    </xf>
    <xf numFmtId="0" fontId="206" fillId="0" borderId="1429" xfId="0" applyFont="1" applyFill="1" applyBorder="1" applyAlignment="1">
      <alignment horizontal="left" vertical="top" wrapText="1"/>
    </xf>
    <xf numFmtId="0" fontId="206" fillId="0" borderId="1431" xfId="0" applyFont="1" applyFill="1" applyBorder="1" applyAlignment="1">
      <alignment horizontal="left" vertical="top" wrapText="1"/>
    </xf>
    <xf numFmtId="0" fontId="206" fillId="0" borderId="1432" xfId="0" applyFont="1" applyFill="1" applyBorder="1" applyAlignment="1">
      <alignment horizontal="left" vertical="top" wrapText="1"/>
    </xf>
    <xf numFmtId="0" fontId="138" fillId="0" borderId="1430" xfId="0" applyNumberFormat="1" applyFont="1" applyFill="1" applyBorder="1" applyAlignment="1">
      <alignment horizontal="center" vertical="center" wrapText="1"/>
    </xf>
    <xf numFmtId="0" fontId="210" fillId="0" borderId="1408" xfId="0" applyNumberFormat="1" applyFont="1" applyFill="1" applyBorder="1" applyAlignment="1">
      <alignment horizontal="center" vertical="center" wrapText="1"/>
    </xf>
    <xf numFmtId="0" fontId="8" fillId="0" borderId="1412" xfId="0" applyNumberFormat="1" applyFont="1" applyFill="1" applyBorder="1" applyAlignment="1">
      <alignment horizontal="center" vertical="center"/>
    </xf>
    <xf numFmtId="0" fontId="8" fillId="0" borderId="1410" xfId="0" applyNumberFormat="1" applyFont="1" applyFill="1" applyBorder="1" applyAlignment="1">
      <alignment horizontal="center" vertical="center"/>
    </xf>
    <xf numFmtId="0" fontId="8" fillId="0" borderId="1411" xfId="0" applyNumberFormat="1" applyFont="1" applyFill="1" applyBorder="1" applyAlignment="1">
      <alignment horizontal="center" vertical="center"/>
    </xf>
    <xf numFmtId="0" fontId="205" fillId="0" borderId="109" xfId="0" applyNumberFormat="1" applyFont="1" applyFill="1" applyBorder="1" applyAlignment="1">
      <alignment horizontal="center"/>
    </xf>
    <xf numFmtId="0" fontId="13" fillId="4" borderId="1372" xfId="4" quotePrefix="1" applyFont="1" applyFill="1" applyBorder="1" applyAlignment="1">
      <alignment horizontal="centerContinuous" vertical="center" wrapText="1"/>
    </xf>
    <xf numFmtId="0" fontId="13" fillId="4" borderId="1140" xfId="4" quotePrefix="1" applyFont="1" applyFill="1" applyBorder="1" applyAlignment="1">
      <alignment horizontal="centerContinuous" vertical="center" wrapText="1"/>
    </xf>
    <xf numFmtId="0" fontId="13" fillId="4" borderId="1385" xfId="11" quotePrefix="1" applyFont="1" applyFill="1" applyBorder="1" applyAlignment="1">
      <alignment horizontal="center" vertical="center" wrapText="1"/>
    </xf>
    <xf numFmtId="0" fontId="64" fillId="4" borderId="1371" xfId="15" quotePrefix="1" applyFont="1" applyFill="1" applyBorder="1" applyAlignment="1">
      <alignment vertical="center" wrapText="1"/>
    </xf>
    <xf numFmtId="0" fontId="41" fillId="4" borderId="1370" xfId="15" quotePrefix="1" applyFont="1" applyFill="1" applyBorder="1" applyAlignment="1">
      <alignment horizontal="center" vertical="center" wrapText="1"/>
    </xf>
    <xf numFmtId="0" fontId="41" fillId="4" borderId="1396" xfId="15" quotePrefix="1" applyFont="1" applyFill="1" applyBorder="1" applyAlignment="1">
      <alignment horizontal="center" vertical="center" wrapText="1"/>
    </xf>
    <xf numFmtId="0" fontId="64" fillId="4" borderId="1386" xfId="15" quotePrefix="1" applyFont="1" applyFill="1" applyBorder="1" applyAlignment="1">
      <alignment horizontal="center" vertical="center" wrapText="1"/>
    </xf>
    <xf numFmtId="0" fontId="41" fillId="4" borderId="1398" xfId="15" quotePrefix="1" applyFont="1" applyFill="1" applyBorder="1" applyAlignment="1">
      <alignment horizontal="center" vertical="center" wrapText="1"/>
    </xf>
    <xf numFmtId="0" fontId="64" fillId="4" borderId="1399" xfId="15" quotePrefix="1" applyFont="1" applyFill="1" applyBorder="1" applyAlignment="1">
      <alignment horizontal="center" vertical="center" wrapText="1"/>
    </xf>
    <xf numFmtId="0" fontId="61" fillId="4" borderId="1370" xfId="0" applyFont="1" applyFill="1" applyBorder="1" applyAlignment="1">
      <alignment horizontal="center" vertical="center" wrapText="1"/>
    </xf>
    <xf numFmtId="0" fontId="61" fillId="4" borderId="1396" xfId="0" applyFont="1" applyFill="1" applyBorder="1" applyAlignment="1">
      <alignment horizontal="center" vertical="center" wrapText="1"/>
    </xf>
    <xf numFmtId="0" fontId="61" fillId="4" borderId="1386" xfId="0" applyFont="1" applyFill="1" applyBorder="1" applyAlignment="1">
      <alignment horizontal="center" vertical="center" wrapText="1"/>
    </xf>
    <xf numFmtId="0" fontId="41" fillId="4" borderId="1375" xfId="15" applyFont="1" applyFill="1" applyBorder="1" applyAlignment="1">
      <alignment vertical="center" wrapText="1"/>
    </xf>
    <xf numFmtId="0" fontId="41" fillId="4" borderId="1375" xfId="3" applyFont="1" applyFill="1" applyBorder="1" applyAlignment="1">
      <alignment vertical="center" wrapText="1"/>
    </xf>
    <xf numFmtId="0" fontId="61" fillId="4" borderId="1366" xfId="0" applyFont="1" applyFill="1" applyBorder="1" applyAlignment="1">
      <alignment horizontal="left" vertical="center" wrapText="1"/>
    </xf>
    <xf numFmtId="0" fontId="61" fillId="4" borderId="1413" xfId="0" applyFont="1" applyFill="1" applyBorder="1" applyAlignment="1">
      <alignment horizontal="left" vertical="center" wrapText="1"/>
    </xf>
    <xf numFmtId="0" fontId="61" fillId="4" borderId="1375" xfId="0" applyFont="1" applyFill="1" applyBorder="1" applyAlignment="1">
      <alignment horizontal="left" vertical="center" wrapText="1"/>
    </xf>
    <xf numFmtId="0" fontId="64" fillId="4" borderId="1366" xfId="15" quotePrefix="1" applyFont="1" applyFill="1" applyBorder="1" applyAlignment="1">
      <alignment vertical="center" wrapText="1"/>
    </xf>
    <xf numFmtId="0" fontId="64" fillId="4" borderId="1371" xfId="15" applyFont="1" applyFill="1" applyBorder="1" applyAlignment="1">
      <alignment vertical="center" wrapText="1"/>
    </xf>
    <xf numFmtId="0" fontId="8" fillId="4" borderId="1366" xfId="0" applyFont="1" applyFill="1" applyBorder="1" applyAlignment="1">
      <alignment horizontal="left" vertical="center" wrapText="1"/>
    </xf>
    <xf numFmtId="0" fontId="23" fillId="4" borderId="0" xfId="0" applyFont="1" applyFill="1" applyAlignment="1">
      <alignment horizontal="left" vertical="center"/>
    </xf>
    <xf numFmtId="0" fontId="8" fillId="4" borderId="1383" xfId="0" applyFont="1" applyFill="1" applyBorder="1" applyAlignment="1">
      <alignment horizontal="center" vertical="center" wrapText="1"/>
    </xf>
    <xf numFmtId="0" fontId="13" fillId="4" borderId="1363" xfId="15" quotePrefix="1" applyFont="1" applyFill="1" applyBorder="1" applyAlignment="1">
      <alignment horizontal="center" vertical="center" wrapText="1"/>
    </xf>
    <xf numFmtId="0" fontId="13" fillId="4" borderId="1363" xfId="13" quotePrefix="1" applyFont="1" applyFill="1" applyBorder="1" applyAlignment="1">
      <alignment horizontal="center" vertical="center" wrapText="1"/>
    </xf>
    <xf numFmtId="0" fontId="8" fillId="4" borderId="1363" xfId="0" applyFont="1" applyFill="1" applyBorder="1" applyAlignment="1">
      <alignment horizontal="center" vertical="center" wrapText="1"/>
    </xf>
    <xf numFmtId="0" fontId="13" fillId="4" borderId="1417" xfId="13" quotePrefix="1" applyFont="1" applyFill="1" applyBorder="1" applyAlignment="1">
      <alignment horizontal="center" vertical="center" wrapText="1"/>
    </xf>
    <xf numFmtId="0" fontId="13" fillId="4" borderId="1383" xfId="13" quotePrefix="1" applyFont="1" applyFill="1" applyBorder="1" applyAlignment="1">
      <alignment horizontal="center" vertical="center" wrapText="1"/>
    </xf>
    <xf numFmtId="0" fontId="8" fillId="4" borderId="1417" xfId="0" applyFont="1" applyFill="1" applyBorder="1" applyAlignment="1">
      <alignment horizontal="center" vertical="center" wrapText="1"/>
    </xf>
    <xf numFmtId="0" fontId="57" fillId="4" borderId="1391" xfId="11" quotePrefix="1" applyFont="1" applyFill="1" applyBorder="1" applyAlignment="1">
      <alignment horizontal="center" vertical="center" wrapText="1"/>
    </xf>
    <xf numFmtId="0" fontId="57" fillId="4" borderId="1393" xfId="11" quotePrefix="1" applyFont="1" applyFill="1" applyBorder="1" applyAlignment="1">
      <alignment horizontal="center" vertical="center" wrapText="1"/>
    </xf>
    <xf numFmtId="0" fontId="57" fillId="4" borderId="1394" xfId="11" quotePrefix="1" applyFont="1" applyFill="1" applyBorder="1" applyAlignment="1">
      <alignment horizontal="center" vertical="center" wrapText="1"/>
    </xf>
    <xf numFmtId="0" fontId="57" fillId="4" borderId="1384" xfId="11" quotePrefix="1" applyFont="1" applyFill="1" applyBorder="1" applyAlignment="1">
      <alignment horizontal="center" vertical="center" wrapText="1"/>
    </xf>
    <xf numFmtId="0" fontId="57" fillId="4" borderId="1380" xfId="11" quotePrefix="1" applyFont="1" applyFill="1" applyBorder="1" applyAlignment="1">
      <alignment horizontal="center" vertical="center" wrapText="1"/>
    </xf>
    <xf numFmtId="0" fontId="57" fillId="4" borderId="1385" xfId="11" quotePrefix="1" applyFont="1" applyFill="1" applyBorder="1" applyAlignment="1">
      <alignment horizontal="center" vertical="center" wrapText="1"/>
    </xf>
    <xf numFmtId="0" fontId="57" fillId="4" borderId="1435" xfId="11" quotePrefix="1" applyFont="1" applyFill="1" applyBorder="1" applyAlignment="1">
      <alignment horizontal="center" vertical="center" wrapText="1"/>
    </xf>
    <xf numFmtId="0" fontId="52" fillId="2" borderId="1396" xfId="15" applyFont="1" applyFill="1" applyBorder="1" applyAlignment="1">
      <alignment horizontal="center" vertical="center" wrapText="1"/>
    </xf>
    <xf numFmtId="0" fontId="101" fillId="2" borderId="143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437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438" xfId="13" applyNumberFormat="1" applyFont="1" applyFill="1" applyBorder="1" applyAlignment="1" applyProtection="1">
      <alignment horizontal="center" vertical="center" wrapText="1"/>
      <protection locked="0"/>
    </xf>
    <xf numFmtId="0" fontId="52" fillId="2" borderId="1381" xfId="15" applyFont="1" applyFill="1" applyBorder="1" applyAlignment="1">
      <alignment horizontal="center" vertical="center" wrapText="1"/>
    </xf>
    <xf numFmtId="0" fontId="52" fillId="2" borderId="1382" xfId="15" applyFont="1" applyFill="1" applyBorder="1" applyAlignment="1">
      <alignment horizontal="center" vertical="center" wrapText="1"/>
    </xf>
    <xf numFmtId="0" fontId="52" fillId="2" borderId="1383" xfId="15" applyFont="1" applyFill="1" applyBorder="1" applyAlignment="1">
      <alignment horizontal="center" vertical="center" wrapText="1"/>
    </xf>
    <xf numFmtId="0" fontId="101" fillId="2" borderId="1395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8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83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10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39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40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41" xfId="15" applyNumberFormat="1" applyFont="1" applyFill="1" applyBorder="1" applyAlignment="1" applyProtection="1">
      <alignment horizontal="center" vertical="center" wrapText="1"/>
      <protection locked="0"/>
    </xf>
    <xf numFmtId="0" fontId="52" fillId="2" borderId="1222" xfId="13" applyFont="1" applyFill="1" applyBorder="1" applyAlignment="1">
      <alignment horizontal="center" vertical="center" wrapText="1"/>
    </xf>
    <xf numFmtId="0" fontId="52" fillId="2" borderId="642" xfId="13" applyFont="1" applyFill="1" applyBorder="1" applyAlignment="1">
      <alignment horizontal="center" vertical="center" wrapText="1"/>
    </xf>
    <xf numFmtId="0" fontId="55" fillId="2" borderId="665" xfId="13" applyFont="1" applyFill="1" applyBorder="1" applyAlignment="1">
      <alignment horizontal="center" vertical="center" wrapText="1"/>
    </xf>
    <xf numFmtId="0" fontId="52" fillId="2" borderId="724" xfId="13" applyFont="1" applyFill="1" applyBorder="1" applyAlignment="1">
      <alignment horizontal="center" vertical="center" wrapText="1"/>
    </xf>
    <xf numFmtId="0" fontId="55" fillId="2" borderId="563" xfId="13" applyFont="1" applyFill="1" applyBorder="1" applyAlignment="1">
      <alignment horizontal="center" vertical="center" wrapText="1"/>
    </xf>
    <xf numFmtId="0" fontId="52" fillId="2" borderId="642" xfId="13" quotePrefix="1" applyFont="1" applyFill="1" applyBorder="1" applyAlignment="1">
      <alignment horizontal="center" vertical="center" wrapText="1"/>
    </xf>
    <xf numFmtId="0" fontId="55" fillId="4" borderId="1039" xfId="13" applyFont="1" applyFill="1" applyBorder="1" applyAlignment="1">
      <alignment horizontal="center" vertical="center" wrapText="1"/>
    </xf>
    <xf numFmtId="0" fontId="55" fillId="4" borderId="995" xfId="13" applyFont="1" applyFill="1" applyBorder="1" applyAlignment="1">
      <alignment horizontal="center" vertical="center" wrapText="1"/>
    </xf>
    <xf numFmtId="0" fontId="55" fillId="4" borderId="1364" xfId="13" applyFont="1" applyFill="1" applyBorder="1" applyAlignment="1">
      <alignment horizontal="center" vertical="center" wrapText="1"/>
    </xf>
    <xf numFmtId="0" fontId="52" fillId="2" borderId="1237" xfId="13" applyFont="1" applyFill="1" applyBorder="1" applyAlignment="1">
      <alignment horizontal="center" vertical="center" wrapText="1"/>
    </xf>
    <xf numFmtId="0" fontId="52" fillId="2" borderId="1238" xfId="13" applyFont="1" applyFill="1" applyBorder="1" applyAlignment="1">
      <alignment horizontal="center" vertical="center" wrapText="1"/>
    </xf>
    <xf numFmtId="0" fontId="87" fillId="2" borderId="995" xfId="15" applyFont="1" applyFill="1" applyBorder="1" applyAlignment="1">
      <alignment vertical="center" wrapText="1"/>
    </xf>
    <xf numFmtId="0" fontId="155" fillId="12" borderId="0" xfId="0" applyFont="1" applyFill="1" applyAlignment="1">
      <alignment wrapText="1"/>
    </xf>
    <xf numFmtId="0" fontId="52" fillId="4" borderId="0" xfId="11" quotePrefix="1" applyFont="1" applyAlignment="1">
      <alignment horizontal="center" vertical="center" wrapText="1"/>
    </xf>
    <xf numFmtId="0" fontId="223" fillId="12" borderId="0" xfId="0" applyFont="1" applyFill="1"/>
    <xf numFmtId="0" fontId="55" fillId="0" borderId="1039" xfId="13" quotePrefix="1" applyFont="1" applyFill="1" applyBorder="1" applyAlignment="1">
      <alignment horizontal="center" vertical="center" wrapText="1"/>
    </xf>
    <xf numFmtId="0" fontId="55" fillId="0" borderId="1040" xfId="13" quotePrefix="1" applyFont="1" applyFill="1" applyBorder="1" applyAlignment="1">
      <alignment horizontal="center" vertical="center" wrapText="1"/>
    </xf>
    <xf numFmtId="0" fontId="55" fillId="0" borderId="1426" xfId="13" quotePrefix="1" applyFont="1" applyFill="1" applyBorder="1" applyAlignment="1">
      <alignment horizontal="center" vertical="center" wrapText="1"/>
    </xf>
    <xf numFmtId="0" fontId="55" fillId="0" borderId="1346" xfId="13" quotePrefix="1" applyFont="1" applyFill="1" applyBorder="1" applyAlignment="1">
      <alignment horizontal="center" vertical="center" wrapText="1"/>
    </xf>
    <xf numFmtId="0" fontId="55" fillId="0" borderId="1347" xfId="13" quotePrefix="1" applyFont="1" applyFill="1" applyBorder="1" applyAlignment="1">
      <alignment horizontal="center" vertical="center" wrapText="1"/>
    </xf>
    <xf numFmtId="0" fontId="55" fillId="0" borderId="1352" xfId="13" quotePrefix="1" applyFont="1" applyFill="1" applyBorder="1" applyAlignment="1">
      <alignment horizontal="center" vertical="center" wrapText="1"/>
    </xf>
    <xf numFmtId="0" fontId="52" fillId="0" borderId="1425" xfId="13" quotePrefix="1" applyFont="1" applyFill="1" applyBorder="1" applyAlignment="1">
      <alignment horizontal="center" vertical="center" wrapText="1"/>
    </xf>
    <xf numFmtId="0" fontId="52" fillId="0" borderId="1346" xfId="13" quotePrefix="1" applyFont="1" applyFill="1" applyBorder="1" applyAlignment="1">
      <alignment horizontal="center" vertical="center" wrapText="1"/>
    </xf>
    <xf numFmtId="0" fontId="52" fillId="0" borderId="1426" xfId="13" quotePrefix="1" applyFont="1" applyFill="1" applyBorder="1" applyAlignment="1">
      <alignment horizontal="center" vertical="center" wrapText="1"/>
    </xf>
    <xf numFmtId="0" fontId="55" fillId="0" borderId="1425" xfId="13" quotePrefix="1" applyFont="1" applyFill="1" applyBorder="1" applyAlignment="1">
      <alignment horizontal="center" vertical="center" wrapText="1"/>
    </xf>
    <xf numFmtId="0" fontId="55" fillId="0" borderId="1425" xfId="13" applyFont="1" applyFill="1" applyBorder="1" applyAlignment="1">
      <alignment horizontal="center" vertical="center" wrapText="1"/>
    </xf>
    <xf numFmtId="0" fontId="55" fillId="0" borderId="995" xfId="13" quotePrefix="1" applyFont="1" applyFill="1" applyBorder="1" applyAlignment="1">
      <alignment horizontal="center" vertical="center" wrapText="1"/>
    </xf>
    <xf numFmtId="0" fontId="52" fillId="0" borderId="968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1449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968" xfId="13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52" fillId="0" borderId="1371" xfId="15" quotePrefix="1" applyFont="1" applyFill="1" applyBorder="1" applyAlignment="1">
      <alignment vertical="center" wrapText="1"/>
    </xf>
    <xf numFmtId="0" fontId="52" fillId="0" borderId="1447" xfId="15" quotePrefix="1" applyFont="1" applyFill="1" applyBorder="1" applyAlignment="1">
      <alignment vertical="center" wrapText="1"/>
    </xf>
    <xf numFmtId="0" fontId="52" fillId="0" borderId="1423" xfId="15" quotePrefix="1" applyFont="1" applyFill="1" applyBorder="1" applyAlignment="1">
      <alignment vertical="center" wrapText="1"/>
    </xf>
    <xf numFmtId="0" fontId="52" fillId="0" borderId="1415" xfId="15" quotePrefix="1" applyFont="1" applyFill="1" applyBorder="1" applyAlignment="1">
      <alignment horizontal="center" vertical="center" wrapText="1"/>
    </xf>
    <xf numFmtId="0" fontId="52" fillId="0" borderId="1132" xfId="15" applyFont="1" applyFill="1" applyBorder="1" applyAlignment="1">
      <alignment vertical="center" wrapText="1"/>
    </xf>
    <xf numFmtId="0" fontId="52" fillId="0" borderId="1132" xfId="3" applyFont="1" applyFill="1" applyBorder="1" applyAlignment="1">
      <alignment vertical="center" wrapText="1"/>
    </xf>
    <xf numFmtId="0" fontId="55" fillId="4" borderId="1404" xfId="13" quotePrefix="1" applyFont="1" applyBorder="1" applyAlignment="1">
      <alignment horizontal="center" vertical="center" wrapText="1"/>
    </xf>
    <xf numFmtId="0" fontId="52" fillId="4" borderId="1132" xfId="15" applyFont="1" applyBorder="1" applyAlignment="1">
      <alignment vertical="center" wrapText="1"/>
    </xf>
    <xf numFmtId="0" fontId="52" fillId="15" borderId="1415" xfId="15" quotePrefix="1" applyFont="1" applyFill="1" applyBorder="1" applyAlignment="1">
      <alignment horizontal="center" vertical="center" wrapText="1"/>
    </xf>
    <xf numFmtId="0" fontId="52" fillId="4" borderId="1132" xfId="3" applyFont="1" applyBorder="1" applyAlignment="1">
      <alignment vertical="center" wrapText="1"/>
    </xf>
    <xf numFmtId="0" fontId="52" fillId="9" borderId="1417" xfId="15" quotePrefix="1" applyFont="1" applyFill="1" applyBorder="1" applyAlignment="1">
      <alignment horizontal="center" vertical="center" wrapText="1"/>
    </xf>
    <xf numFmtId="0" fontId="156" fillId="9" borderId="0" xfId="0" applyFont="1" applyFill="1"/>
    <xf numFmtId="0" fontId="52" fillId="4" borderId="1419" xfId="15" quotePrefix="1" applyFont="1" applyBorder="1" applyAlignment="1">
      <alignment horizontal="center" vertical="center" wrapText="1"/>
    </xf>
    <xf numFmtId="0" fontId="152" fillId="12" borderId="0" xfId="0" applyFont="1" applyFill="1" applyAlignment="1">
      <alignment horizontal="center"/>
    </xf>
    <xf numFmtId="0" fontId="156" fillId="12" borderId="0" xfId="0" applyFont="1" applyFill="1" applyAlignment="1">
      <alignment horizontal="center"/>
    </xf>
    <xf numFmtId="0" fontId="100" fillId="2" borderId="0" xfId="0" applyFont="1" applyFill="1" applyBorder="1" applyAlignment="1">
      <alignment horizontal="left" vertical="center" wrapText="1"/>
    </xf>
    <xf numFmtId="0" fontId="130" fillId="4" borderId="0" xfId="0" applyFont="1" applyFill="1" applyBorder="1" applyAlignment="1">
      <alignment horizontal="left" vertical="center" wrapText="1"/>
    </xf>
    <xf numFmtId="0" fontId="37" fillId="2" borderId="1360" xfId="11" quotePrefix="1" applyFont="1" applyFill="1" applyBorder="1" applyAlignment="1">
      <alignment horizontal="center" vertical="center" wrapText="1"/>
    </xf>
    <xf numFmtId="0" fontId="38" fillId="2" borderId="1295" xfId="15" quotePrefix="1" applyFont="1" applyFill="1" applyBorder="1" applyAlignment="1">
      <alignment vertical="center" wrapText="1"/>
    </xf>
    <xf numFmtId="0" fontId="52" fillId="2" borderId="1295" xfId="0" applyFont="1" applyFill="1" applyBorder="1" applyAlignment="1">
      <alignment horizontal="center" vertical="center"/>
    </xf>
    <xf numFmtId="0" fontId="52" fillId="2" borderId="1299" xfId="0" applyFont="1" applyFill="1" applyBorder="1" applyAlignment="1">
      <alignment horizontal="center" vertical="center"/>
    </xf>
    <xf numFmtId="0" fontId="39" fillId="2" borderId="1302" xfId="15" quotePrefix="1" applyFont="1" applyFill="1" applyBorder="1" applyAlignment="1">
      <alignment horizontal="center" vertical="center" wrapText="1"/>
    </xf>
    <xf numFmtId="0" fontId="52" fillId="2" borderId="1449" xfId="0" applyFont="1" applyFill="1" applyBorder="1" applyAlignment="1">
      <alignment horizontal="center" vertical="center"/>
    </xf>
    <xf numFmtId="0" fontId="52" fillId="2" borderId="1425" xfId="0" applyFont="1" applyFill="1" applyBorder="1" applyAlignment="1">
      <alignment horizontal="center" vertical="center"/>
    </xf>
    <xf numFmtId="0" fontId="33" fillId="2" borderId="1425" xfId="0" applyFont="1" applyFill="1" applyBorder="1" applyAlignment="1">
      <alignment horizontal="center" vertical="center"/>
    </xf>
    <xf numFmtId="0" fontId="33" fillId="2" borderId="1299" xfId="0" applyFont="1" applyFill="1" applyBorder="1" applyAlignment="1">
      <alignment horizontal="center" vertical="center"/>
    </xf>
    <xf numFmtId="0" fontId="39" fillId="2" borderId="1404" xfId="15" quotePrefix="1" applyFont="1" applyFill="1" applyBorder="1" applyAlignment="1">
      <alignment horizontal="center" vertical="center" wrapText="1"/>
    </xf>
    <xf numFmtId="0" fontId="10" fillId="2" borderId="1242" xfId="13" applyFont="1" applyFill="1" applyBorder="1" applyAlignment="1">
      <alignment horizontal="center" vertical="center" wrapText="1"/>
    </xf>
    <xf numFmtId="0" fontId="10" fillId="2" borderId="1449" xfId="13" applyFont="1" applyFill="1" applyBorder="1" applyAlignment="1">
      <alignment horizontal="center" vertical="center" wrapText="1"/>
    </xf>
    <xf numFmtId="0" fontId="39" fillId="2" borderId="1451" xfId="15" applyFont="1" applyFill="1" applyBorder="1" applyAlignment="1">
      <alignment vertical="center" wrapText="1"/>
    </xf>
    <xf numFmtId="0" fontId="100" fillId="2" borderId="1295" xfId="0" applyFont="1" applyFill="1" applyBorder="1" applyAlignment="1">
      <alignment horizontal="left" vertical="center" wrapText="1"/>
    </xf>
    <xf numFmtId="0" fontId="42" fillId="2" borderId="1366" xfId="0" applyFont="1" applyFill="1" applyBorder="1" applyAlignment="1">
      <alignment horizontal="left" vertical="center" wrapText="1"/>
    </xf>
    <xf numFmtId="0" fontId="42" fillId="2" borderId="1402" xfId="0" applyFont="1" applyFill="1" applyBorder="1" applyAlignment="1">
      <alignment horizontal="left" vertical="center" wrapText="1"/>
    </xf>
    <xf numFmtId="0" fontId="38" fillId="2" borderId="1372" xfId="15" applyFont="1" applyFill="1" applyBorder="1" applyAlignment="1">
      <alignment vertical="center" wrapText="1"/>
    </xf>
    <xf numFmtId="0" fontId="40" fillId="2" borderId="1242" xfId="0" applyFont="1" applyFill="1" applyBorder="1" applyAlignment="1">
      <alignment horizontal="center" vertical="center" wrapText="1"/>
    </xf>
    <xf numFmtId="0" fontId="135" fillId="2" borderId="1313" xfId="0" applyFont="1" applyFill="1" applyBorder="1" applyAlignment="1">
      <alignment horizontal="center" vertical="center"/>
    </xf>
    <xf numFmtId="0" fontId="38" fillId="4" borderId="1366" xfId="15" quotePrefix="1" applyFont="1" applyFill="1" applyBorder="1" applyAlignment="1">
      <alignment vertical="center" wrapText="1"/>
    </xf>
    <xf numFmtId="0" fontId="10" fillId="4" borderId="932" xfId="15" quotePrefix="1" applyFont="1" applyFill="1" applyBorder="1" applyAlignment="1">
      <alignment vertical="center" wrapText="1"/>
    </xf>
    <xf numFmtId="0" fontId="10" fillId="4" borderId="1016" xfId="15" quotePrefix="1" applyFont="1" applyFill="1" applyBorder="1" applyAlignment="1">
      <alignment vertical="center" wrapText="1"/>
    </xf>
    <xf numFmtId="0" fontId="10" fillId="4" borderId="1041" xfId="15" quotePrefix="1" applyFont="1" applyFill="1" applyBorder="1" applyAlignment="1">
      <alignment vertical="center" wrapText="1"/>
    </xf>
    <xf numFmtId="0" fontId="10" fillId="4" borderId="932" xfId="13" applyFont="1" applyFill="1" applyBorder="1" applyAlignment="1">
      <alignment vertical="center" wrapText="1"/>
    </xf>
    <xf numFmtId="0" fontId="10" fillId="4" borderId="1041" xfId="13" applyFont="1" applyFill="1" applyBorder="1" applyAlignment="1">
      <alignment vertical="center" wrapText="1"/>
    </xf>
    <xf numFmtId="0" fontId="39" fillId="4" borderId="1451" xfId="15" applyFont="1" applyFill="1" applyBorder="1" applyAlignment="1">
      <alignment vertical="center" wrapText="1"/>
    </xf>
    <xf numFmtId="0" fontId="100" fillId="4" borderId="1295" xfId="0" applyFont="1" applyFill="1" applyBorder="1" applyAlignment="1">
      <alignment horizontal="left" vertical="center" wrapText="1"/>
    </xf>
    <xf numFmtId="0" fontId="10" fillId="4" borderId="1171" xfId="11" quotePrefix="1" applyFont="1" applyFill="1" applyBorder="1" applyAlignment="1">
      <alignment horizontal="center" vertical="center" textRotation="255" wrapText="1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" fillId="4" borderId="1242" xfId="11" quotePrefix="1" applyFont="1" applyFill="1" applyBorder="1" applyAlignment="1">
      <alignment horizontal="center" vertical="center" textRotation="255" wrapText="1"/>
    </xf>
    <xf numFmtId="0" fontId="42" fillId="4" borderId="1295" xfId="0" applyFont="1" applyFill="1" applyBorder="1" applyAlignment="1">
      <alignment horizontal="left" vertical="center" wrapText="1"/>
    </xf>
    <xf numFmtId="0" fontId="9" fillId="4" borderId="1366" xfId="0" applyFont="1" applyFill="1" applyBorder="1" applyAlignment="1">
      <alignment horizontal="left" vertical="center" wrapText="1"/>
    </xf>
    <xf numFmtId="0" fontId="52" fillId="2" borderId="1242" xfId="0" applyFont="1" applyFill="1" applyBorder="1" applyAlignment="1">
      <alignment horizontal="center" vertical="center"/>
    </xf>
    <xf numFmtId="0" fontId="10" fillId="4" borderId="1404" xfId="13" quotePrefix="1" applyFont="1" applyFill="1" applyBorder="1" applyAlignment="1">
      <alignment horizontal="center" vertical="center" wrapText="1"/>
    </xf>
    <xf numFmtId="0" fontId="38" fillId="4" borderId="1372" xfId="15" applyFont="1" applyFill="1" applyBorder="1" applyAlignment="1">
      <alignment vertical="center" wrapText="1"/>
    </xf>
    <xf numFmtId="0" fontId="100" fillId="2" borderId="1242" xfId="0" applyFont="1" applyFill="1" applyBorder="1" applyAlignment="1">
      <alignment horizontal="left" vertical="center" wrapText="1"/>
    </xf>
    <xf numFmtId="0" fontId="39" fillId="4" borderId="1406" xfId="15" applyFont="1" applyFill="1" applyBorder="1" applyAlignment="1">
      <alignment horizontal="center" vertical="center" wrapText="1"/>
    </xf>
    <xf numFmtId="0" fontId="39" fillId="4" borderId="1407" xfId="15" applyFont="1" applyFill="1" applyBorder="1" applyAlignment="1">
      <alignment horizontal="center" vertical="center" wrapText="1"/>
    </xf>
    <xf numFmtId="0" fontId="39" fillId="4" borderId="1454" xfId="15" applyFont="1" applyFill="1" applyBorder="1" applyAlignment="1">
      <alignment horizontal="center" vertical="center" wrapText="1"/>
    </xf>
    <xf numFmtId="0" fontId="39" fillId="4" borderId="1455" xfId="15" applyFont="1" applyFill="1" applyBorder="1" applyAlignment="1">
      <alignment horizontal="center" vertical="center" wrapText="1"/>
    </xf>
    <xf numFmtId="0" fontId="35" fillId="4" borderId="1095" xfId="11" quotePrefix="1" applyFont="1" applyFill="1" applyBorder="1" applyAlignment="1">
      <alignment horizontal="center" vertical="center" wrapText="1"/>
    </xf>
    <xf numFmtId="0" fontId="36" fillId="4" borderId="1095" xfId="11" quotePrefix="1" applyFont="1" applyFill="1" applyBorder="1" applyAlignment="1">
      <alignment horizontal="center" vertical="center" wrapText="1"/>
    </xf>
    <xf numFmtId="0" fontId="37" fillId="4" borderId="1094" xfId="11" quotePrefix="1" applyFont="1" applyFill="1" applyBorder="1" applyAlignment="1">
      <alignment horizontal="center" vertical="center" wrapText="1"/>
    </xf>
    <xf numFmtId="0" fontId="37" fillId="4" borderId="1146" xfId="11" quotePrefix="1" applyFont="1" applyFill="1" applyBorder="1" applyAlignment="1">
      <alignment horizontal="center" vertical="center" wrapText="1"/>
    </xf>
    <xf numFmtId="0" fontId="10" fillId="0" borderId="1171" xfId="11" quotePrefix="1" applyFont="1" applyFill="1" applyBorder="1" applyAlignment="1">
      <alignment horizontal="center" vertical="center" textRotation="255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10" fillId="0" borderId="124" xfId="13" applyFont="1" applyFill="1" applyBorder="1" applyAlignment="1">
      <alignment horizontal="center" vertical="center" wrapText="1"/>
    </xf>
    <xf numFmtId="0" fontId="10" fillId="0" borderId="1171" xfId="13" applyFont="1" applyFill="1" applyBorder="1" applyAlignment="1">
      <alignment horizontal="center" vertical="center" wrapText="1"/>
    </xf>
    <xf numFmtId="0" fontId="35" fillId="4" borderId="1039" xfId="11" quotePrefix="1" applyFont="1" applyFill="1" applyBorder="1" applyAlignment="1">
      <alignment horizontal="center" vertical="center" wrapText="1"/>
    </xf>
    <xf numFmtId="0" fontId="36" fillId="4" borderId="1039" xfId="11" quotePrefix="1" applyFont="1" applyFill="1" applyBorder="1" applyAlignment="1">
      <alignment horizontal="center" vertical="center" wrapText="1"/>
    </xf>
    <xf numFmtId="0" fontId="37" fillId="4" borderId="1004" xfId="11" quotePrefix="1" applyFont="1" applyFill="1" applyBorder="1" applyAlignment="1">
      <alignment horizontal="center" vertical="center" wrapText="1"/>
    </xf>
    <xf numFmtId="0" fontId="37" fillId="4" borderId="995" xfId="11" quotePrefix="1" applyFont="1" applyFill="1" applyBorder="1" applyAlignment="1">
      <alignment horizontal="center" vertical="center" wrapText="1"/>
    </xf>
    <xf numFmtId="0" fontId="65" fillId="2" borderId="1475" xfId="15" applyFont="1" applyFill="1" applyBorder="1" applyAlignment="1">
      <alignment vertical="center" wrapText="1"/>
    </xf>
    <xf numFmtId="0" fontId="153" fillId="2" borderId="1476" xfId="15" applyFont="1" applyFill="1" applyBorder="1" applyAlignment="1">
      <alignment horizontal="center" vertical="center" wrapText="1"/>
    </xf>
    <xf numFmtId="0" fontId="168" fillId="2" borderId="1477" xfId="15" applyFont="1" applyFill="1" applyBorder="1" applyAlignment="1">
      <alignment horizontal="center" vertical="center" wrapText="1"/>
    </xf>
    <xf numFmtId="0" fontId="168" fillId="2" borderId="1478" xfId="15" applyFont="1" applyFill="1" applyBorder="1" applyAlignment="1">
      <alignment horizontal="center" vertical="center" wrapText="1"/>
    </xf>
    <xf numFmtId="0" fontId="153" fillId="2" borderId="1476" xfId="0" applyFont="1" applyFill="1" applyBorder="1" applyAlignment="1">
      <alignment horizontal="center" wrapText="1"/>
    </xf>
    <xf numFmtId="0" fontId="153" fillId="2" borderId="1477" xfId="0" applyFont="1" applyFill="1" applyBorder="1" applyAlignment="1">
      <alignment horizontal="center" wrapText="1"/>
    </xf>
    <xf numFmtId="0" fontId="153" fillId="2" borderId="1479" xfId="0" applyFont="1" applyFill="1" applyBorder="1" applyAlignment="1">
      <alignment horizontal="center" wrapText="1"/>
    </xf>
    <xf numFmtId="0" fontId="153" fillId="2" borderId="1478" xfId="0" applyFont="1" applyFill="1" applyBorder="1" applyAlignment="1">
      <alignment horizontal="center" wrapText="1"/>
    </xf>
    <xf numFmtId="0" fontId="153" fillId="2" borderId="1480" xfId="0" applyFont="1" applyFill="1" applyBorder="1" applyAlignment="1">
      <alignment horizontal="center" wrapText="1"/>
    </xf>
    <xf numFmtId="0" fontId="55" fillId="2" borderId="1421" xfId="13" quotePrefix="1" applyFont="1" applyFill="1" applyBorder="1" applyAlignment="1">
      <alignment horizontal="center" vertical="center" wrapText="1"/>
    </xf>
    <xf numFmtId="0" fontId="55" fillId="2" borderId="1351" xfId="13" quotePrefix="1" applyFont="1" applyFill="1" applyBorder="1" applyAlignment="1">
      <alignment horizontal="center" vertical="center" wrapText="1"/>
    </xf>
    <xf numFmtId="0" fontId="55" fillId="2" borderId="1313" xfId="13" quotePrefix="1" applyFont="1" applyFill="1" applyBorder="1" applyAlignment="1">
      <alignment horizontal="center" vertical="center" wrapText="1"/>
    </xf>
    <xf numFmtId="0" fontId="55" fillId="2" borderId="554" xfId="13" quotePrefix="1" applyFont="1" applyFill="1" applyBorder="1" applyAlignment="1">
      <alignment horizontal="center" vertical="center" wrapText="1"/>
    </xf>
    <xf numFmtId="0" fontId="38" fillId="2" borderId="1475" xfId="15" quotePrefix="1" applyFont="1" applyFill="1" applyBorder="1" applyAlignment="1">
      <alignment vertical="center" wrapText="1"/>
    </xf>
    <xf numFmtId="1" fontId="110" fillId="2" borderId="1476" xfId="13" quotePrefix="1" applyNumberFormat="1" applyFont="1" applyFill="1" applyBorder="1" applyAlignment="1">
      <alignment horizontal="center" vertical="center" wrapText="1"/>
    </xf>
    <xf numFmtId="0" fontId="26" fillId="2" borderId="124" xfId="13" applyNumberFormat="1" applyFont="1" applyFill="1" applyBorder="1" applyAlignment="1" applyProtection="1">
      <alignment vertical="center" wrapText="1"/>
      <protection locked="0"/>
    </xf>
    <xf numFmtId="0" fontId="26" fillId="2" borderId="1236" xfId="13" applyNumberFormat="1" applyFont="1" applyFill="1" applyBorder="1" applyAlignment="1" applyProtection="1">
      <alignment horizontal="center" vertical="center" wrapText="1"/>
      <protection locked="0"/>
    </xf>
    <xf numFmtId="0" fontId="172" fillId="2" borderId="1482" xfId="15" quotePrefix="1" applyFont="1" applyFill="1" applyBorder="1" applyAlignment="1">
      <alignment horizontal="left" vertical="center" wrapText="1"/>
    </xf>
    <xf numFmtId="0" fontId="172" fillId="2" borderId="1447" xfId="15" quotePrefix="1" applyFont="1" applyFill="1" applyBorder="1" applyAlignment="1">
      <alignment horizontal="left" vertical="center" wrapText="1"/>
    </xf>
    <xf numFmtId="0" fontId="7" fillId="2" borderId="1447" xfId="0" applyFont="1" applyFill="1" applyBorder="1"/>
    <xf numFmtId="0" fontId="7" fillId="2" borderId="1423" xfId="0" applyFont="1" applyFill="1" applyBorder="1"/>
    <xf numFmtId="0" fontId="191" fillId="2" borderId="1423" xfId="0" applyFont="1" applyFill="1" applyBorder="1"/>
    <xf numFmtId="0" fontId="120" fillId="2" borderId="1483" xfId="11" quotePrefix="1" applyNumberFormat="1" applyFont="1" applyFill="1" applyBorder="1" applyAlignment="1" applyProtection="1">
      <alignment horizontal="center" wrapText="1"/>
      <protection locked="0"/>
    </xf>
    <xf numFmtId="0" fontId="120" fillId="2" borderId="1473" xfId="11" quotePrefix="1" applyNumberFormat="1" applyFont="1" applyFill="1" applyBorder="1" applyAlignment="1" applyProtection="1">
      <alignment horizontal="center" wrapText="1"/>
      <protection locked="0"/>
    </xf>
    <xf numFmtId="0" fontId="102" fillId="2" borderId="1492" xfId="15" applyNumberFormat="1" applyFont="1" applyFill="1" applyBorder="1" applyAlignment="1" applyProtection="1">
      <alignment vertical="center" wrapText="1"/>
      <protection locked="0"/>
    </xf>
    <xf numFmtId="0" fontId="102" fillId="2" borderId="1488" xfId="15" applyNumberFormat="1" applyFont="1" applyFill="1" applyBorder="1" applyAlignment="1" applyProtection="1">
      <alignment vertical="center" wrapText="1"/>
      <protection locked="0"/>
    </xf>
    <xf numFmtId="0" fontId="102" fillId="2" borderId="1404" xfId="15" applyNumberFormat="1" applyFont="1" applyFill="1" applyBorder="1" applyAlignment="1" applyProtection="1">
      <alignment vertical="center" wrapText="1"/>
      <protection locked="0"/>
    </xf>
    <xf numFmtId="0" fontId="102" fillId="2" borderId="0" xfId="0" applyFont="1" applyFill="1" applyProtection="1">
      <protection locked="0"/>
    </xf>
    <xf numFmtId="0" fontId="120" fillId="4" borderId="1476" xfId="11" quotePrefix="1" applyNumberFormat="1" applyFont="1" applyFill="1" applyBorder="1" applyAlignment="1" applyProtection="1">
      <alignment horizontal="center" wrapText="1"/>
      <protection locked="0"/>
    </xf>
    <xf numFmtId="0" fontId="120" fillId="4" borderId="1474" xfId="11" quotePrefix="1" applyNumberFormat="1" applyFont="1" applyFill="1" applyBorder="1" applyAlignment="1" applyProtection="1">
      <alignment horizontal="center" wrapText="1"/>
      <protection locked="0"/>
    </xf>
    <xf numFmtId="0" fontId="202" fillId="2" borderId="1475" xfId="15" quotePrefix="1" applyFont="1" applyFill="1" applyBorder="1" applyAlignment="1" applyProtection="1">
      <alignment vertical="center" wrapText="1"/>
      <protection locked="0"/>
    </xf>
    <xf numFmtId="0" fontId="172" fillId="2" borderId="1476" xfId="0" applyFont="1" applyFill="1" applyBorder="1" applyAlignment="1" applyProtection="1">
      <alignment horizontal="center" vertical="center"/>
      <protection locked="0"/>
    </xf>
    <xf numFmtId="0" fontId="172" fillId="2" borderId="1477" xfId="0" applyFont="1" applyFill="1" applyBorder="1" applyAlignment="1" applyProtection="1">
      <alignment horizontal="center" vertical="center"/>
      <protection locked="0"/>
    </xf>
    <xf numFmtId="0" fontId="172" fillId="2" borderId="1478" xfId="15" applyFont="1" applyFill="1" applyBorder="1" applyAlignment="1" applyProtection="1">
      <alignment horizontal="center" vertical="center" wrapText="1"/>
      <protection locked="0"/>
    </xf>
    <xf numFmtId="0" fontId="172" fillId="2" borderId="1480" xfId="0" applyFont="1" applyFill="1" applyBorder="1" applyAlignment="1" applyProtection="1">
      <alignment horizontal="center" vertical="center"/>
      <protection locked="0"/>
    </xf>
    <xf numFmtId="0" fontId="172" fillId="2" borderId="1486" xfId="15" applyFont="1" applyFill="1" applyBorder="1" applyAlignment="1" applyProtection="1">
      <alignment horizontal="center" vertical="center" wrapText="1"/>
      <protection locked="0"/>
    </xf>
    <xf numFmtId="0" fontId="172" fillId="2" borderId="1471" xfId="15" applyFont="1" applyFill="1" applyBorder="1" applyAlignment="1" applyProtection="1">
      <alignment horizontal="center" vertical="center" wrapText="1"/>
      <protection locked="0"/>
    </xf>
    <xf numFmtId="0" fontId="118" fillId="2" borderId="1480" xfId="13" applyFont="1" applyFill="1" applyBorder="1" applyAlignment="1" applyProtection="1">
      <alignment horizontal="center" vertical="center" wrapText="1"/>
      <protection locked="0"/>
    </xf>
    <xf numFmtId="0" fontId="118" fillId="2" borderId="1471" xfId="13" applyFont="1" applyFill="1" applyBorder="1" applyAlignment="1" applyProtection="1">
      <alignment horizontal="center" vertical="center" wrapText="1"/>
      <protection locked="0"/>
    </xf>
    <xf numFmtId="0" fontId="172" fillId="2" borderId="1470" xfId="15" quotePrefix="1" applyFont="1" applyFill="1" applyBorder="1" applyAlignment="1">
      <alignment horizontal="left" vertical="center" wrapText="1"/>
    </xf>
    <xf numFmtId="0" fontId="225" fillId="2" borderId="932" xfId="15" applyFont="1" applyFill="1" applyBorder="1" applyAlignment="1" applyProtection="1">
      <alignment horizontal="center" vertical="center" wrapText="1"/>
    </xf>
    <xf numFmtId="0" fontId="172" fillId="2" borderId="932" xfId="15" applyFont="1" applyFill="1" applyBorder="1" applyAlignment="1" applyProtection="1">
      <alignment horizontal="center" vertical="center" wrapText="1"/>
    </xf>
    <xf numFmtId="0" fontId="225" fillId="2" borderId="1132" xfId="15" applyFont="1" applyFill="1" applyBorder="1" applyAlignment="1" applyProtection="1">
      <alignment horizontal="center" vertical="center" wrapText="1"/>
    </xf>
    <xf numFmtId="0" fontId="226" fillId="2" borderId="1476" xfId="13" applyFont="1" applyFill="1" applyBorder="1" applyAlignment="1" applyProtection="1">
      <alignment horizontal="center" vertical="center" wrapText="1"/>
    </xf>
    <xf numFmtId="0" fontId="226" fillId="2" borderId="1474" xfId="13" applyFont="1" applyFill="1" applyBorder="1" applyAlignment="1" applyProtection="1">
      <alignment horizontal="center" vertical="center" wrapText="1"/>
    </xf>
    <xf numFmtId="0" fontId="202" fillId="2" borderId="1469" xfId="0" applyFont="1" applyFill="1" applyBorder="1" applyAlignment="1" applyProtection="1">
      <alignment horizontal="left" vertical="center" wrapText="1"/>
      <protection locked="0"/>
    </xf>
    <xf numFmtId="0" fontId="226" fillId="2" borderId="1483" xfId="13" applyFont="1" applyFill="1" applyBorder="1" applyAlignment="1" applyProtection="1">
      <alignment horizontal="center" vertical="center" wrapText="1"/>
      <protection locked="0"/>
    </xf>
    <xf numFmtId="0" fontId="226" fillId="2" borderId="1488" xfId="13" applyFont="1" applyFill="1" applyBorder="1" applyAlignment="1" applyProtection="1">
      <alignment horizontal="center" vertical="center" wrapText="1"/>
      <protection locked="0"/>
    </xf>
    <xf numFmtId="0" fontId="225" fillId="2" borderId="1472" xfId="15" applyFont="1" applyFill="1" applyBorder="1" applyAlignment="1" applyProtection="1">
      <alignment horizontal="center" vertical="center" wrapText="1"/>
      <protection locked="0"/>
    </xf>
    <xf numFmtId="0" fontId="226" fillId="2" borderId="1484" xfId="13" applyFont="1" applyFill="1" applyBorder="1" applyAlignment="1" applyProtection="1">
      <alignment horizontal="center" vertical="center" wrapText="1"/>
      <protection locked="0"/>
    </xf>
    <xf numFmtId="0" fontId="226" fillId="2" borderId="1472" xfId="13" applyFont="1" applyFill="1" applyBorder="1" applyAlignment="1" applyProtection="1">
      <alignment horizontal="center" vertical="center" wrapText="1"/>
      <protection locked="0"/>
    </xf>
    <xf numFmtId="0" fontId="226" fillId="2" borderId="1476" xfId="13" applyFont="1" applyFill="1" applyBorder="1" applyAlignment="1" applyProtection="1">
      <alignment horizontal="center" vertical="center" wrapText="1"/>
      <protection locked="0"/>
    </xf>
    <xf numFmtId="0" fontId="226" fillId="2" borderId="1477" xfId="13" applyFont="1" applyFill="1" applyBorder="1" applyAlignment="1" applyProtection="1">
      <alignment horizontal="center" vertical="center" wrapText="1"/>
      <protection locked="0"/>
    </xf>
    <xf numFmtId="0" fontId="226" fillId="2" borderId="1478" xfId="13" applyFont="1" applyFill="1" applyBorder="1" applyAlignment="1" applyProtection="1">
      <alignment horizontal="center" vertical="center" wrapText="1"/>
      <protection locked="0"/>
    </xf>
    <xf numFmtId="0" fontId="202" fillId="2" borderId="1475" xfId="0" applyFont="1" applyFill="1" applyBorder="1" applyAlignment="1" applyProtection="1">
      <alignment horizontal="left" vertical="center" wrapText="1"/>
      <protection locked="0"/>
    </xf>
    <xf numFmtId="0" fontId="225" fillId="2" borderId="1476" xfId="13" applyFont="1" applyFill="1" applyBorder="1" applyAlignment="1" applyProtection="1">
      <alignment horizontal="center" vertical="center" wrapText="1"/>
      <protection locked="0"/>
    </xf>
    <xf numFmtId="0" fontId="225" fillId="2" borderId="1477" xfId="13" applyFont="1" applyFill="1" applyBorder="1" applyAlignment="1" applyProtection="1">
      <alignment horizontal="center" vertical="center" wrapText="1"/>
      <protection locked="0"/>
    </xf>
    <xf numFmtId="0" fontId="225" fillId="2" borderId="1478" xfId="15" applyFont="1" applyFill="1" applyBorder="1" applyAlignment="1" applyProtection="1">
      <alignment horizontal="center" vertical="center" wrapText="1"/>
      <protection locked="0"/>
    </xf>
    <xf numFmtId="0" fontId="225" fillId="2" borderId="1480" xfId="13" applyFont="1" applyFill="1" applyBorder="1" applyAlignment="1" applyProtection="1">
      <alignment horizontal="center" vertical="center" wrapText="1"/>
      <protection locked="0"/>
    </xf>
    <xf numFmtId="0" fontId="226" fillId="2" borderId="554" xfId="13" applyFont="1" applyFill="1" applyBorder="1" applyAlignment="1" applyProtection="1">
      <alignment horizontal="center" vertical="center" wrapText="1"/>
      <protection locked="0"/>
    </xf>
    <xf numFmtId="0" fontId="226" fillId="2" borderId="1236" xfId="13" applyFont="1" applyFill="1" applyBorder="1" applyAlignment="1" applyProtection="1">
      <alignment horizontal="center" vertical="center" wrapText="1"/>
      <protection locked="0"/>
    </xf>
    <xf numFmtId="0" fontId="226" fillId="2" borderId="1221" xfId="13" applyFont="1" applyFill="1" applyBorder="1" applyAlignment="1" applyProtection="1">
      <alignment horizontal="center" vertical="center" wrapText="1"/>
      <protection locked="0"/>
    </xf>
    <xf numFmtId="0" fontId="225" fillId="2" borderId="1442" xfId="13" applyFont="1" applyFill="1" applyBorder="1" applyAlignment="1" applyProtection="1">
      <alignment horizontal="center" vertical="center" wrapText="1"/>
      <protection locked="0"/>
    </xf>
    <xf numFmtId="0" fontId="225" fillId="2" borderId="1443" xfId="13" applyFont="1" applyFill="1" applyBorder="1" applyAlignment="1" applyProtection="1">
      <alignment horizontal="center" vertical="center" wrapText="1"/>
      <protection locked="0"/>
    </xf>
    <xf numFmtId="0" fontId="225" fillId="2" borderId="1446" xfId="13" applyFont="1" applyFill="1" applyBorder="1" applyAlignment="1" applyProtection="1">
      <alignment horizontal="center" vertical="center" wrapText="1"/>
      <protection locked="0"/>
    </xf>
    <xf numFmtId="0" fontId="225" fillId="2" borderId="1444" xfId="13" applyFont="1" applyFill="1" applyBorder="1" applyAlignment="1" applyProtection="1">
      <alignment horizontal="center" vertical="center" wrapText="1"/>
      <protection locked="0"/>
    </xf>
    <xf numFmtId="0" fontId="202" fillId="2" borderId="1252" xfId="0" applyFont="1" applyFill="1" applyBorder="1" applyAlignment="1" applyProtection="1">
      <alignment horizontal="left" vertical="center" wrapText="1"/>
      <protection locked="0"/>
    </xf>
    <xf numFmtId="0" fontId="202" fillId="2" borderId="1475" xfId="15" applyFont="1" applyFill="1" applyBorder="1" applyAlignment="1" applyProtection="1">
      <alignment vertical="center" wrapText="1"/>
      <protection locked="0"/>
    </xf>
    <xf numFmtId="0" fontId="225" fillId="2" borderId="1478" xfId="13" applyFont="1" applyFill="1" applyBorder="1" applyAlignment="1" applyProtection="1">
      <alignment horizontal="center" vertical="center" wrapText="1"/>
      <protection locked="0"/>
    </xf>
    <xf numFmtId="0" fontId="226" fillId="2" borderId="1480" xfId="13" applyFont="1" applyFill="1" applyBorder="1" applyAlignment="1" applyProtection="1">
      <alignment horizontal="center" vertical="center" wrapText="1"/>
      <protection locked="0"/>
    </xf>
    <xf numFmtId="0" fontId="225" fillId="2" borderId="1442" xfId="0" applyFont="1" applyFill="1" applyBorder="1" applyAlignment="1" applyProtection="1">
      <alignment horizontal="center" vertical="center"/>
      <protection locked="0"/>
    </xf>
    <xf numFmtId="0" fontId="225" fillId="2" borderId="1443" xfId="0" applyFont="1" applyFill="1" applyBorder="1" applyAlignment="1" applyProtection="1">
      <alignment horizontal="center" vertical="center"/>
      <protection locked="0"/>
    </xf>
    <xf numFmtId="0" fontId="225" fillId="2" borderId="1446" xfId="0" applyFont="1" applyFill="1" applyBorder="1" applyAlignment="1" applyProtection="1">
      <alignment horizontal="center" vertical="center"/>
      <protection locked="0"/>
    </xf>
    <xf numFmtId="0" fontId="225" fillId="2" borderId="1444" xfId="0" applyFont="1" applyFill="1" applyBorder="1" applyAlignment="1" applyProtection="1">
      <alignment horizontal="center" vertical="center"/>
      <protection locked="0"/>
    </xf>
    <xf numFmtId="0" fontId="225" fillId="2" borderId="1445" xfId="0" applyFont="1" applyFill="1" applyBorder="1" applyAlignment="1" applyProtection="1">
      <alignment horizontal="center" vertical="center"/>
      <protection locked="0"/>
    </xf>
    <xf numFmtId="0" fontId="226" fillId="2" borderId="840" xfId="13" applyFont="1" applyFill="1" applyBorder="1" applyAlignment="1" applyProtection="1">
      <alignment horizontal="center" vertical="center" wrapText="1"/>
    </xf>
    <xf numFmtId="0" fontId="226" fillId="2" borderId="1016" xfId="13" applyFont="1" applyFill="1" applyBorder="1" applyAlignment="1" applyProtection="1">
      <alignment horizontal="center" vertical="center" wrapText="1"/>
    </xf>
    <xf numFmtId="0" fontId="226" fillId="2" borderId="1041" xfId="13" applyFont="1" applyFill="1" applyBorder="1" applyAlignment="1" applyProtection="1">
      <alignment horizontal="center" vertical="center" wrapText="1"/>
    </xf>
    <xf numFmtId="0" fontId="226" fillId="2" borderId="1313" xfId="13" applyFont="1" applyFill="1" applyBorder="1" applyAlignment="1" applyProtection="1">
      <alignment horizontal="center" vertical="center" wrapText="1"/>
    </xf>
    <xf numFmtId="0" fontId="202" fillId="2" borderId="1475" xfId="0" applyNumberFormat="1" applyFont="1" applyFill="1" applyBorder="1" applyAlignment="1" applyProtection="1">
      <alignment horizontal="left" vertical="center" wrapText="1"/>
      <protection locked="0"/>
    </xf>
    <xf numFmtId="0" fontId="99" fillId="2" borderId="0" xfId="0" applyFont="1" applyFill="1" applyBorder="1" applyAlignment="1" applyProtection="1">
      <alignment horizontal="left" vertical="center" wrapText="1"/>
      <protection locked="0"/>
    </xf>
    <xf numFmtId="0" fontId="99" fillId="2" borderId="0" xfId="0" applyFont="1" applyFill="1" applyBorder="1" applyProtection="1">
      <protection locked="0"/>
    </xf>
    <xf numFmtId="0" fontId="227" fillId="2" borderId="0" xfId="0" applyFont="1" applyFill="1" applyProtection="1">
      <protection locked="0"/>
    </xf>
    <xf numFmtId="0" fontId="113" fillId="2" borderId="0" xfId="0" applyFont="1" applyFill="1" applyBorder="1" applyProtection="1">
      <protection locked="0"/>
    </xf>
    <xf numFmtId="0" fontId="228" fillId="2" borderId="1474" xfId="0" applyFont="1" applyFill="1" applyBorder="1" applyAlignment="1" applyProtection="1">
      <alignment horizontal="center" vertical="center"/>
    </xf>
    <xf numFmtId="0" fontId="101" fillId="2" borderId="1481" xfId="15" applyFont="1" applyFill="1" applyBorder="1" applyAlignment="1" applyProtection="1">
      <alignment horizontal="center" vertical="center" wrapText="1"/>
    </xf>
    <xf numFmtId="0" fontId="102" fillId="2" borderId="1483" xfId="13" applyFont="1" applyFill="1" applyBorder="1" applyAlignment="1" applyProtection="1">
      <alignment horizontal="center" vertical="center" wrapText="1"/>
      <protection locked="0"/>
    </xf>
    <xf numFmtId="0" fontId="102" fillId="2" borderId="1484" xfId="13" applyFont="1" applyFill="1" applyBorder="1" applyAlignment="1" applyProtection="1">
      <alignment horizontal="center" vertical="center" wrapText="1"/>
      <protection locked="0"/>
    </xf>
    <xf numFmtId="0" fontId="102" fillId="2" borderId="1404" xfId="13" applyFont="1" applyFill="1" applyBorder="1" applyAlignment="1" applyProtection="1">
      <alignment horizontal="center" vertical="center" wrapText="1"/>
      <protection locked="0"/>
    </xf>
    <xf numFmtId="0" fontId="147" fillId="2" borderId="1476" xfId="13" applyFont="1" applyFill="1" applyBorder="1" applyAlignment="1" applyProtection="1">
      <alignment horizontal="center" vertical="center" wrapText="1"/>
      <protection locked="0"/>
    </xf>
    <xf numFmtId="0" fontId="147" fillId="2" borderId="1477" xfId="13" applyFont="1" applyFill="1" applyBorder="1" applyAlignment="1" applyProtection="1">
      <alignment horizontal="center" vertical="center" wrapText="1"/>
      <protection locked="0"/>
    </xf>
    <xf numFmtId="0" fontId="147" fillId="2" borderId="1478" xfId="13" applyFont="1" applyFill="1" applyBorder="1" applyAlignment="1" applyProtection="1">
      <alignment horizontal="center" vertical="center" wrapText="1"/>
      <protection locked="0"/>
    </xf>
    <xf numFmtId="0" fontId="102" fillId="2" borderId="1483" xfId="13" applyFont="1" applyFill="1" applyBorder="1" applyAlignment="1" applyProtection="1">
      <alignment vertical="center" wrapText="1"/>
      <protection locked="0"/>
    </xf>
    <xf numFmtId="0" fontId="102" fillId="2" borderId="1488" xfId="13" applyFont="1" applyFill="1" applyBorder="1" applyAlignment="1" applyProtection="1">
      <alignment vertical="center" wrapText="1"/>
      <protection locked="0"/>
    </xf>
    <xf numFmtId="0" fontId="102" fillId="2" borderId="1489" xfId="13" applyFont="1" applyFill="1" applyBorder="1" applyAlignment="1" applyProtection="1">
      <alignment vertical="center" wrapText="1"/>
      <protection locked="0"/>
    </xf>
    <xf numFmtId="0" fontId="147" fillId="2" borderId="1469" xfId="13" applyFont="1" applyFill="1" applyBorder="1" applyAlignment="1" applyProtection="1">
      <alignment horizontal="center" vertical="center" wrapText="1"/>
      <protection locked="0"/>
    </xf>
    <xf numFmtId="0" fontId="148" fillId="2" borderId="1483" xfId="13" applyFont="1" applyFill="1" applyBorder="1" applyAlignment="1" applyProtection="1">
      <alignment vertical="center" wrapText="1"/>
      <protection locked="0"/>
    </xf>
    <xf numFmtId="0" fontId="148" fillId="2" borderId="1484" xfId="13" applyFont="1" applyFill="1" applyBorder="1" applyAlignment="1" applyProtection="1">
      <alignment vertical="center" wrapText="1"/>
      <protection locked="0"/>
    </xf>
    <xf numFmtId="0" fontId="148" fillId="2" borderId="1404" xfId="13" applyFont="1" applyFill="1" applyBorder="1" applyAlignment="1" applyProtection="1">
      <alignment vertical="center" wrapText="1"/>
      <protection locked="0"/>
    </xf>
    <xf numFmtId="0" fontId="148" fillId="2" borderId="1485" xfId="13" applyFont="1" applyFill="1" applyBorder="1" applyAlignment="1" applyProtection="1">
      <alignment vertical="center" wrapText="1"/>
      <protection locked="0"/>
    </xf>
    <xf numFmtId="0" fontId="165" fillId="2" borderId="1483" xfId="0" applyFont="1" applyFill="1" applyBorder="1" applyAlignment="1" applyProtection="1">
      <alignment horizontal="center" vertical="center" wrapText="1"/>
      <protection locked="0"/>
    </xf>
    <xf numFmtId="0" fontId="165" fillId="2" borderId="1488" xfId="0" applyFont="1" applyFill="1" applyBorder="1" applyAlignment="1" applyProtection="1">
      <alignment horizontal="center" vertical="center" wrapText="1"/>
      <protection locked="0"/>
    </xf>
    <xf numFmtId="0" fontId="165" fillId="2" borderId="1472" xfId="0" applyFont="1" applyFill="1" applyBorder="1" applyAlignment="1" applyProtection="1">
      <alignment horizontal="center" vertical="center" wrapText="1"/>
      <protection locked="0"/>
    </xf>
    <xf numFmtId="0" fontId="101" fillId="2" borderId="1442" xfId="15" applyFont="1" applyFill="1" applyBorder="1" applyAlignment="1" applyProtection="1">
      <alignment horizontal="center" vertical="center" wrapText="1"/>
      <protection locked="0"/>
    </xf>
    <xf numFmtId="0" fontId="101" fillId="2" borderId="1443" xfId="15" applyFont="1" applyFill="1" applyBorder="1" applyAlignment="1" applyProtection="1">
      <alignment horizontal="center" vertical="center" wrapText="1"/>
      <protection locked="0"/>
    </xf>
    <xf numFmtId="0" fontId="101" fillId="2" borderId="1444" xfId="15" applyFont="1" applyFill="1" applyBorder="1" applyAlignment="1" applyProtection="1">
      <alignment horizontal="center" vertical="center" wrapText="1"/>
      <protection locked="0"/>
    </xf>
    <xf numFmtId="0" fontId="101" fillId="2" borderId="1445" xfId="15" applyFont="1" applyFill="1" applyBorder="1" applyAlignment="1" applyProtection="1">
      <alignment horizontal="center" vertical="center" wrapText="1"/>
      <protection locked="0"/>
    </xf>
    <xf numFmtId="0" fontId="101" fillId="2" borderId="1446" xfId="15" applyFont="1" applyFill="1" applyBorder="1" applyAlignment="1" applyProtection="1">
      <alignment horizontal="center" vertical="center" wrapText="1"/>
      <protection locked="0"/>
    </xf>
    <xf numFmtId="0" fontId="103" fillId="2" borderId="1442" xfId="0" applyFont="1" applyFill="1" applyBorder="1" applyAlignment="1" applyProtection="1">
      <alignment horizontal="center" vertical="center" wrapText="1"/>
    </xf>
    <xf numFmtId="0" fontId="103" fillId="2" borderId="1443" xfId="0" applyFont="1" applyFill="1" applyBorder="1" applyAlignment="1" applyProtection="1">
      <alignment horizontal="center" vertical="center" wrapText="1"/>
    </xf>
    <xf numFmtId="0" fontId="103" fillId="2" borderId="1444" xfId="0" applyFont="1" applyFill="1" applyBorder="1" applyAlignment="1" applyProtection="1">
      <alignment horizontal="center" vertical="center" wrapText="1"/>
    </xf>
    <xf numFmtId="0" fontId="102" fillId="2" borderId="1475" xfId="15" applyFont="1" applyFill="1" applyBorder="1" applyAlignment="1" applyProtection="1">
      <alignment horizontal="center" vertical="center" wrapText="1"/>
    </xf>
    <xf numFmtId="0" fontId="101" fillId="2" borderId="1493" xfId="15" applyFont="1" applyFill="1" applyBorder="1" applyAlignment="1" applyProtection="1">
      <alignment horizontal="center" vertical="center" wrapText="1"/>
    </xf>
    <xf numFmtId="0" fontId="102" fillId="2" borderId="1474" xfId="15" applyFont="1" applyFill="1" applyBorder="1" applyAlignment="1" applyProtection="1">
      <alignment horizontal="center" vertical="center" wrapText="1"/>
    </xf>
    <xf numFmtId="0" fontId="101" fillId="2" borderId="1492" xfId="15" quotePrefix="1" applyFont="1" applyFill="1" applyBorder="1" applyAlignment="1">
      <alignment horizontal="left" vertical="center" wrapText="1"/>
    </xf>
    <xf numFmtId="0" fontId="101" fillId="2" borderId="1483" xfId="15" applyFont="1" applyFill="1" applyBorder="1" applyAlignment="1" applyProtection="1">
      <alignment horizontal="center" vertical="center" wrapText="1"/>
    </xf>
    <xf numFmtId="0" fontId="101" fillId="2" borderId="1473" xfId="15" applyFont="1" applyFill="1" applyBorder="1" applyAlignment="1" applyProtection="1">
      <alignment horizontal="center" vertical="center" wrapText="1"/>
    </xf>
    <xf numFmtId="0" fontId="101" fillId="2" borderId="1351" xfId="15" quotePrefix="1" applyFont="1" applyFill="1" applyBorder="1" applyAlignment="1">
      <alignment horizontal="left" vertical="center" wrapText="1"/>
    </xf>
    <xf numFmtId="0" fontId="101" fillId="2" borderId="932" xfId="15" applyFont="1" applyFill="1" applyBorder="1" applyAlignment="1" applyProtection="1">
      <alignment horizontal="center" vertical="center" wrapText="1"/>
    </xf>
    <xf numFmtId="0" fontId="101" fillId="2" borderId="1132" xfId="15" applyFont="1" applyFill="1" applyBorder="1" applyAlignment="1" applyProtection="1">
      <alignment horizontal="center" vertical="center" wrapText="1"/>
    </xf>
    <xf numFmtId="0" fontId="101" fillId="2" borderId="1140" xfId="15" quotePrefix="1" applyFont="1" applyFill="1" applyBorder="1" applyAlignment="1">
      <alignment horizontal="left" vertical="center" wrapText="1"/>
    </xf>
    <xf numFmtId="0" fontId="101" fillId="2" borderId="1442" xfId="15" applyFont="1" applyFill="1" applyBorder="1" applyAlignment="1" applyProtection="1">
      <alignment horizontal="center" vertical="center" wrapText="1"/>
    </xf>
    <xf numFmtId="0" fontId="101" fillId="2" borderId="1427" xfId="15" applyFont="1" applyFill="1" applyBorder="1" applyAlignment="1" applyProtection="1">
      <alignment horizontal="center" vertical="center" wrapText="1"/>
    </xf>
    <xf numFmtId="0" fontId="103" fillId="2" borderId="1469" xfId="0" applyFont="1" applyFill="1" applyBorder="1" applyAlignment="1" applyProtection="1">
      <alignment horizontal="left" vertical="center" wrapText="1"/>
      <protection locked="0"/>
    </xf>
    <xf numFmtId="0" fontId="103" fillId="2" borderId="1492" xfId="0" applyFont="1" applyFill="1" applyBorder="1" applyAlignment="1" applyProtection="1">
      <alignment horizontal="left" vertical="center" wrapText="1"/>
      <protection locked="0"/>
    </xf>
    <xf numFmtId="0" fontId="103" fillId="2" borderId="1474" xfId="0" applyFont="1" applyFill="1" applyBorder="1" applyAlignment="1" applyProtection="1">
      <alignment horizontal="left" vertical="center" wrapText="1"/>
      <protection locked="0"/>
    </xf>
    <xf numFmtId="0" fontId="101" fillId="2" borderId="1482" xfId="15" quotePrefix="1" applyFont="1" applyFill="1" applyBorder="1" applyAlignment="1">
      <alignment horizontal="left" vertical="center" wrapText="1"/>
    </xf>
    <xf numFmtId="0" fontId="34" fillId="2" borderId="1476" xfId="0" applyFont="1" applyFill="1" applyBorder="1" applyAlignment="1" applyProtection="1">
      <alignment horizontal="center" vertical="center"/>
    </xf>
    <xf numFmtId="0" fontId="34" fillId="2" borderId="1474" xfId="0" applyFont="1" applyFill="1" applyBorder="1" applyAlignment="1" applyProtection="1">
      <alignment horizontal="center" vertical="center"/>
    </xf>
    <xf numFmtId="0" fontId="101" fillId="4" borderId="1473" xfId="15" quotePrefix="1" applyFont="1" applyFill="1" applyBorder="1" applyAlignment="1">
      <alignment horizontal="left" vertical="center" wrapText="1"/>
    </xf>
    <xf numFmtId="0" fontId="103" fillId="4" borderId="1351" xfId="15" quotePrefix="1" applyFont="1" applyFill="1" applyBorder="1" applyAlignment="1" applyProtection="1">
      <alignment vertical="center" wrapText="1"/>
      <protection locked="0"/>
    </xf>
    <xf numFmtId="0" fontId="103" fillId="4" borderId="1475" xfId="15" quotePrefix="1" applyFont="1" applyFill="1" applyBorder="1" applyAlignment="1" applyProtection="1">
      <alignment vertical="center" wrapText="1"/>
      <protection locked="0"/>
    </xf>
    <xf numFmtId="0" fontId="117" fillId="2" borderId="1474" xfId="15" applyFont="1" applyFill="1" applyBorder="1" applyAlignment="1" applyProtection="1">
      <alignment vertical="center" wrapText="1"/>
      <protection locked="0"/>
    </xf>
    <xf numFmtId="0" fontId="101" fillId="4" borderId="1474" xfId="15" quotePrefix="1" applyFont="1" applyFill="1" applyBorder="1" applyAlignment="1">
      <alignment horizontal="left" vertical="center" wrapText="1"/>
    </xf>
    <xf numFmtId="0" fontId="55" fillId="2" borderId="1482" xfId="15" quotePrefix="1" applyFont="1" applyFill="1" applyBorder="1" applyAlignment="1">
      <alignment vertical="center" wrapText="1"/>
    </xf>
    <xf numFmtId="0" fontId="55" fillId="2" borderId="1482" xfId="15" applyFont="1" applyFill="1" applyBorder="1" applyAlignment="1">
      <alignment vertical="center" wrapText="1"/>
    </xf>
    <xf numFmtId="0" fontId="55" fillId="2" borderId="1481" xfId="13" applyFont="1" applyFill="1" applyBorder="1" applyAlignment="1">
      <alignment horizontal="center" vertical="center" wrapText="1"/>
    </xf>
    <xf numFmtId="0" fontId="55" fillId="2" borderId="1490" xfId="13" applyFont="1" applyFill="1" applyBorder="1" applyAlignment="1">
      <alignment horizontal="center" vertical="center" wrapText="1"/>
    </xf>
    <xf numFmtId="0" fontId="55" fillId="2" borderId="1491" xfId="13" applyFont="1" applyFill="1" applyBorder="1" applyAlignment="1">
      <alignment horizontal="center" vertical="center" wrapText="1"/>
    </xf>
    <xf numFmtId="0" fontId="84" fillId="2" borderId="1483" xfId="11" quotePrefix="1" applyFont="1" applyFill="1" applyBorder="1" applyAlignment="1">
      <alignment horizontal="center" vertical="center" wrapText="1"/>
    </xf>
    <xf numFmtId="0" fontId="84" fillId="2" borderId="1492" xfId="11" quotePrefix="1" applyFont="1" applyFill="1" applyBorder="1" applyAlignment="1">
      <alignment horizontal="center" vertical="center" wrapText="1"/>
    </xf>
    <xf numFmtId="0" fontId="80" fillId="2" borderId="1473" xfId="11" quotePrefix="1" applyFont="1" applyFill="1" applyBorder="1" applyAlignment="1">
      <alignment horizontal="center" vertical="center" wrapText="1"/>
    </xf>
    <xf numFmtId="0" fontId="52" fillId="2" borderId="1495" xfId="15" applyFont="1" applyFill="1" applyBorder="1" applyAlignment="1">
      <alignment vertical="center" wrapText="1"/>
    </xf>
    <xf numFmtId="0" fontId="52" fillId="2" borderId="1496" xfId="15" applyFont="1" applyFill="1" applyBorder="1" applyAlignment="1">
      <alignment horizontal="center" vertical="center" wrapText="1"/>
    </xf>
    <xf numFmtId="0" fontId="52" fillId="2" borderId="1497" xfId="15" applyFont="1" applyFill="1" applyBorder="1" applyAlignment="1">
      <alignment horizontal="center" vertical="center" wrapText="1"/>
    </xf>
    <xf numFmtId="0" fontId="52" fillId="2" borderId="1498" xfId="15" applyFont="1" applyFill="1" applyBorder="1" applyAlignment="1">
      <alignment horizontal="center" vertical="center" wrapText="1"/>
    </xf>
    <xf numFmtId="0" fontId="55" fillId="2" borderId="1497" xfId="13" applyFont="1" applyFill="1" applyBorder="1" applyAlignment="1">
      <alignment horizontal="center" vertical="center" wrapText="1"/>
    </xf>
    <xf numFmtId="0" fontId="55" fillId="2" borderId="1498" xfId="13" applyFont="1" applyFill="1" applyBorder="1" applyAlignment="1">
      <alignment horizontal="center" vertical="center" wrapText="1"/>
    </xf>
    <xf numFmtId="0" fontId="52" fillId="2" borderId="1495" xfId="15" applyFont="1" applyFill="1" applyBorder="1" applyAlignment="1">
      <alignment vertical="center"/>
    </xf>
    <xf numFmtId="0" fontId="55" fillId="2" borderId="1482" xfId="0" applyFont="1" applyFill="1" applyBorder="1" applyAlignment="1">
      <alignment horizontal="left" vertical="center" wrapText="1"/>
    </xf>
    <xf numFmtId="0" fontId="55" fillId="2" borderId="1495" xfId="0" applyFont="1" applyFill="1" applyBorder="1" applyAlignment="1">
      <alignment horizontal="left" vertical="center" wrapText="1"/>
    </xf>
    <xf numFmtId="0" fontId="34" fillId="2" borderId="0" xfId="0" applyFont="1" applyFill="1" applyBorder="1" applyAlignment="1">
      <alignment wrapText="1"/>
    </xf>
    <xf numFmtId="0" fontId="52" fillId="2" borderId="1491" xfId="15" applyFont="1" applyFill="1" applyBorder="1" applyAlignment="1">
      <alignment horizontal="center" vertical="center" wrapText="1"/>
    </xf>
    <xf numFmtId="0" fontId="144" fillId="2" borderId="1483" xfId="11" quotePrefix="1" applyFont="1" applyFill="1" applyBorder="1" applyAlignment="1">
      <alignment horizontal="center" vertical="center" wrapText="1"/>
    </xf>
    <xf numFmtId="0" fontId="16" fillId="2" borderId="1483" xfId="11" quotePrefix="1" applyFont="1" applyFill="1" applyBorder="1" applyAlignment="1">
      <alignment horizontal="center" vertical="center" wrapText="1"/>
    </xf>
    <xf numFmtId="0" fontId="52" fillId="2" borderId="1491" xfId="15" quotePrefix="1" applyFont="1" applyFill="1" applyBorder="1" applyAlignment="1">
      <alignment vertical="center" wrapText="1"/>
    </xf>
    <xf numFmtId="0" fontId="55" fillId="2" borderId="1497" xfId="0" applyFont="1" applyFill="1" applyBorder="1" applyAlignment="1">
      <alignment horizontal="center" vertical="center" wrapText="1"/>
    </xf>
    <xf numFmtId="0" fontId="55" fillId="2" borderId="1481" xfId="0" applyFont="1" applyFill="1" applyBorder="1" applyAlignment="1">
      <alignment horizontal="left" vertical="center" wrapText="1"/>
    </xf>
    <xf numFmtId="0" fontId="55" fillId="2" borderId="1490" xfId="0" applyFont="1" applyFill="1" applyBorder="1" applyAlignment="1">
      <alignment horizontal="left" vertical="center" wrapText="1"/>
    </xf>
    <xf numFmtId="0" fontId="55" fillId="2" borderId="1491" xfId="0" applyFont="1" applyFill="1" applyBorder="1" applyAlignment="1">
      <alignment horizontal="left" vertical="center" wrapText="1"/>
    </xf>
    <xf numFmtId="0" fontId="55" fillId="2" borderId="1496" xfId="0" applyFont="1" applyFill="1" applyBorder="1" applyAlignment="1">
      <alignment horizontal="center" vertical="center" wrapText="1"/>
    </xf>
    <xf numFmtId="0" fontId="55" fillId="2" borderId="1498" xfId="0" applyFont="1" applyFill="1" applyBorder="1" applyAlignment="1">
      <alignment horizontal="center" vertical="center" wrapText="1"/>
    </xf>
    <xf numFmtId="0" fontId="143" fillId="2" borderId="1496" xfId="15" quotePrefix="1" applyFont="1" applyFill="1" applyBorder="1" applyAlignment="1">
      <alignment horizontal="center" vertical="center" wrapText="1"/>
    </xf>
    <xf numFmtId="0" fontId="143" fillId="2" borderId="1497" xfId="15" quotePrefix="1" applyFont="1" applyFill="1" applyBorder="1" applyAlignment="1">
      <alignment horizontal="center" vertical="center" wrapText="1"/>
    </xf>
    <xf numFmtId="0" fontId="143" fillId="2" borderId="1498" xfId="15" quotePrefix="1" applyFont="1" applyFill="1" applyBorder="1" applyAlignment="1">
      <alignment horizontal="center" vertical="center" wrapText="1"/>
    </xf>
    <xf numFmtId="0" fontId="52" fillId="2" borderId="1495" xfId="3" applyFont="1" applyFill="1" applyBorder="1" applyAlignment="1">
      <alignment vertical="center" wrapText="1"/>
    </xf>
    <xf numFmtId="0" fontId="52" fillId="2" borderId="1495" xfId="3" applyFont="1" applyFill="1" applyBorder="1" applyAlignment="1">
      <alignment vertical="center"/>
    </xf>
    <xf numFmtId="0" fontId="55" fillId="2" borderId="1481" xfId="15" quotePrefix="1" applyFont="1" applyFill="1" applyBorder="1" applyAlignment="1">
      <alignment vertical="center" wrapText="1"/>
    </xf>
    <xf numFmtId="0" fontId="55" fillId="2" borderId="1490" xfId="15" quotePrefix="1" applyFont="1" applyFill="1" applyBorder="1" applyAlignment="1">
      <alignment vertical="center" wrapText="1"/>
    </xf>
    <xf numFmtId="0" fontId="110" fillId="2" borderId="1496" xfId="0" applyFont="1" applyFill="1" applyBorder="1" applyAlignment="1">
      <alignment horizontal="center" vertical="center" wrapText="1"/>
    </xf>
    <xf numFmtId="0" fontId="110" fillId="2" borderId="1497" xfId="0" applyFont="1" applyFill="1" applyBorder="1" applyAlignment="1">
      <alignment horizontal="center" vertical="center" wrapText="1"/>
    </xf>
    <xf numFmtId="0" fontId="110" fillId="2" borderId="1498" xfId="0" applyFont="1" applyFill="1" applyBorder="1" applyAlignment="1">
      <alignment horizontal="center" vertical="center" wrapText="1"/>
    </xf>
    <xf numFmtId="0" fontId="110" fillId="2" borderId="1503" xfId="15" quotePrefix="1" applyFont="1" applyFill="1" applyBorder="1" applyAlignment="1">
      <alignment horizontal="center" vertical="center" wrapText="1"/>
    </xf>
    <xf numFmtId="0" fontId="110" fillId="2" borderId="1504" xfId="15" quotePrefix="1" applyFont="1" applyFill="1" applyBorder="1" applyAlignment="1">
      <alignment horizontal="center" vertical="center" wrapText="1"/>
    </xf>
    <xf numFmtId="0" fontId="110" fillId="2" borderId="1505" xfId="15" quotePrefix="1" applyFont="1" applyFill="1" applyBorder="1" applyAlignment="1">
      <alignment horizontal="center" vertical="center" wrapText="1"/>
    </xf>
    <xf numFmtId="0" fontId="143" fillId="2" borderId="932" xfId="13" quotePrefix="1" applyFont="1" applyFill="1" applyBorder="1" applyAlignment="1">
      <alignment vertical="center" wrapText="1"/>
    </xf>
    <xf numFmtId="0" fontId="143" fillId="2" borderId="1016" xfId="13" quotePrefix="1" applyFont="1" applyFill="1" applyBorder="1" applyAlignment="1">
      <alignment vertical="center" wrapText="1"/>
    </xf>
    <xf numFmtId="0" fontId="143" fillId="2" borderId="1041" xfId="13" quotePrefix="1" applyFont="1" applyFill="1" applyBorder="1" applyAlignment="1">
      <alignment vertical="center" wrapText="1"/>
    </xf>
    <xf numFmtId="0" fontId="110" fillId="2" borderId="932" xfId="0" applyFont="1" applyFill="1" applyBorder="1" applyAlignment="1">
      <alignment vertical="center" wrapText="1"/>
    </xf>
    <xf numFmtId="0" fontId="110" fillId="2" borderId="1016" xfId="0" applyFont="1" applyFill="1" applyBorder="1" applyAlignment="1">
      <alignment vertical="center" wrapText="1"/>
    </xf>
    <xf numFmtId="0" fontId="110" fillId="2" borderId="1041" xfId="0" applyFont="1" applyFill="1" applyBorder="1" applyAlignment="1">
      <alignment vertical="center" wrapText="1"/>
    </xf>
    <xf numFmtId="0" fontId="55" fillId="2" borderId="1502" xfId="15" quotePrefix="1" applyFont="1" applyFill="1" applyBorder="1" applyAlignment="1">
      <alignment vertical="center" wrapText="1"/>
    </xf>
    <xf numFmtId="0" fontId="143" fillId="2" borderId="1495" xfId="15" quotePrefix="1" applyFont="1" applyFill="1" applyBorder="1" applyAlignment="1">
      <alignment horizontal="center" vertical="center" wrapText="1"/>
    </xf>
    <xf numFmtId="0" fontId="143" fillId="2" borderId="879" xfId="13" quotePrefix="1" applyFont="1" applyFill="1" applyBorder="1" applyAlignment="1">
      <alignment vertical="center" wrapText="1"/>
    </xf>
    <xf numFmtId="0" fontId="143" fillId="2" borderId="1499" xfId="15" quotePrefix="1" applyFont="1" applyFill="1" applyBorder="1" applyAlignment="1">
      <alignment horizontal="center" vertical="center" wrapText="1"/>
    </xf>
    <xf numFmtId="0" fontId="143" fillId="2" borderId="1415" xfId="13" quotePrefix="1" applyFont="1" applyFill="1" applyBorder="1" applyAlignment="1">
      <alignment vertical="center" wrapText="1"/>
    </xf>
    <xf numFmtId="0" fontId="55" fillId="2" borderId="1500" xfId="0" applyFont="1" applyFill="1" applyBorder="1" applyAlignment="1">
      <alignment horizontal="left" vertical="center" wrapText="1"/>
    </xf>
    <xf numFmtId="0" fontId="110" fillId="2" borderId="1501" xfId="13" quotePrefix="1" applyFont="1" applyFill="1" applyBorder="1" applyAlignment="1">
      <alignment horizontal="center" vertical="center" wrapText="1"/>
    </xf>
    <xf numFmtId="0" fontId="110" fillId="2" borderId="1206" xfId="13" quotePrefix="1" applyFont="1" applyFill="1" applyBorder="1" applyAlignment="1">
      <alignment horizontal="center" vertical="center" wrapText="1"/>
    </xf>
    <xf numFmtId="0" fontId="110" fillId="2" borderId="1433" xfId="13" quotePrefix="1" applyFont="1" applyFill="1" applyBorder="1" applyAlignment="1">
      <alignment horizontal="center" vertical="center" wrapText="1"/>
    </xf>
    <xf numFmtId="0" fontId="135" fillId="2" borderId="1475" xfId="0" applyFont="1" applyFill="1" applyBorder="1" applyAlignment="1">
      <alignment horizontal="left" vertical="center" wrapText="1"/>
    </xf>
    <xf numFmtId="0" fontId="135" fillId="2" borderId="1476" xfId="0" applyFont="1" applyFill="1" applyBorder="1" applyAlignment="1">
      <alignment horizontal="center" vertical="center"/>
    </xf>
    <xf numFmtId="0" fontId="135" fillId="2" borderId="1477" xfId="0" applyFont="1" applyFill="1" applyBorder="1" applyAlignment="1">
      <alignment horizontal="center" vertical="center"/>
    </xf>
    <xf numFmtId="0" fontId="135" fillId="2" borderId="1478" xfId="0" applyFont="1" applyFill="1" applyBorder="1" applyAlignment="1">
      <alignment horizontal="center" vertical="center"/>
    </xf>
    <xf numFmtId="0" fontId="53" fillId="0" borderId="1481" xfId="15" applyFont="1" applyFill="1" applyBorder="1" applyAlignment="1">
      <alignment horizontal="center" vertical="center" wrapText="1"/>
    </xf>
    <xf numFmtId="0" fontId="53" fillId="0" borderId="1490" xfId="15" applyFont="1" applyFill="1" applyBorder="1" applyAlignment="1">
      <alignment horizontal="center" vertical="center" wrapText="1"/>
    </xf>
    <xf numFmtId="0" fontId="47" fillId="0" borderId="1481" xfId="13" applyFont="1" applyFill="1" applyBorder="1" applyAlignment="1">
      <alignment horizontal="center" vertical="center" wrapText="1"/>
    </xf>
    <xf numFmtId="0" fontId="47" fillId="0" borderId="1490" xfId="13" applyFont="1" applyFill="1" applyBorder="1" applyAlignment="1">
      <alignment horizontal="center" vertical="center" wrapText="1"/>
    </xf>
    <xf numFmtId="0" fontId="47" fillId="0" borderId="1476" xfId="15" applyFont="1" applyFill="1" applyBorder="1" applyAlignment="1">
      <alignment horizontal="center" vertical="center" wrapText="1"/>
    </xf>
    <xf numFmtId="0" fontId="47" fillId="0" borderId="1477" xfId="15" applyFont="1" applyFill="1" applyBorder="1" applyAlignment="1">
      <alignment horizontal="center" vertical="center" wrapText="1"/>
    </xf>
    <xf numFmtId="0" fontId="47" fillId="0" borderId="1476" xfId="13" applyFont="1" applyFill="1" applyBorder="1" applyAlignment="1">
      <alignment horizontal="center" vertical="center" wrapText="1"/>
    </xf>
    <xf numFmtId="0" fontId="53" fillId="0" borderId="1491" xfId="15" applyFont="1" applyFill="1" applyBorder="1" applyAlignment="1">
      <alignment horizontal="center" vertical="center" wrapText="1"/>
    </xf>
    <xf numFmtId="0" fontId="47" fillId="0" borderId="1477" xfId="13" applyFont="1" applyFill="1" applyBorder="1" applyAlignment="1">
      <alignment horizontal="center" vertical="center" wrapText="1"/>
    </xf>
    <xf numFmtId="0" fontId="47" fillId="0" borderId="1478" xfId="13" applyFont="1" applyFill="1" applyBorder="1" applyAlignment="1">
      <alignment horizontal="center" vertical="center" wrapText="1"/>
    </xf>
    <xf numFmtId="0" fontId="53" fillId="0" borderId="1483" xfId="15" applyFont="1" applyFill="1" applyBorder="1" applyAlignment="1">
      <alignment horizontal="center" vertical="center" wrapText="1"/>
    </xf>
    <xf numFmtId="0" fontId="53" fillId="0" borderId="1488" xfId="15" applyFont="1" applyFill="1" applyBorder="1" applyAlignment="1">
      <alignment horizontal="center" vertical="center" wrapText="1"/>
    </xf>
    <xf numFmtId="0" fontId="53" fillId="0" borderId="1472" xfId="15" applyFont="1" applyFill="1" applyBorder="1" applyAlignment="1">
      <alignment horizontal="center" vertical="center" wrapText="1"/>
    </xf>
    <xf numFmtId="0" fontId="53" fillId="2" borderId="1482" xfId="15" applyFont="1" applyFill="1" applyBorder="1" applyAlignment="1">
      <alignment vertical="center" wrapText="1"/>
    </xf>
    <xf numFmtId="0" fontId="53" fillId="2" borderId="1495" xfId="15" applyFont="1" applyFill="1" applyBorder="1" applyAlignment="1">
      <alignment vertical="center" wrapText="1"/>
    </xf>
    <xf numFmtId="0" fontId="51" fillId="2" borderId="1494" xfId="15" applyFont="1" applyFill="1" applyBorder="1" applyAlignment="1">
      <alignment vertical="center" wrapText="1"/>
    </xf>
    <xf numFmtId="0" fontId="53" fillId="0" borderId="1391" xfId="15" applyFont="1" applyFill="1" applyBorder="1" applyAlignment="1">
      <alignment horizontal="center" vertical="center" wrapText="1"/>
    </xf>
    <xf numFmtId="0" fontId="47" fillId="0" borderId="1391" xfId="13" applyFont="1" applyFill="1" applyBorder="1" applyAlignment="1">
      <alignment horizontal="center" vertical="center" wrapText="1"/>
    </xf>
    <xf numFmtId="0" fontId="47" fillId="0" borderId="1491" xfId="13" applyFont="1" applyFill="1" applyBorder="1" applyAlignment="1">
      <alignment horizontal="center" vertical="center" wrapText="1"/>
    </xf>
    <xf numFmtId="0" fontId="47" fillId="0" borderId="1504" xfId="13" applyFont="1" applyFill="1" applyBorder="1" applyAlignment="1">
      <alignment horizontal="center" vertical="center" wrapText="1"/>
    </xf>
    <xf numFmtId="0" fontId="47" fillId="0" borderId="1505" xfId="13" applyFont="1" applyFill="1" applyBorder="1" applyAlignment="1">
      <alignment horizontal="center" vertical="center" wrapText="1"/>
    </xf>
    <xf numFmtId="0" fontId="47" fillId="0" borderId="1458" xfId="13" applyFont="1" applyFill="1" applyBorder="1" applyAlignment="1">
      <alignment horizontal="center" vertical="center" wrapText="1"/>
    </xf>
    <xf numFmtId="0" fontId="47" fillId="0" borderId="1459" xfId="13" applyFont="1" applyFill="1" applyBorder="1" applyAlignment="1">
      <alignment horizontal="center" vertical="center" wrapText="1"/>
    </xf>
    <xf numFmtId="0" fontId="47" fillId="0" borderId="1478" xfId="15" applyFont="1" applyFill="1" applyBorder="1" applyAlignment="1">
      <alignment horizontal="center" vertical="center" wrapText="1"/>
    </xf>
    <xf numFmtId="0" fontId="53" fillId="0" borderId="1504" xfId="15" applyFont="1" applyFill="1" applyBorder="1" applyAlignment="1">
      <alignment horizontal="center" vertical="center" wrapText="1"/>
    </xf>
    <xf numFmtId="0" fontId="53" fillId="0" borderId="1505" xfId="15" applyFont="1" applyFill="1" applyBorder="1" applyAlignment="1">
      <alignment horizontal="center" vertical="center" wrapText="1"/>
    </xf>
    <xf numFmtId="0" fontId="53" fillId="0" borderId="1421" xfId="15" applyFont="1" applyFill="1" applyBorder="1" applyAlignment="1">
      <alignment horizontal="center" vertical="center" wrapText="1"/>
    </xf>
    <xf numFmtId="0" fontId="53" fillId="0" borderId="1458" xfId="15" applyFont="1" applyFill="1" applyBorder="1" applyAlignment="1">
      <alignment horizontal="center" vertical="center" wrapText="1"/>
    </xf>
    <xf numFmtId="0" fontId="53" fillId="0" borderId="1459" xfId="15" applyFont="1" applyFill="1" applyBorder="1" applyAlignment="1">
      <alignment horizontal="center" vertical="center" wrapText="1"/>
    </xf>
    <xf numFmtId="0" fontId="47" fillId="0" borderId="1421" xfId="15" applyFont="1" applyFill="1" applyBorder="1" applyAlignment="1">
      <alignment horizontal="center" vertical="center" wrapText="1"/>
    </xf>
    <xf numFmtId="0" fontId="47" fillId="0" borderId="1458" xfId="15" applyFont="1" applyFill="1" applyBorder="1" applyAlignment="1">
      <alignment horizontal="center" vertical="center" wrapText="1"/>
    </xf>
    <xf numFmtId="0" fontId="47" fillId="0" borderId="1459" xfId="15" applyFont="1" applyFill="1" applyBorder="1" applyAlignment="1">
      <alignment horizontal="center" vertical="center" wrapText="1"/>
    </xf>
    <xf numFmtId="0" fontId="51" fillId="0" borderId="1475" xfId="15" applyFont="1" applyFill="1" applyBorder="1" applyAlignment="1">
      <alignment vertical="center" wrapText="1"/>
    </xf>
    <xf numFmtId="0" fontId="52" fillId="0" borderId="1476" xfId="0" applyFont="1" applyFill="1" applyBorder="1" applyAlignment="1">
      <alignment horizontal="center" vertical="center"/>
    </xf>
    <xf numFmtId="0" fontId="52" fillId="0" borderId="1477" xfId="0" applyFont="1" applyFill="1" applyBorder="1" applyAlignment="1">
      <alignment horizontal="center" vertical="center"/>
    </xf>
    <xf numFmtId="0" fontId="53" fillId="0" borderId="1479" xfId="15" applyFont="1" applyFill="1" applyBorder="1" applyAlignment="1">
      <alignment horizontal="center" vertical="center" wrapText="1"/>
    </xf>
    <xf numFmtId="0" fontId="53" fillId="0" borderId="1478" xfId="15" applyFont="1" applyFill="1" applyBorder="1" applyAlignment="1">
      <alignment horizontal="center" vertical="center" wrapText="1"/>
    </xf>
    <xf numFmtId="0" fontId="52" fillId="0" borderId="1480" xfId="0" applyFont="1" applyFill="1" applyBorder="1" applyAlignment="1">
      <alignment horizontal="center" vertical="center"/>
    </xf>
    <xf numFmtId="0" fontId="47" fillId="0" borderId="1480" xfId="13" applyFont="1" applyFill="1" applyBorder="1" applyAlignment="1">
      <alignment horizontal="center" vertical="center" wrapText="1"/>
    </xf>
    <xf numFmtId="0" fontId="53" fillId="0" borderId="1475" xfId="15" applyFont="1" applyFill="1" applyBorder="1" applyAlignment="1">
      <alignment vertical="center" wrapText="1"/>
    </xf>
    <xf numFmtId="0" fontId="53" fillId="0" borderId="1477" xfId="15" applyFont="1" applyFill="1" applyBorder="1" applyAlignment="1">
      <alignment horizontal="center" vertical="center" wrapText="1"/>
    </xf>
    <xf numFmtId="0" fontId="53" fillId="0" borderId="1480" xfId="15" applyFont="1" applyFill="1" applyBorder="1" applyAlignment="1">
      <alignment horizontal="center" vertical="center" wrapText="1"/>
    </xf>
    <xf numFmtId="0" fontId="53" fillId="0" borderId="1476" xfId="15" applyFont="1" applyFill="1" applyBorder="1" applyAlignment="1">
      <alignment horizontal="center" vertical="center" wrapText="1"/>
    </xf>
    <xf numFmtId="0" fontId="100" fillId="0" borderId="1475" xfId="0" applyFont="1" applyFill="1" applyBorder="1" applyAlignment="1">
      <alignment horizontal="left" vertical="center" wrapText="1"/>
    </xf>
    <xf numFmtId="0" fontId="42" fillId="0" borderId="1475" xfId="0" applyFont="1" applyFill="1" applyBorder="1" applyAlignment="1">
      <alignment horizontal="left" vertical="center" wrapText="1"/>
    </xf>
    <xf numFmtId="0" fontId="9" fillId="0" borderId="1475" xfId="0" applyFont="1" applyFill="1" applyBorder="1" applyAlignment="1">
      <alignment horizontal="left" vertical="center" wrapText="1"/>
    </xf>
    <xf numFmtId="0" fontId="47" fillId="0" borderId="1460" xfId="15" applyFont="1" applyFill="1" applyBorder="1" applyAlignment="1">
      <alignment horizontal="center" vertical="center" wrapText="1"/>
    </xf>
    <xf numFmtId="0" fontId="53" fillId="2" borderId="1492" xfId="15" applyFont="1" applyFill="1" applyBorder="1" applyAlignment="1">
      <alignment vertical="center" wrapText="1"/>
    </xf>
    <xf numFmtId="0" fontId="51" fillId="2" borderId="1475" xfId="15" applyFont="1" applyFill="1" applyBorder="1" applyAlignment="1">
      <alignment vertical="center" wrapText="1"/>
    </xf>
    <xf numFmtId="0" fontId="100" fillId="2" borderId="1469" xfId="0" applyFont="1" applyFill="1" applyBorder="1" applyAlignment="1">
      <alignment horizontal="left" vertical="center" wrapText="1"/>
    </xf>
    <xf numFmtId="0" fontId="42" fillId="2" borderId="1475" xfId="0" applyFont="1" applyFill="1" applyBorder="1" applyAlignment="1">
      <alignment horizontal="left" vertical="center" wrapText="1"/>
    </xf>
    <xf numFmtId="0" fontId="53" fillId="2" borderId="1475" xfId="15" applyFont="1" applyFill="1" applyBorder="1" applyAlignment="1">
      <alignment vertical="center" wrapText="1"/>
    </xf>
    <xf numFmtId="0" fontId="51" fillId="2" borderId="1492" xfId="15" applyFont="1" applyFill="1" applyBorder="1" applyAlignment="1">
      <alignment vertical="center" wrapText="1"/>
    </xf>
    <xf numFmtId="0" fontId="53" fillId="2" borderId="1479" xfId="15" applyFont="1" applyFill="1" applyBorder="1" applyAlignment="1">
      <alignment vertical="center" wrapText="1"/>
    </xf>
    <xf numFmtId="0" fontId="194" fillId="2" borderId="1475" xfId="15" applyFont="1" applyFill="1" applyBorder="1" applyAlignment="1">
      <alignment vertical="center" wrapText="1"/>
    </xf>
    <xf numFmtId="0" fontId="100" fillId="2" borderId="1475" xfId="0" applyFont="1" applyFill="1" applyBorder="1" applyAlignment="1">
      <alignment horizontal="left" vertical="center" wrapText="1"/>
    </xf>
    <xf numFmtId="0" fontId="33" fillId="2" borderId="1476" xfId="0" applyFont="1" applyFill="1" applyBorder="1" applyAlignment="1">
      <alignment horizontal="center" vertical="center"/>
    </xf>
    <xf numFmtId="0" fontId="33" fillId="2" borderId="1477" xfId="0" applyFont="1" applyFill="1" applyBorder="1" applyAlignment="1">
      <alignment horizontal="center" vertical="center"/>
    </xf>
    <xf numFmtId="0" fontId="53" fillId="2" borderId="1478" xfId="15" applyFont="1" applyFill="1" applyBorder="1" applyAlignment="1">
      <alignment horizontal="center" vertical="center" wrapText="1"/>
    </xf>
    <xf numFmtId="49" fontId="81" fillId="2" borderId="1495" xfId="0" applyNumberFormat="1" applyFont="1" applyFill="1" applyBorder="1" applyAlignment="1">
      <alignment horizontal="left"/>
    </xf>
    <xf numFmtId="17" fontId="81" fillId="2" borderId="1495" xfId="0" applyNumberFormat="1" applyFont="1" applyFill="1" applyBorder="1" applyAlignment="1">
      <alignment horizontal="left"/>
    </xf>
    <xf numFmtId="0" fontId="8" fillId="0" borderId="946" xfId="9" applyNumberFormat="1" applyFont="1" applyFill="1" applyBorder="1" applyAlignment="1">
      <alignment horizontal="center" vertical="center"/>
    </xf>
    <xf numFmtId="0" fontId="8" fillId="0" borderId="1474" xfId="9" applyNumberFormat="1" applyFont="1" applyFill="1" applyBorder="1" applyAlignment="1">
      <alignment horizontal="center" vertical="center"/>
    </xf>
    <xf numFmtId="0" fontId="19" fillId="2" borderId="1132" xfId="0" applyFont="1" applyFill="1" applyBorder="1" applyAlignment="1">
      <alignment horizontal="left"/>
    </xf>
    <xf numFmtId="49" fontId="19" fillId="2" borderId="1450" xfId="0" applyNumberFormat="1" applyFont="1" applyFill="1" applyBorder="1" applyAlignment="1">
      <alignment horizontal="left"/>
    </xf>
    <xf numFmtId="0" fontId="6" fillId="2" borderId="1474" xfId="0" applyFont="1" applyFill="1" applyBorder="1" applyAlignment="1">
      <alignment horizontal="left" vertical="center"/>
    </xf>
    <xf numFmtId="49" fontId="6" fillId="2" borderId="1132" xfId="0" applyNumberFormat="1" applyFont="1" applyFill="1" applyBorder="1" applyAlignment="1">
      <alignment horizontal="left"/>
    </xf>
    <xf numFmtId="49" fontId="6" fillId="2" borderId="1474" xfId="0" applyNumberFormat="1" applyFont="1" applyFill="1" applyBorder="1" applyAlignment="1">
      <alignment horizontal="left"/>
    </xf>
    <xf numFmtId="49" fontId="6" fillId="2" borderId="1476" xfId="0" applyNumberFormat="1" applyFont="1" applyFill="1" applyBorder="1" applyAlignment="1">
      <alignment horizontal="left"/>
    </xf>
    <xf numFmtId="0" fontId="150" fillId="2" borderId="1474" xfId="9" applyFont="1" applyFill="1" applyBorder="1" applyAlignment="1">
      <alignment horizontal="left" vertical="center" wrapText="1"/>
    </xf>
    <xf numFmtId="0" fontId="16" fillId="2" borderId="1483" xfId="9" applyFont="1" applyFill="1" applyBorder="1" applyAlignment="1">
      <alignment horizontal="center" vertical="center" wrapText="1"/>
    </xf>
    <xf numFmtId="0" fontId="16" fillId="2" borderId="1488" xfId="9" applyFont="1" applyFill="1" applyBorder="1" applyAlignment="1">
      <alignment horizontal="center" vertical="center" wrapText="1"/>
    </xf>
    <xf numFmtId="0" fontId="18" fillId="2" borderId="1496" xfId="0" applyNumberFormat="1" applyFont="1" applyFill="1" applyBorder="1" applyAlignment="1">
      <alignment horizontal="center"/>
    </xf>
    <xf numFmtId="0" fontId="18" fillId="2" borderId="1497" xfId="0" applyNumberFormat="1" applyFont="1" applyFill="1" applyBorder="1" applyAlignment="1">
      <alignment horizontal="center"/>
    </xf>
    <xf numFmtId="0" fontId="18" fillId="2" borderId="1498" xfId="9" applyNumberFormat="1" applyFont="1" applyFill="1" applyBorder="1" applyAlignment="1">
      <alignment horizontal="center" vertical="center"/>
    </xf>
    <xf numFmtId="0" fontId="18" fillId="2" borderId="1501" xfId="0" applyNumberFormat="1" applyFont="1" applyFill="1" applyBorder="1" applyAlignment="1">
      <alignment horizontal="center"/>
    </xf>
    <xf numFmtId="0" fontId="18" fillId="2" borderId="1434" xfId="0" applyNumberFormat="1" applyFont="1" applyFill="1" applyBorder="1" applyAlignment="1">
      <alignment horizontal="center"/>
    </xf>
    <xf numFmtId="0" fontId="18" fillId="2" borderId="1456" xfId="9" applyNumberFormat="1" applyFont="1" applyFill="1" applyBorder="1" applyAlignment="1">
      <alignment horizontal="center" vertical="center"/>
    </xf>
    <xf numFmtId="0" fontId="16" fillId="2" borderId="1476" xfId="0" applyNumberFormat="1" applyFont="1" applyFill="1" applyBorder="1" applyAlignment="1">
      <alignment horizontal="center"/>
    </xf>
    <xf numFmtId="0" fontId="16" fillId="2" borderId="1477" xfId="0" applyNumberFormat="1" applyFont="1" applyFill="1" applyBorder="1" applyAlignment="1">
      <alignment horizontal="center"/>
    </xf>
    <xf numFmtId="0" fontId="16" fillId="2" borderId="1478" xfId="0" applyNumberFormat="1" applyFont="1" applyFill="1" applyBorder="1" applyAlignment="1">
      <alignment horizontal="center"/>
    </xf>
    <xf numFmtId="0" fontId="18" fillId="2" borderId="932" xfId="0" applyNumberFormat="1" applyFont="1" applyFill="1" applyBorder="1" applyAlignment="1">
      <alignment horizontal="center"/>
    </xf>
    <xf numFmtId="0" fontId="18" fillId="2" borderId="1016" xfId="0" applyNumberFormat="1" applyFont="1" applyFill="1" applyBorder="1" applyAlignment="1">
      <alignment horizontal="center"/>
    </xf>
    <xf numFmtId="0" fontId="18" fillId="2" borderId="1041" xfId="9" applyNumberFormat="1" applyFont="1" applyFill="1" applyBorder="1" applyAlignment="1">
      <alignment horizontal="center" vertical="center"/>
    </xf>
    <xf numFmtId="0" fontId="18" fillId="2" borderId="1476" xfId="9" applyNumberFormat="1" applyFont="1" applyFill="1" applyBorder="1" applyAlignment="1">
      <alignment horizontal="center" vertical="center"/>
    </xf>
    <xf numFmtId="0" fontId="18" fillId="2" borderId="1477" xfId="9" applyNumberFormat="1" applyFont="1" applyFill="1" applyBorder="1" applyAlignment="1">
      <alignment horizontal="center" vertical="center"/>
    </xf>
    <xf numFmtId="0" fontId="18" fillId="2" borderId="1478" xfId="9" applyNumberFormat="1" applyFont="1" applyFill="1" applyBorder="1" applyAlignment="1">
      <alignment horizontal="center" vertical="center"/>
    </xf>
    <xf numFmtId="0" fontId="18" fillId="2" borderId="1488" xfId="9" applyFont="1" applyFill="1" applyBorder="1"/>
    <xf numFmtId="0" fontId="18" fillId="2" borderId="1472" xfId="9" applyFont="1" applyFill="1" applyBorder="1"/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18" fillId="2" borderId="1482" xfId="9" applyFont="1" applyFill="1" applyBorder="1" applyAlignment="1">
      <alignment horizontal="center" vertical="center" wrapText="1"/>
    </xf>
    <xf numFmtId="0" fontId="218" fillId="2" borderId="1507" xfId="9" applyFont="1" applyFill="1" applyBorder="1" applyAlignment="1">
      <alignment horizontal="center" vertical="center" wrapText="1"/>
    </xf>
    <xf numFmtId="0" fontId="218" fillId="2" borderId="1508" xfId="9" applyFont="1" applyFill="1" applyBorder="1" applyAlignment="1">
      <alignment horizontal="center" vertical="center" wrapText="1"/>
    </xf>
    <xf numFmtId="0" fontId="96" fillId="2" borderId="722" xfId="9" applyFont="1" applyFill="1" applyBorder="1" applyAlignment="1">
      <alignment horizontal="center"/>
    </xf>
    <xf numFmtId="0" fontId="96" fillId="2" borderId="1469" xfId="9" applyFont="1" applyFill="1" applyBorder="1" applyAlignment="1">
      <alignment horizontal="center"/>
    </xf>
    <xf numFmtId="0" fontId="96" fillId="2" borderId="1171" xfId="9" applyFont="1" applyFill="1" applyBorder="1" applyAlignment="1">
      <alignment horizontal="center"/>
    </xf>
    <xf numFmtId="0" fontId="218" fillId="2" borderId="879" xfId="9" applyFont="1" applyFill="1" applyBorder="1" applyAlignment="1">
      <alignment horizontal="center" vertical="center" wrapText="1"/>
    </xf>
    <xf numFmtId="0" fontId="218" fillId="2" borderId="1512" xfId="9" applyFont="1" applyFill="1" applyBorder="1" applyAlignment="1">
      <alignment horizontal="center" vertical="center" wrapText="1"/>
    </xf>
    <xf numFmtId="0" fontId="218" fillId="2" borderId="1448" xfId="9" applyFont="1" applyFill="1" applyBorder="1" applyAlignment="1">
      <alignment horizontal="center" vertical="center" wrapText="1"/>
    </xf>
    <xf numFmtId="0" fontId="81" fillId="2" borderId="879" xfId="0" applyFont="1" applyFill="1" applyBorder="1" applyAlignment="1">
      <alignment horizontal="left"/>
    </xf>
    <xf numFmtId="49" fontId="84" fillId="2" borderId="1475" xfId="0" applyNumberFormat="1" applyFont="1" applyFill="1" applyBorder="1" applyAlignment="1">
      <alignment horizontal="left"/>
    </xf>
    <xf numFmtId="0" fontId="81" fillId="2" borderId="1500" xfId="0" applyFont="1" applyFill="1" applyBorder="1" applyAlignment="1">
      <alignment horizontal="left"/>
    </xf>
    <xf numFmtId="49" fontId="79" fillId="2" borderId="1492" xfId="0" applyNumberFormat="1" applyFont="1" applyFill="1" applyBorder="1" applyAlignment="1">
      <alignment horizontal="left"/>
    </xf>
    <xf numFmtId="49" fontId="79" fillId="2" borderId="1469" xfId="0" applyNumberFormat="1" applyFont="1" applyFill="1" applyBorder="1" applyAlignment="1">
      <alignment horizontal="left"/>
    </xf>
    <xf numFmtId="0" fontId="72" fillId="2" borderId="1146" xfId="9" applyFont="1" applyFill="1" applyBorder="1" applyAlignment="1">
      <alignment horizontal="left" vertical="center" wrapText="1"/>
    </xf>
    <xf numFmtId="0" fontId="80" fillId="2" borderId="945" xfId="0" applyFont="1" applyFill="1" applyBorder="1" applyAlignment="1">
      <alignment horizontal="center"/>
    </xf>
    <xf numFmtId="0" fontId="80" fillId="2" borderId="1146" xfId="0" applyFont="1" applyFill="1" applyBorder="1" applyAlignment="1">
      <alignment horizontal="center"/>
    </xf>
    <xf numFmtId="49" fontId="81" fillId="2" borderId="1469" xfId="0" applyNumberFormat="1" applyFont="1" applyFill="1" applyBorder="1" applyAlignment="1">
      <alignment horizontal="left"/>
    </xf>
    <xf numFmtId="0" fontId="23" fillId="2" borderId="879" xfId="0" applyFont="1" applyFill="1" applyBorder="1" applyAlignment="1">
      <alignment horizontal="left"/>
    </xf>
    <xf numFmtId="17" fontId="23" fillId="2" borderId="1495" xfId="0" applyNumberFormat="1" applyFont="1" applyFill="1" applyBorder="1" applyAlignment="1">
      <alignment horizontal="left"/>
    </xf>
    <xf numFmtId="49" fontId="23" fillId="2" borderId="1495" xfId="0" applyNumberFormat="1" applyFont="1" applyFill="1" applyBorder="1" applyAlignment="1">
      <alignment horizontal="left"/>
    </xf>
    <xf numFmtId="49" fontId="23" fillId="2" borderId="1500" xfId="0" applyNumberFormat="1" applyFont="1" applyFill="1" applyBorder="1" applyAlignment="1">
      <alignment horizontal="left"/>
    </xf>
    <xf numFmtId="49" fontId="8" fillId="2" borderId="1469" xfId="0" applyNumberFormat="1" applyFont="1" applyFill="1" applyBorder="1" applyAlignment="1">
      <alignment horizontal="left"/>
    </xf>
    <xf numFmtId="0" fontId="23" fillId="2" borderId="1482" xfId="0" applyFont="1" applyFill="1" applyBorder="1" applyAlignment="1">
      <alignment horizontal="left"/>
    </xf>
    <xf numFmtId="0" fontId="19" fillId="2" borderId="1526" xfId="0" applyFont="1" applyFill="1" applyBorder="1" applyAlignment="1">
      <alignment horizontal="left"/>
    </xf>
    <xf numFmtId="49" fontId="19" fillId="2" borderId="1526" xfId="0" applyNumberFormat="1" applyFont="1" applyFill="1" applyBorder="1" applyAlignment="1">
      <alignment horizontal="left"/>
    </xf>
    <xf numFmtId="17" fontId="19" fillId="2" borderId="1526" xfId="0" applyNumberFormat="1" applyFont="1" applyFill="1" applyBorder="1" applyAlignment="1">
      <alignment horizontal="left"/>
    </xf>
    <xf numFmtId="49" fontId="19" fillId="2" borderId="1453" xfId="0" applyNumberFormat="1" applyFont="1" applyFill="1" applyBorder="1" applyAlignment="1">
      <alignment horizontal="left"/>
    </xf>
    <xf numFmtId="0" fontId="19" fillId="2" borderId="1453" xfId="0" applyFont="1" applyFill="1" applyBorder="1" applyAlignment="1">
      <alignment horizontal="left"/>
    </xf>
    <xf numFmtId="49" fontId="19" fillId="2" borderId="393" xfId="0" applyNumberFormat="1" applyFont="1" applyFill="1" applyBorder="1" applyAlignment="1">
      <alignment horizontal="left"/>
    </xf>
    <xf numFmtId="0" fontId="19" fillId="2" borderId="1452" xfId="0" applyFont="1" applyFill="1" applyBorder="1" applyAlignment="1">
      <alignment horizontal="left"/>
    </xf>
    <xf numFmtId="0" fontId="6" fillId="2" borderId="1493" xfId="9" applyFont="1" applyFill="1" applyBorder="1" applyAlignment="1">
      <alignment horizontal="center" vertical="center" wrapText="1"/>
    </xf>
    <xf numFmtId="0" fontId="6" fillId="2" borderId="1520" xfId="9" applyFont="1" applyFill="1" applyBorder="1" applyAlignment="1">
      <alignment horizontal="center" vertical="center" wrapText="1"/>
    </xf>
    <xf numFmtId="0" fontId="6" fillId="2" borderId="1521" xfId="9" applyFont="1" applyFill="1" applyBorder="1" applyAlignment="1">
      <alignment horizontal="center" vertical="center" wrapText="1"/>
    </xf>
    <xf numFmtId="0" fontId="19" fillId="2" borderId="1522" xfId="9" applyFont="1" applyFill="1" applyBorder="1"/>
    <xf numFmtId="0" fontId="19" fillId="2" borderId="1521" xfId="9" applyFont="1" applyFill="1" applyBorder="1"/>
    <xf numFmtId="0" fontId="19" fillId="2" borderId="1507" xfId="9" applyFont="1" applyFill="1" applyBorder="1"/>
    <xf numFmtId="0" fontId="6" fillId="2" borderId="1528" xfId="9" applyFont="1" applyFill="1" applyBorder="1"/>
    <xf numFmtId="0" fontId="19" fillId="2" borderId="1504" xfId="0" applyFont="1" applyFill="1" applyBorder="1" applyAlignment="1">
      <alignment horizontal="left"/>
    </xf>
    <xf numFmtId="0" fontId="6" fillId="2" borderId="1525" xfId="9" applyFont="1" applyFill="1" applyBorder="1" applyAlignment="1">
      <alignment horizontal="center" vertical="center" wrapText="1"/>
    </xf>
    <xf numFmtId="0" fontId="19" fillId="2" borderId="1520" xfId="9" applyFont="1" applyFill="1" applyBorder="1"/>
    <xf numFmtId="0" fontId="19" fillId="2" borderId="1508" xfId="9" applyFont="1" applyFill="1" applyBorder="1"/>
    <xf numFmtId="0" fontId="73" fillId="2" borderId="1516" xfId="9" applyFont="1" applyFill="1" applyBorder="1" applyAlignment="1">
      <alignment horizontal="center" vertical="center" wrapText="1"/>
    </xf>
    <xf numFmtId="0" fontId="73" fillId="2" borderId="1517" xfId="9" applyFont="1" applyFill="1" applyBorder="1" applyAlignment="1">
      <alignment horizontal="center" wrapText="1"/>
    </xf>
    <xf numFmtId="0" fontId="73" fillId="2" borderId="1519" xfId="9" applyFont="1" applyFill="1" applyBorder="1" applyAlignment="1">
      <alignment horizontal="center" vertical="center"/>
    </xf>
    <xf numFmtId="0" fontId="23" fillId="2" borderId="1500" xfId="0" applyFont="1" applyFill="1" applyBorder="1" applyAlignment="1">
      <alignment horizontal="left"/>
    </xf>
    <xf numFmtId="0" fontId="8" fillId="2" borderId="1474" xfId="0" applyFont="1" applyFill="1" applyBorder="1" applyAlignment="1">
      <alignment horizontal="left" vertical="center"/>
    </xf>
    <xf numFmtId="49" fontId="8" fillId="2" borderId="1474" xfId="0" applyNumberFormat="1" applyFont="1" applyFill="1" applyBorder="1" applyAlignment="1">
      <alignment horizontal="left"/>
    </xf>
    <xf numFmtId="0" fontId="16" fillId="2" borderId="1489" xfId="9" applyFont="1" applyFill="1" applyBorder="1" applyAlignment="1">
      <alignment horizontal="center" vertical="center" wrapText="1"/>
    </xf>
    <xf numFmtId="0" fontId="23" fillId="2" borderId="1495" xfId="0" applyFont="1" applyFill="1" applyBorder="1" applyAlignment="1">
      <alignment horizontal="center"/>
    </xf>
    <xf numFmtId="0" fontId="23" fillId="2" borderId="1420" xfId="9" applyNumberFormat="1" applyFont="1" applyFill="1" applyBorder="1" applyAlignment="1">
      <alignment horizontal="center" vertical="center"/>
    </xf>
    <xf numFmtId="0" fontId="23" fillId="2" borderId="1512" xfId="9" applyNumberFormat="1" applyFont="1" applyFill="1" applyBorder="1" applyAlignment="1">
      <alignment horizontal="center" vertical="center"/>
    </xf>
    <xf numFmtId="0" fontId="23" fillId="2" borderId="393" xfId="9" applyNumberFormat="1" applyFont="1" applyFill="1" applyBorder="1" applyAlignment="1">
      <alignment horizontal="center" vertical="center"/>
    </xf>
    <xf numFmtId="0" fontId="18" fillId="2" borderId="1484" xfId="9" applyFont="1" applyFill="1" applyBorder="1"/>
    <xf numFmtId="0" fontId="16" fillId="2" borderId="1473" xfId="9" applyFont="1" applyFill="1" applyBorder="1" applyAlignment="1">
      <alignment horizontal="center" vertical="center" wrapText="1"/>
    </xf>
    <xf numFmtId="0" fontId="16" fillId="2" borderId="1472" xfId="9" applyFont="1" applyFill="1" applyBorder="1"/>
    <xf numFmtId="49" fontId="8" fillId="2" borderId="1475" xfId="0" applyNumberFormat="1" applyFont="1" applyFill="1" applyBorder="1" applyAlignment="1">
      <alignment horizontal="left"/>
    </xf>
    <xf numFmtId="49" fontId="23" fillId="2" borderId="1500" xfId="0" applyNumberFormat="1" applyFont="1" applyFill="1" applyBorder="1" applyAlignment="1">
      <alignment horizontal="left" wrapText="1"/>
    </xf>
    <xf numFmtId="0" fontId="27" fillId="2" borderId="147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476" xfId="15" quotePrefix="1" applyFont="1" applyFill="1" applyBorder="1" applyAlignment="1">
      <alignment horizontal="left" vertical="center" wrapText="1"/>
    </xf>
    <xf numFmtId="0" fontId="203" fillId="2" borderId="147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41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526" xfId="15" quotePrefix="1" applyFont="1" applyFill="1" applyBorder="1" applyAlignment="1">
      <alignment horizontal="left" vertical="center" wrapText="1"/>
    </xf>
    <xf numFmtId="0" fontId="26" fillId="2" borderId="1493" xfId="15" quotePrefix="1" applyFont="1" applyFill="1" applyBorder="1" applyAlignment="1">
      <alignment horizontal="left" vertical="center" wrapText="1"/>
    </xf>
    <xf numFmtId="0" fontId="203" fillId="2" borderId="147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74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48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8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7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74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41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1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1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9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9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7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74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47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476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476" xfId="15" applyNumberFormat="1" applyFont="1" applyFill="1" applyBorder="1" applyAlignment="1" applyProtection="1">
      <alignment vertical="center" wrapText="1"/>
      <protection locked="0"/>
    </xf>
    <xf numFmtId="0" fontId="24" fillId="2" borderId="1476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95" xfId="15" quotePrefix="1" applyFont="1" applyFill="1" applyBorder="1" applyAlignment="1">
      <alignment horizontal="left" vertical="center" wrapText="1"/>
    </xf>
    <xf numFmtId="0" fontId="26" fillId="2" borderId="1529" xfId="15" quotePrefix="1" applyFont="1" applyFill="1" applyBorder="1" applyAlignment="1">
      <alignment horizontal="left" vertical="center" wrapText="1"/>
    </xf>
    <xf numFmtId="0" fontId="25" fillId="2" borderId="147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7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8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7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475" xfId="15" quotePrefix="1" applyFont="1" applyFill="1" applyBorder="1" applyAlignment="1">
      <alignment horizontal="left" vertical="center" wrapText="1"/>
    </xf>
    <xf numFmtId="0" fontId="20" fillId="2" borderId="1483" xfId="11" quotePrefix="1" applyFont="1" applyFill="1" applyBorder="1" applyAlignment="1" applyProtection="1">
      <alignment horizontal="left" textRotation="90" wrapText="1"/>
      <protection locked="0"/>
    </xf>
    <xf numFmtId="0" fontId="20" fillId="2" borderId="1473" xfId="11" quotePrefix="1" applyFont="1" applyFill="1" applyBorder="1" applyAlignment="1" applyProtection="1">
      <alignment horizontal="left" textRotation="90" wrapText="1"/>
      <protection locked="0"/>
    </xf>
    <xf numFmtId="0" fontId="27" fillId="2" borderId="1476" xfId="15" quotePrefix="1" applyFont="1" applyFill="1" applyBorder="1" applyAlignment="1" applyProtection="1">
      <alignment vertical="center" wrapText="1"/>
      <protection locked="0"/>
    </xf>
    <xf numFmtId="0" fontId="30" fillId="2" borderId="1477" xfId="13" quotePrefix="1" applyFont="1" applyFill="1" applyBorder="1" applyAlignment="1" applyProtection="1">
      <alignment horizontal="center" vertical="center" wrapText="1"/>
      <protection locked="0"/>
    </xf>
    <xf numFmtId="0" fontId="26" fillId="2" borderId="1477" xfId="0" applyFont="1" applyFill="1" applyBorder="1" applyAlignment="1" applyProtection="1">
      <alignment horizontal="center" vertical="center"/>
      <protection locked="0"/>
    </xf>
    <xf numFmtId="0" fontId="26" fillId="2" borderId="1477" xfId="15" quotePrefix="1" applyFont="1" applyFill="1" applyBorder="1" applyAlignment="1" applyProtection="1">
      <alignment horizontal="center" vertical="center" wrapText="1"/>
      <protection locked="0"/>
    </xf>
    <xf numFmtId="0" fontId="30" fillId="2" borderId="1477" xfId="15" quotePrefix="1" applyFont="1" applyFill="1" applyBorder="1" applyAlignment="1" applyProtection="1">
      <alignment horizontal="center" vertical="center" wrapText="1"/>
      <protection locked="0"/>
    </xf>
    <xf numFmtId="0" fontId="229" fillId="2" borderId="1477" xfId="0" applyFont="1" applyFill="1" applyBorder="1" applyAlignment="1" applyProtection="1">
      <alignment horizontal="center" vertical="center"/>
      <protection locked="0"/>
    </xf>
    <xf numFmtId="0" fontId="25" fillId="2" borderId="1477" xfId="15" quotePrefix="1" applyNumberFormat="1" applyFont="1" applyFill="1" applyBorder="1" applyAlignment="1" applyProtection="1">
      <alignment vertical="center" wrapText="1"/>
      <protection locked="0"/>
    </xf>
    <xf numFmtId="0" fontId="203" fillId="2" borderId="1478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419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78" xfId="15" quotePrefix="1" applyNumberFormat="1" applyFont="1" applyFill="1" applyBorder="1" applyAlignment="1" applyProtection="1">
      <alignment vertical="center" wrapText="1"/>
      <protection locked="0"/>
    </xf>
    <xf numFmtId="0" fontId="203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477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477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477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47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78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415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476" xfId="11" quotePrefix="1" applyFont="1" applyFill="1" applyBorder="1" applyAlignment="1" applyProtection="1">
      <alignment horizontal="center" textRotation="90" wrapText="1"/>
      <protection locked="0"/>
    </xf>
    <xf numFmtId="0" fontId="20" fillId="2" borderId="1474" xfId="11" quotePrefix="1" applyFont="1" applyFill="1" applyBorder="1" applyAlignment="1" applyProtection="1">
      <alignment horizontal="center" textRotation="90" wrapText="1"/>
      <protection locked="0"/>
    </xf>
    <xf numFmtId="0" fontId="24" fillId="2" borderId="1477" xfId="15" quotePrefix="1" applyFont="1" applyFill="1" applyBorder="1" applyAlignment="1" applyProtection="1">
      <alignment vertical="center" wrapText="1"/>
      <protection locked="0"/>
    </xf>
    <xf numFmtId="0" fontId="26" fillId="2" borderId="1477" xfId="15" quotePrefix="1" applyFont="1" applyFill="1" applyBorder="1" applyAlignment="1" applyProtection="1">
      <alignment vertical="center" wrapText="1"/>
      <protection locked="0"/>
    </xf>
    <xf numFmtId="0" fontId="27" fillId="2" borderId="1477" xfId="0" applyFont="1" applyFill="1" applyBorder="1" applyAlignment="1" applyProtection="1">
      <alignment horizontal="left" vertical="center" wrapText="1"/>
      <protection locked="0"/>
    </xf>
    <xf numFmtId="0" fontId="27" fillId="2" borderId="1478" xfId="0" applyFont="1" applyFill="1" applyBorder="1" applyAlignment="1" applyProtection="1">
      <alignment horizontal="left" vertical="center" wrapText="1"/>
      <protection locked="0"/>
    </xf>
    <xf numFmtId="0" fontId="24" fillId="2" borderId="1477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8" xfId="15" quotePrefix="1" applyFont="1" applyFill="1" applyBorder="1" applyAlignment="1" applyProtection="1">
      <alignment horizontal="center" vertical="center" wrapText="1"/>
      <protection locked="0"/>
    </xf>
    <xf numFmtId="0" fontId="26" fillId="2" borderId="14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9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6" xfId="15" quotePrefix="1" applyFont="1" applyFill="1" applyBorder="1" applyAlignment="1" applyProtection="1">
      <alignment horizontal="center" vertical="center" wrapText="1"/>
      <protection locked="0"/>
    </xf>
    <xf numFmtId="0" fontId="27" fillId="2" borderId="1474" xfId="0" applyFont="1" applyFill="1" applyBorder="1" applyAlignment="1" applyProtection="1">
      <alignment horizontal="left" vertical="center" wrapText="1"/>
      <protection locked="0"/>
    </xf>
    <xf numFmtId="0" fontId="24" fillId="2" borderId="14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3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4" xfId="0" applyFont="1" applyFill="1" applyBorder="1" applyAlignment="1" applyProtection="1">
      <alignment horizontal="left" vertical="center" wrapText="1"/>
      <protection locked="0"/>
    </xf>
    <xf numFmtId="0" fontId="24" fillId="2" borderId="147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480" xfId="13" quotePrefix="1" applyFont="1" applyFill="1" applyBorder="1" applyAlignment="1" applyProtection="1">
      <alignment horizontal="center" vertical="center" wrapText="1"/>
      <protection locked="0"/>
    </xf>
    <xf numFmtId="0" fontId="24" fillId="2" borderId="1480" xfId="13" quotePrefix="1" applyFont="1" applyFill="1" applyBorder="1" applyAlignment="1" applyProtection="1">
      <alignment vertical="center" wrapText="1"/>
      <protection locked="0"/>
    </xf>
    <xf numFmtId="0" fontId="24" fillId="2" borderId="1479" xfId="13" quotePrefix="1" applyFont="1" applyFill="1" applyBorder="1" applyAlignment="1" applyProtection="1">
      <alignment vertical="center" wrapText="1"/>
      <protection locked="0"/>
    </xf>
    <xf numFmtId="0" fontId="24" fillId="2" borderId="150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6" xfId="11" quotePrefix="1" applyFont="1" applyFill="1" applyBorder="1" applyAlignment="1" applyProtection="1">
      <alignment horizontal="center" textRotation="90" wrapText="1"/>
      <protection locked="0"/>
    </xf>
    <xf numFmtId="0" fontId="26" fillId="2" borderId="151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57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3" xfId="0" applyFont="1" applyFill="1" applyBorder="1" applyAlignment="1" applyProtection="1">
      <alignment horizontal="center" vertical="center" wrapText="1"/>
      <protection locked="0"/>
    </xf>
    <xf numFmtId="0" fontId="24" fillId="2" borderId="1474" xfId="11" quotePrefix="1" applyFont="1" applyFill="1" applyBorder="1" applyAlignment="1" applyProtection="1">
      <alignment horizontal="center" textRotation="90" wrapText="1"/>
      <protection locked="0"/>
    </xf>
    <xf numFmtId="0" fontId="27" fillId="2" borderId="1477" xfId="0" applyFont="1" applyFill="1" applyBorder="1" applyAlignment="1" applyProtection="1">
      <alignment horizontal="center" vertical="center" wrapText="1"/>
      <protection locked="0"/>
    </xf>
    <xf numFmtId="0" fontId="26" fillId="2" borderId="1478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0" applyFont="1" applyFill="1" applyBorder="1" applyAlignment="1" applyProtection="1">
      <alignment horizontal="center" vertical="center" wrapText="1"/>
      <protection locked="0"/>
    </xf>
    <xf numFmtId="0" fontId="24" fillId="2" borderId="1477" xfId="13" quotePrefix="1" applyFont="1" applyFill="1" applyBorder="1" applyAlignment="1" applyProtection="1">
      <alignment vertical="center" wrapText="1"/>
      <protection locked="0"/>
    </xf>
    <xf numFmtId="0" fontId="24" fillId="2" borderId="1477" xfId="0" applyFont="1" applyFill="1" applyBorder="1" applyAlignment="1" applyProtection="1">
      <alignment horizontal="center" vertical="center" wrapText="1"/>
      <protection locked="0"/>
    </xf>
    <xf numFmtId="0" fontId="24" fillId="2" borderId="1478" xfId="0" applyFont="1" applyFill="1" applyBorder="1" applyAlignment="1" applyProtection="1">
      <alignment horizontal="center" vertical="center" wrapText="1"/>
      <protection locked="0"/>
    </xf>
    <xf numFmtId="0" fontId="25" fillId="2" borderId="1477" xfId="0" applyFont="1" applyFill="1" applyBorder="1" applyAlignment="1" applyProtection="1">
      <alignment horizontal="center" vertical="center"/>
      <protection locked="0"/>
    </xf>
    <xf numFmtId="0" fontId="27" fillId="2" borderId="1475" xfId="15" quotePrefix="1" applyFont="1" applyFill="1" applyBorder="1" applyAlignment="1" applyProtection="1">
      <alignment vertical="center" wrapText="1"/>
      <protection locked="0"/>
    </xf>
    <xf numFmtId="0" fontId="26" fillId="2" borderId="1500" xfId="15" quotePrefix="1" applyFont="1" applyFill="1" applyBorder="1" applyAlignment="1">
      <alignment horizontal="left" vertical="center" wrapText="1"/>
    </xf>
    <xf numFmtId="0" fontId="27" fillId="2" borderId="1475" xfId="0" applyFont="1" applyFill="1" applyBorder="1" applyAlignment="1" applyProtection="1">
      <alignment horizontal="left" vertical="center" wrapText="1"/>
      <protection locked="0"/>
    </xf>
    <xf numFmtId="0" fontId="27" fillId="2" borderId="772" xfId="15" applyFont="1" applyFill="1" applyBorder="1" applyAlignment="1" applyProtection="1">
      <alignment vertical="center" wrapText="1"/>
      <protection locked="0"/>
    </xf>
    <xf numFmtId="0" fontId="24" fillId="2" borderId="1480" xfId="15" quotePrefix="1" applyFont="1" applyFill="1" applyBorder="1" applyAlignment="1" applyProtection="1">
      <alignment vertical="center" wrapText="1"/>
      <protection locked="0"/>
    </xf>
    <xf numFmtId="0" fontId="24" fillId="2" borderId="1487" xfId="13" quotePrefix="1" applyFont="1" applyFill="1" applyBorder="1" applyAlignment="1" applyProtection="1">
      <alignment horizontal="center" vertical="center" wrapText="1"/>
      <protection locked="0"/>
    </xf>
    <xf numFmtId="0" fontId="26" fillId="2" borderId="1487" xfId="13" quotePrefix="1" applyFont="1" applyFill="1" applyBorder="1" applyAlignment="1" applyProtection="1">
      <alignment horizontal="center" vertical="center" wrapText="1"/>
      <protection locked="0"/>
    </xf>
    <xf numFmtId="0" fontId="25" fillId="2" borderId="1480" xfId="0" applyFont="1" applyFill="1" applyBorder="1" applyAlignment="1" applyProtection="1">
      <alignment horizontal="center" vertical="center"/>
      <protection locked="0"/>
    </xf>
    <xf numFmtId="0" fontId="24" fillId="2" borderId="1476" xfId="15" quotePrefix="1" applyFont="1" applyFill="1" applyBorder="1" applyAlignment="1" applyProtection="1">
      <alignment vertical="center" wrapText="1"/>
      <protection locked="0"/>
    </xf>
    <xf numFmtId="0" fontId="26" fillId="2" borderId="1478" xfId="15" quotePrefix="1" applyFont="1" applyFill="1" applyBorder="1" applyAlignment="1" applyProtection="1">
      <alignment vertical="center" wrapText="1"/>
      <protection locked="0"/>
    </xf>
    <xf numFmtId="0" fontId="24" fillId="2" borderId="1476" xfId="15" quotePrefix="1" applyFont="1" applyFill="1" applyBorder="1" applyAlignment="1" applyProtection="1">
      <alignment horizontal="center" vertical="center" wrapText="1"/>
      <protection locked="0"/>
    </xf>
    <xf numFmtId="0" fontId="26" fillId="2" borderId="932" xfId="15" quotePrefix="1" applyFont="1" applyFill="1" applyBorder="1" applyAlignment="1" applyProtection="1">
      <alignment horizontal="center" vertical="center" wrapText="1"/>
      <protection locked="0"/>
    </xf>
    <xf numFmtId="0" fontId="26" fillId="2" borderId="1496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13" quotePrefix="1" applyFont="1" applyFill="1" applyBorder="1" applyAlignment="1" applyProtection="1">
      <alignment horizontal="center" vertical="center" wrapText="1"/>
      <protection locked="0"/>
    </xf>
    <xf numFmtId="0" fontId="24" fillId="2" borderId="1476" xfId="13" quotePrefix="1" applyFont="1" applyFill="1" applyBorder="1" applyAlignment="1" applyProtection="1">
      <alignment vertical="center" wrapText="1"/>
      <protection locked="0"/>
    </xf>
    <xf numFmtId="0" fontId="24" fillId="2" borderId="1478" xfId="13" quotePrefix="1" applyFont="1" applyFill="1" applyBorder="1" applyAlignment="1" applyProtection="1">
      <alignment vertical="center" wrapText="1"/>
      <protection locked="0"/>
    </xf>
    <xf numFmtId="0" fontId="26" fillId="2" borderId="1242" xfId="13" quotePrefix="1" applyFont="1" applyFill="1" applyBorder="1" applyAlignment="1" applyProtection="1">
      <alignment horizontal="center" vertical="center" wrapText="1"/>
      <protection locked="0"/>
    </xf>
    <xf numFmtId="0" fontId="26" fillId="2" borderId="125" xfId="13" quotePrefix="1" applyFont="1" applyFill="1" applyBorder="1" applyAlignment="1" applyProtection="1">
      <alignment horizontal="center" vertical="center" wrapText="1"/>
      <protection locked="0"/>
    </xf>
    <xf numFmtId="0" fontId="25" fillId="2" borderId="1476" xfId="0" applyFont="1" applyFill="1" applyBorder="1" applyAlignment="1" applyProtection="1">
      <alignment horizontal="center" vertical="center"/>
      <protection locked="0"/>
    </xf>
    <xf numFmtId="0" fontId="25" fillId="2" borderId="1478" xfId="0" applyFont="1" applyFill="1" applyBorder="1" applyAlignment="1" applyProtection="1">
      <alignment horizontal="center" vertical="center"/>
      <protection locked="0"/>
    </xf>
    <xf numFmtId="0" fontId="24" fillId="2" borderId="1475" xfId="11" quotePrefix="1" applyFont="1" applyFill="1" applyBorder="1" applyAlignment="1" applyProtection="1">
      <alignment horizontal="center" textRotation="90" wrapText="1"/>
      <protection locked="0"/>
    </xf>
    <xf numFmtId="0" fontId="26" fillId="2" borderId="1479" xfId="15" quotePrefix="1" applyFont="1" applyFill="1" applyBorder="1" applyAlignment="1" applyProtection="1">
      <alignment vertical="center" wrapText="1"/>
      <protection locked="0"/>
    </xf>
    <xf numFmtId="0" fontId="26" fillId="2" borderId="147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82" xfId="15" quotePrefix="1" applyFont="1" applyFill="1" applyBorder="1" applyAlignment="1" applyProtection="1">
      <alignment horizontal="center" vertical="center" wrapText="1"/>
      <protection locked="0"/>
    </xf>
    <xf numFmtId="0" fontId="25" fillId="2" borderId="1479" xfId="0" applyFont="1" applyFill="1" applyBorder="1" applyAlignment="1" applyProtection="1">
      <alignment horizontal="center" vertical="center"/>
      <protection locked="0"/>
    </xf>
    <xf numFmtId="0" fontId="24" fillId="2" borderId="1480" xfId="11" quotePrefix="1" applyFont="1" applyFill="1" applyBorder="1" applyAlignment="1" applyProtection="1">
      <alignment horizontal="center" textRotation="90" wrapText="1"/>
      <protection locked="0"/>
    </xf>
    <xf numFmtId="0" fontId="27" fillId="2" borderId="1480" xfId="0" applyFont="1" applyFill="1" applyBorder="1" applyAlignment="1" applyProtection="1">
      <alignment horizontal="left" vertical="center" wrapText="1"/>
      <protection locked="0"/>
    </xf>
    <xf numFmtId="0" fontId="27" fillId="2" borderId="1480" xfId="0" applyFont="1" applyFill="1" applyBorder="1" applyAlignment="1" applyProtection="1">
      <alignment horizontal="center" vertical="center" wrapText="1"/>
      <protection locked="0"/>
    </xf>
    <xf numFmtId="0" fontId="24" fillId="2" borderId="1487" xfId="0" applyFont="1" applyFill="1" applyBorder="1" applyAlignment="1" applyProtection="1">
      <alignment horizontal="center" vertical="center" wrapText="1"/>
      <protection locked="0"/>
    </xf>
    <xf numFmtId="0" fontId="24" fillId="2" borderId="1480" xfId="0" applyFont="1" applyFill="1" applyBorder="1" applyAlignment="1" applyProtection="1">
      <alignment horizontal="center" vertical="center" wrapText="1"/>
      <protection locked="0"/>
    </xf>
    <xf numFmtId="0" fontId="46" fillId="11" borderId="1495" xfId="0" applyFont="1" applyFill="1" applyBorder="1" applyAlignment="1">
      <alignment horizontal="left" vertical="center" wrapText="1"/>
    </xf>
    <xf numFmtId="0" fontId="32" fillId="11" borderId="360" xfId="0" applyFont="1" applyFill="1" applyBorder="1" applyAlignment="1">
      <alignment horizontal="center" vertical="center" wrapText="1"/>
    </xf>
    <xf numFmtId="0" fontId="32" fillId="11" borderId="362" xfId="0" applyFont="1" applyFill="1" applyBorder="1" applyAlignment="1">
      <alignment horizontal="center" vertical="center" wrapText="1"/>
    </xf>
    <xf numFmtId="0" fontId="3" fillId="11" borderId="360" xfId="0" applyFont="1" applyFill="1" applyBorder="1" applyAlignment="1">
      <alignment horizontal="center" vertical="center" wrapText="1"/>
    </xf>
    <xf numFmtId="0" fontId="3" fillId="11" borderId="362" xfId="0" applyFont="1" applyFill="1" applyBorder="1" applyAlignment="1">
      <alignment horizontal="center" vertical="center" wrapText="1"/>
    </xf>
    <xf numFmtId="0" fontId="139" fillId="9" borderId="1475" xfId="0" applyFont="1" applyFill="1" applyBorder="1" applyAlignment="1">
      <alignment horizontal="left" vertical="center" wrapText="1"/>
    </xf>
    <xf numFmtId="0" fontId="32" fillId="11" borderId="1475" xfId="0" applyFont="1" applyFill="1" applyBorder="1" applyAlignment="1">
      <alignment horizontal="left" vertical="center" wrapText="1"/>
    </xf>
    <xf numFmtId="0" fontId="32" fillId="10" borderId="1475" xfId="0" applyFont="1" applyFill="1" applyBorder="1" applyAlignment="1">
      <alignment horizontal="left" vertical="center" wrapText="1"/>
    </xf>
    <xf numFmtId="0" fontId="139" fillId="11" borderId="1475" xfId="0" applyFont="1" applyFill="1" applyBorder="1" applyAlignment="1">
      <alignment horizontal="left" vertical="center" wrapText="1"/>
    </xf>
    <xf numFmtId="0" fontId="3" fillId="11" borderId="982" xfId="0" applyFont="1" applyFill="1" applyBorder="1" applyAlignment="1">
      <alignment horizontal="center" vertical="center" wrapText="1"/>
    </xf>
    <xf numFmtId="0" fontId="3" fillId="11" borderId="983" xfId="0" applyFont="1" applyFill="1" applyBorder="1" applyAlignment="1">
      <alignment horizontal="center" vertical="center" wrapText="1"/>
    </xf>
    <xf numFmtId="0" fontId="32" fillId="10" borderId="1351" xfId="0" applyFont="1" applyFill="1" applyBorder="1" applyAlignment="1">
      <alignment horizontal="left" vertical="center" wrapText="1"/>
    </xf>
    <xf numFmtId="0" fontId="193" fillId="9" borderId="1531" xfId="0" applyFont="1" applyFill="1" applyBorder="1" applyAlignment="1">
      <alignment vertical="center" wrapText="1"/>
    </xf>
    <xf numFmtId="0" fontId="230" fillId="2" borderId="1095" xfId="11" quotePrefix="1" applyFont="1" applyFill="1" applyBorder="1" applyAlignment="1" applyProtection="1">
      <alignment horizontal="center" textRotation="90" wrapText="1"/>
      <protection locked="0"/>
    </xf>
    <xf numFmtId="0" fontId="230" fillId="2" borderId="1094" xfId="11" quotePrefix="1" applyFont="1" applyFill="1" applyBorder="1" applyAlignment="1" applyProtection="1">
      <alignment horizontal="center" textRotation="90" wrapText="1"/>
      <protection locked="0"/>
    </xf>
    <xf numFmtId="0" fontId="230" fillId="2" borderId="1146" xfId="11" quotePrefix="1" applyFont="1" applyFill="1" applyBorder="1" applyAlignment="1" applyProtection="1">
      <alignment horizontal="center" textRotation="90" wrapText="1"/>
      <protection locked="0"/>
    </xf>
    <xf numFmtId="0" fontId="230" fillId="2" borderId="1364" xfId="11" quotePrefix="1" applyFont="1" applyFill="1" applyBorder="1" applyAlignment="1" applyProtection="1">
      <alignment horizontal="center" textRotation="90" wrapText="1"/>
      <protection locked="0"/>
    </xf>
    <xf numFmtId="0" fontId="100" fillId="2" borderId="1480" xfId="0" applyFont="1" applyFill="1" applyBorder="1" applyAlignment="1">
      <alignment horizontal="left" vertical="center" wrapText="1"/>
    </xf>
    <xf numFmtId="0" fontId="100" fillId="2" borderId="1499" xfId="0" applyFont="1" applyFill="1" applyBorder="1" applyAlignment="1">
      <alignment horizontal="center" vertical="center" wrapText="1"/>
    </xf>
    <xf numFmtId="0" fontId="100" fillId="2" borderId="1205" xfId="0" applyFont="1" applyFill="1" applyBorder="1" applyAlignment="1">
      <alignment horizontal="center" vertical="center" wrapText="1"/>
    </xf>
    <xf numFmtId="0" fontId="1" fillId="2" borderId="1471" xfId="0" applyFont="1" applyFill="1" applyBorder="1" applyAlignment="1">
      <alignment horizontal="center" vertical="center" wrapText="1"/>
    </xf>
    <xf numFmtId="0" fontId="21" fillId="2" borderId="722" xfId="13" applyFont="1" applyFill="1" applyBorder="1" applyAlignment="1">
      <alignment horizontal="center" vertical="center" wrapText="1"/>
    </xf>
    <xf numFmtId="0" fontId="127" fillId="2" borderId="1527" xfId="0" applyFont="1" applyFill="1" applyBorder="1" applyAlignment="1">
      <alignment horizontal="center" vertical="center" wrapText="1"/>
    </xf>
    <xf numFmtId="0" fontId="127" fillId="2" borderId="1499" xfId="0" applyFont="1" applyFill="1" applyBorder="1" applyAlignment="1">
      <alignment horizontal="center" vertical="center" wrapText="1"/>
    </xf>
    <xf numFmtId="0" fontId="127" fillId="2" borderId="1506" xfId="0" applyFont="1" applyFill="1" applyBorder="1" applyAlignment="1">
      <alignment horizontal="center" vertical="center" wrapText="1"/>
    </xf>
    <xf numFmtId="0" fontId="1" fillId="2" borderId="1510" xfId="0" applyFont="1" applyFill="1" applyBorder="1" applyAlignment="1">
      <alignment horizontal="center" vertical="center" wrapText="1"/>
    </xf>
    <xf numFmtId="0" fontId="10" fillId="2" borderId="1484" xfId="15" applyFont="1" applyFill="1" applyBorder="1" applyAlignment="1">
      <alignment horizontal="center" vertical="center" wrapText="1"/>
    </xf>
    <xf numFmtId="0" fontId="39" fillId="2" borderId="1480" xfId="15" applyFont="1" applyFill="1" applyBorder="1" applyAlignment="1">
      <alignment horizontal="center" vertical="center" wrapText="1"/>
    </xf>
    <xf numFmtId="0" fontId="10" fillId="2" borderId="1510" xfId="13" applyFont="1" applyFill="1" applyBorder="1" applyAlignment="1">
      <alignment horizontal="center" vertical="center" wrapText="1"/>
    </xf>
    <xf numFmtId="0" fontId="10" fillId="2" borderId="1471" xfId="13" applyFont="1" applyFill="1" applyBorder="1" applyAlignment="1">
      <alignment horizontal="center" vertical="center" wrapText="1"/>
    </xf>
    <xf numFmtId="0" fontId="100" fillId="2" borderId="1480" xfId="0" applyFont="1" applyFill="1" applyBorder="1" applyAlignment="1">
      <alignment horizontal="center" vertical="center"/>
    </xf>
    <xf numFmtId="0" fontId="39" fillId="2" borderId="1478" xfId="15" applyFont="1" applyFill="1" applyBorder="1" applyAlignment="1">
      <alignment horizontal="center" vertical="center" wrapText="1"/>
    </xf>
    <xf numFmtId="0" fontId="39" fillId="4" borderId="1498" xfId="15" applyFont="1" applyFill="1" applyBorder="1" applyAlignment="1">
      <alignment horizontal="center" vertical="center" wrapText="1"/>
    </xf>
    <xf numFmtId="0" fontId="39" fillId="4" borderId="1456" xfId="15" applyFont="1" applyFill="1" applyBorder="1" applyAlignment="1">
      <alignment horizontal="center" vertical="center" wrapText="1"/>
    </xf>
    <xf numFmtId="0" fontId="10" fillId="2" borderId="1474" xfId="13" applyFont="1" applyFill="1" applyBorder="1" applyAlignment="1">
      <alignment horizontal="center" vertical="center" wrapText="1"/>
    </xf>
    <xf numFmtId="0" fontId="10" fillId="2" borderId="1465" xfId="13" applyFont="1" applyFill="1" applyBorder="1" applyAlignment="1">
      <alignment horizontal="center" vertical="center" wrapText="1"/>
    </xf>
    <xf numFmtId="0" fontId="39" fillId="2" borderId="1465" xfId="15" applyFont="1" applyFill="1" applyBorder="1" applyAlignment="1">
      <alignment horizontal="center" vertical="center" wrapText="1"/>
    </xf>
    <xf numFmtId="0" fontId="39" fillId="2" borderId="1491" xfId="15" applyFont="1" applyFill="1" applyBorder="1" applyAlignment="1">
      <alignment horizontal="center" vertical="center" wrapText="1"/>
    </xf>
    <xf numFmtId="0" fontId="39" fillId="2" borderId="1456" xfId="15" applyFont="1" applyFill="1" applyBorder="1" applyAlignment="1">
      <alignment horizontal="center" vertical="center" wrapText="1"/>
    </xf>
    <xf numFmtId="0" fontId="39" fillId="2" borderId="1505" xfId="15" applyFont="1" applyFill="1" applyBorder="1" applyAlignment="1">
      <alignment horizontal="center" vertical="center" wrapText="1"/>
    </xf>
    <xf numFmtId="0" fontId="10" fillId="2" borderId="1474" xfId="15" applyFont="1" applyFill="1" applyBorder="1" applyAlignment="1">
      <alignment horizontal="center" vertical="center" wrapText="1"/>
    </xf>
    <xf numFmtId="0" fontId="100" fillId="2" borderId="1474" xfId="0" applyFont="1" applyFill="1" applyBorder="1" applyAlignment="1">
      <alignment horizontal="center" vertical="center"/>
    </xf>
    <xf numFmtId="0" fontId="105" fillId="2" borderId="1532" xfId="12" applyFont="1" applyFill="1" applyBorder="1" applyAlignment="1">
      <alignment horizontal="center"/>
    </xf>
    <xf numFmtId="0" fontId="105" fillId="2" borderId="1261" xfId="12" applyFont="1" applyFill="1" applyBorder="1" applyAlignment="1">
      <alignment horizontal="center"/>
    </xf>
    <xf numFmtId="0" fontId="52" fillId="2" borderId="1275" xfId="13" applyFont="1" applyFill="1" applyBorder="1" applyAlignment="1">
      <alignment horizontal="center" vertical="center" wrapText="1"/>
    </xf>
    <xf numFmtId="0" fontId="55" fillId="2" borderId="995" xfId="15" applyFont="1" applyFill="1" applyBorder="1" applyAlignment="1">
      <alignment horizontal="center" vertical="center" wrapText="1"/>
    </xf>
    <xf numFmtId="0" fontId="102" fillId="2" borderId="1039" xfId="13" applyNumberFormat="1" applyFont="1" applyFill="1" applyBorder="1" applyAlignment="1" applyProtection="1">
      <alignment horizontal="center" vertical="center" wrapText="1"/>
    </xf>
    <xf numFmtId="0" fontId="102" fillId="2" borderId="1481" xfId="13" applyNumberFormat="1" applyFont="1" applyFill="1" applyBorder="1" applyAlignment="1" applyProtection="1">
      <alignment horizontal="center" vertical="center" wrapText="1"/>
    </xf>
    <xf numFmtId="0" fontId="102" fillId="2" borderId="1490" xfId="13" applyNumberFormat="1" applyFont="1" applyFill="1" applyBorder="1" applyAlignment="1" applyProtection="1">
      <alignment horizontal="center" vertical="center" wrapText="1"/>
    </xf>
    <xf numFmtId="0" fontId="102" fillId="2" borderId="1496" xfId="13" applyNumberFormat="1" applyFont="1" applyFill="1" applyBorder="1" applyAlignment="1" applyProtection="1">
      <alignment horizontal="center" vertical="center" wrapText="1"/>
    </xf>
    <xf numFmtId="0" fontId="102" fillId="2" borderId="1497" xfId="13" applyNumberFormat="1" applyFont="1" applyFill="1" applyBorder="1" applyAlignment="1" applyProtection="1">
      <alignment horizontal="center" vertical="center" wrapText="1"/>
    </xf>
    <xf numFmtId="0" fontId="102" fillId="2" borderId="1391" xfId="13" applyNumberFormat="1" applyFont="1" applyFill="1" applyBorder="1" applyAlignment="1" applyProtection="1">
      <alignment horizontal="center" vertical="center" wrapText="1"/>
    </xf>
    <xf numFmtId="0" fontId="102" fillId="2" borderId="1504" xfId="13" applyNumberFormat="1" applyFont="1" applyFill="1" applyBorder="1" applyAlignment="1" applyProtection="1">
      <alignment horizontal="center" vertical="center" wrapText="1"/>
    </xf>
    <xf numFmtId="0" fontId="102" fillId="2" borderId="1491" xfId="13" applyNumberFormat="1" applyFont="1" applyFill="1" applyBorder="1" applyAlignment="1" applyProtection="1">
      <alignment horizontal="center" vertical="center" wrapText="1"/>
    </xf>
    <xf numFmtId="0" fontId="102" fillId="2" borderId="1498" xfId="13" applyNumberFormat="1" applyFont="1" applyFill="1" applyBorder="1" applyAlignment="1" applyProtection="1">
      <alignment horizontal="center" vertical="center" wrapText="1"/>
    </xf>
    <xf numFmtId="0" fontId="102" fillId="2" borderId="1505" xfId="13" applyNumberFormat="1" applyFont="1" applyFill="1" applyBorder="1" applyAlignment="1" applyProtection="1">
      <alignment horizontal="center" vertical="center" wrapText="1"/>
    </xf>
    <xf numFmtId="0" fontId="24" fillId="2" borderId="995" xfId="13" applyNumberFormat="1" applyFont="1" applyFill="1" applyBorder="1" applyAlignment="1" applyProtection="1">
      <alignment horizontal="center" vertical="center" wrapText="1"/>
    </xf>
    <xf numFmtId="0" fontId="102" fillId="2" borderId="153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7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Alignment="1">
      <alignment horizontal="center"/>
    </xf>
    <xf numFmtId="0" fontId="26" fillId="2" borderId="969" xfId="15" quotePrefix="1" applyFont="1" applyFill="1" applyBorder="1" applyAlignment="1">
      <alignment horizontal="left" vertical="center" wrapText="1"/>
    </xf>
    <xf numFmtId="0" fontId="26" fillId="2" borderId="153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04" xfId="15" quotePrefix="1" applyFont="1" applyFill="1" applyBorder="1" applyAlignment="1">
      <alignment horizontal="left" vertical="center" wrapText="1"/>
    </xf>
    <xf numFmtId="0" fontId="24" fillId="2" borderId="1004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00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03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004" xfId="15" quotePrefix="1" applyFont="1" applyFill="1" applyBorder="1" applyAlignment="1" applyProtection="1">
      <alignment vertical="center" wrapText="1"/>
      <protection locked="0"/>
    </xf>
    <xf numFmtId="0" fontId="27" fillId="2" borderId="1004" xfId="0" applyFont="1" applyFill="1" applyBorder="1" applyAlignment="1" applyProtection="1">
      <alignment horizontal="left" vertical="center" wrapText="1"/>
      <protection locked="0"/>
    </xf>
    <xf numFmtId="0" fontId="27" fillId="2" borderId="1004" xfId="15" applyFont="1" applyFill="1" applyBorder="1" applyAlignment="1" applyProtection="1">
      <alignment vertical="center" wrapText="1"/>
      <protection locked="0"/>
    </xf>
    <xf numFmtId="0" fontId="31" fillId="2" borderId="1534" xfId="15" quotePrefix="1" applyFont="1" applyFill="1" applyBorder="1" applyAlignment="1" applyProtection="1">
      <alignment horizontal="center" vertical="center" wrapText="1"/>
      <protection locked="0"/>
    </xf>
    <xf numFmtId="0" fontId="32" fillId="2" borderId="1534" xfId="28" quotePrefix="1" applyFont="1" applyFill="1" applyBorder="1" applyAlignment="1">
      <alignment horizontal="center" vertical="center" wrapText="1"/>
    </xf>
    <xf numFmtId="0" fontId="229" fillId="2" borderId="1364" xfId="0" applyFont="1" applyFill="1" applyBorder="1" applyAlignment="1" applyProtection="1">
      <alignment horizontal="center" vertical="center"/>
      <protection locked="0"/>
    </xf>
    <xf numFmtId="0" fontId="26" fillId="2" borderId="1039" xfId="0" applyFont="1" applyFill="1" applyBorder="1" applyAlignment="1" applyProtection="1">
      <alignment horizontal="center" vertical="center"/>
      <protection locked="0"/>
    </xf>
    <xf numFmtId="0" fontId="26" fillId="2" borderId="1362" xfId="0" applyFont="1" applyFill="1" applyBorder="1" applyAlignment="1" applyProtection="1">
      <alignment horizontal="center" vertical="center"/>
      <protection locked="0"/>
    </xf>
    <xf numFmtId="0" fontId="26" fillId="2" borderId="1363" xfId="15" quotePrefix="1" applyFont="1" applyFill="1" applyBorder="1" applyAlignment="1" applyProtection="1">
      <alignment horizontal="center" vertical="center" wrapText="1"/>
      <protection locked="0"/>
    </xf>
    <xf numFmtId="0" fontId="30" fillId="2" borderId="1039" xfId="15" quotePrefix="1" applyFont="1" applyFill="1" applyBorder="1" applyAlignment="1" applyProtection="1">
      <alignment horizontal="center" vertical="center" wrapText="1"/>
      <protection locked="0"/>
    </xf>
    <xf numFmtId="0" fontId="30" fillId="2" borderId="1362" xfId="15" quotePrefix="1" applyFont="1" applyFill="1" applyBorder="1" applyAlignment="1" applyProtection="1">
      <alignment horizontal="center" vertical="center" wrapText="1"/>
      <protection locked="0"/>
    </xf>
    <xf numFmtId="0" fontId="31" fillId="2" borderId="1363" xfId="15" quotePrefix="1" applyFont="1" applyFill="1" applyBorder="1" applyAlignment="1" applyProtection="1">
      <alignment horizontal="center" vertical="center" wrapText="1"/>
      <protection locked="0"/>
    </xf>
    <xf numFmtId="0" fontId="31" fillId="2" borderId="1418" xfId="15" quotePrefix="1" applyFont="1" applyFill="1" applyBorder="1" applyAlignment="1" applyProtection="1">
      <alignment horizontal="center" vertical="center" wrapText="1"/>
      <protection locked="0"/>
    </xf>
    <xf numFmtId="0" fontId="31" fillId="2" borderId="1414" xfId="15" quotePrefix="1" applyFont="1" applyFill="1" applyBorder="1" applyAlignment="1" applyProtection="1">
      <alignment horizontal="center" vertical="center" wrapText="1"/>
      <protection locked="0"/>
    </xf>
    <xf numFmtId="0" fontId="30" fillId="2" borderId="1464" xfId="15" quotePrefix="1" applyFont="1" applyFill="1" applyBorder="1" applyAlignment="1" applyProtection="1">
      <alignment horizontal="center" vertical="center" wrapText="1"/>
      <protection locked="0"/>
    </xf>
    <xf numFmtId="0" fontId="30" fillId="2" borderId="1039" xfId="13" quotePrefix="1" applyFont="1" applyFill="1" applyBorder="1" applyAlignment="1" applyProtection="1">
      <alignment horizontal="center" vertical="center" wrapText="1"/>
      <protection locked="0"/>
    </xf>
    <xf numFmtId="0" fontId="30" fillId="2" borderId="1362" xfId="13" quotePrefix="1" applyFont="1" applyFill="1" applyBorder="1" applyAlignment="1" applyProtection="1">
      <alignment horizontal="center" vertical="center" wrapText="1"/>
      <protection locked="0"/>
    </xf>
    <xf numFmtId="0" fontId="30" fillId="2" borderId="1363" xfId="13" quotePrefix="1" applyFont="1" applyFill="1" applyBorder="1" applyAlignment="1" applyProtection="1">
      <alignment horizontal="center" vertical="center" wrapText="1"/>
      <protection locked="0"/>
    </xf>
    <xf numFmtId="0" fontId="31" fillId="2" borderId="1039" xfId="13" quotePrefix="1" applyFont="1" applyFill="1" applyBorder="1" applyAlignment="1" applyProtection="1">
      <alignment horizontal="center" vertical="center" wrapText="1"/>
      <protection locked="0"/>
    </xf>
    <xf numFmtId="0" fontId="31" fillId="2" borderId="1362" xfId="13" quotePrefix="1" applyFont="1" applyFill="1" applyBorder="1" applyAlignment="1" applyProtection="1">
      <alignment horizontal="center" vertical="center" wrapText="1"/>
      <protection locked="0"/>
    </xf>
    <xf numFmtId="0" fontId="30" fillId="2" borderId="1039" xfId="0" applyFont="1" applyFill="1" applyBorder="1" applyAlignment="1" applyProtection="1">
      <alignment horizontal="center" vertical="center"/>
      <protection locked="0"/>
    </xf>
    <xf numFmtId="0" fontId="30" fillId="2" borderId="1362" xfId="0" applyFont="1" applyFill="1" applyBorder="1" applyAlignment="1" applyProtection="1">
      <alignment horizontal="center" vertical="center"/>
      <protection locked="0"/>
    </xf>
    <xf numFmtId="0" fontId="30" fillId="2" borderId="1363" xfId="0" applyFont="1" applyFill="1" applyBorder="1" applyAlignment="1" applyProtection="1">
      <alignment horizontal="center" vertical="center"/>
      <protection locked="0"/>
    </xf>
    <xf numFmtId="0" fontId="31" fillId="2" borderId="1363" xfId="13" quotePrefix="1" applyFont="1" applyFill="1" applyBorder="1" applyAlignment="1" applyProtection="1">
      <alignment horizontal="center" vertical="center" wrapText="1"/>
      <protection locked="0"/>
    </xf>
    <xf numFmtId="0" fontId="32" fillId="2" borderId="970" xfId="28" quotePrefix="1" applyFont="1" applyFill="1" applyBorder="1" applyAlignment="1">
      <alignment horizontal="center" vertical="center" wrapText="1"/>
    </xf>
    <xf numFmtId="0" fontId="32" fillId="2" borderId="996" xfId="28" quotePrefix="1" applyFont="1" applyFill="1" applyBorder="1" applyAlignment="1">
      <alignment horizontal="center" vertical="center" wrapText="1"/>
    </xf>
    <xf numFmtId="0" fontId="32" fillId="2" borderId="1464" xfId="28" quotePrefix="1" applyFont="1" applyFill="1" applyBorder="1" applyAlignment="1">
      <alignment horizontal="center" vertical="center" wrapText="1"/>
    </xf>
    <xf numFmtId="0" fontId="229" fillId="2" borderId="1039" xfId="0" applyFont="1" applyFill="1" applyBorder="1" applyAlignment="1" applyProtection="1">
      <alignment horizontal="center" vertical="center"/>
      <protection locked="0"/>
    </xf>
    <xf numFmtId="0" fontId="229" fillId="2" borderId="1362" xfId="0" applyFont="1" applyFill="1" applyBorder="1" applyAlignment="1" applyProtection="1">
      <alignment horizontal="center" vertical="center"/>
      <protection locked="0"/>
    </xf>
    <xf numFmtId="0" fontId="229" fillId="2" borderId="1363" xfId="0" applyFont="1" applyFill="1" applyBorder="1" applyAlignment="1" applyProtection="1">
      <alignment horizontal="center" vertical="center"/>
      <protection locked="0"/>
    </xf>
    <xf numFmtId="0" fontId="26" fillId="2" borderId="1365" xfId="15" quotePrefix="1" applyFont="1" applyFill="1" applyBorder="1" applyAlignment="1" applyProtection="1">
      <alignment horizontal="center" vertical="center" wrapText="1"/>
      <protection locked="0"/>
    </xf>
    <xf numFmtId="0" fontId="31" fillId="2" borderId="1365" xfId="15" quotePrefix="1" applyFont="1" applyFill="1" applyBorder="1" applyAlignment="1" applyProtection="1">
      <alignment horizontal="center" vertical="center" wrapText="1"/>
      <protection locked="0"/>
    </xf>
    <xf numFmtId="0" fontId="30" fillId="2" borderId="1365" xfId="13" quotePrefix="1" applyFont="1" applyFill="1" applyBorder="1" applyAlignment="1" applyProtection="1">
      <alignment horizontal="center" vertical="center" wrapText="1"/>
      <protection locked="0"/>
    </xf>
    <xf numFmtId="0" fontId="30" fillId="2" borderId="1365" xfId="0" applyFont="1" applyFill="1" applyBorder="1" applyAlignment="1" applyProtection="1">
      <alignment horizontal="center" vertical="center"/>
      <protection locked="0"/>
    </xf>
    <xf numFmtId="0" fontId="31" fillId="2" borderId="1365" xfId="13" quotePrefix="1" applyFont="1" applyFill="1" applyBorder="1" applyAlignment="1" applyProtection="1">
      <alignment horizontal="center" vertical="center" wrapText="1"/>
      <protection locked="0"/>
    </xf>
    <xf numFmtId="0" fontId="229" fillId="2" borderId="1365" xfId="0" applyFont="1" applyFill="1" applyBorder="1" applyAlignment="1" applyProtection="1">
      <alignment horizontal="center" vertical="center"/>
      <protection locked="0"/>
    </xf>
    <xf numFmtId="0" fontId="31" fillId="2" borderId="1534" xfId="15" quotePrefix="1" applyFont="1" applyFill="1" applyBorder="1" applyAlignment="1">
      <alignment horizontal="center" vertical="center" wrapText="1"/>
    </xf>
    <xf numFmtId="0" fontId="31" fillId="2" borderId="999" xfId="15" quotePrefix="1" applyFont="1" applyFill="1" applyBorder="1" applyAlignment="1" applyProtection="1">
      <alignment horizontal="center" vertical="center" wrapText="1"/>
      <protection locked="0"/>
    </xf>
    <xf numFmtId="0" fontId="31" fillId="2" borderId="970" xfId="15" quotePrefix="1" applyFont="1" applyFill="1" applyBorder="1" applyAlignment="1">
      <alignment horizontal="center" vertical="center" wrapText="1"/>
    </xf>
    <xf numFmtId="0" fontId="31" fillId="2" borderId="999" xfId="15" quotePrefix="1" applyFont="1" applyFill="1" applyBorder="1" applyAlignment="1">
      <alignment horizontal="center" vertical="center" wrapText="1"/>
    </xf>
    <xf numFmtId="0" fontId="32" fillId="2" borderId="999" xfId="28" quotePrefix="1" applyFont="1" applyFill="1" applyBorder="1" applyAlignment="1">
      <alignment horizontal="center" vertical="center" wrapText="1"/>
    </xf>
    <xf numFmtId="0" fontId="24" fillId="2" borderId="1039" xfId="13" applyFont="1" applyFill="1" applyBorder="1" applyAlignment="1" applyProtection="1">
      <alignment horizontal="center" vertical="center" wrapText="1"/>
      <protection locked="0"/>
    </xf>
    <xf numFmtId="0" fontId="24" fillId="2" borderId="1362" xfId="13" applyFont="1" applyFill="1" applyBorder="1" applyAlignment="1" applyProtection="1">
      <alignment horizontal="center" vertical="center" wrapText="1"/>
      <protection locked="0"/>
    </xf>
    <xf numFmtId="0" fontId="24" fillId="2" borderId="1363" xfId="13" applyFont="1" applyFill="1" applyBorder="1" applyAlignment="1" applyProtection="1">
      <alignment horizontal="center" vertical="center" wrapText="1"/>
      <protection locked="0"/>
    </xf>
    <xf numFmtId="0" fontId="30" fillId="2" borderId="1039" xfId="13" applyFont="1" applyFill="1" applyBorder="1" applyAlignment="1" applyProtection="1">
      <alignment horizontal="center" vertical="center" wrapText="1"/>
      <protection locked="0"/>
    </xf>
    <xf numFmtId="0" fontId="30" fillId="2" borderId="1362" xfId="13" applyFont="1" applyFill="1" applyBorder="1" applyAlignment="1" applyProtection="1">
      <alignment horizontal="center" vertical="center" wrapText="1"/>
      <protection locked="0"/>
    </xf>
    <xf numFmtId="0" fontId="30" fillId="2" borderId="1418" xfId="13" applyFont="1" applyFill="1" applyBorder="1" applyAlignment="1" applyProtection="1">
      <alignment horizontal="center" vertical="center" wrapText="1"/>
      <protection locked="0"/>
    </xf>
    <xf numFmtId="0" fontId="30" fillId="2" borderId="1414" xfId="13" applyFont="1" applyFill="1" applyBorder="1" applyAlignment="1" applyProtection="1">
      <alignment horizontal="center" vertical="center" wrapText="1"/>
      <protection locked="0"/>
    </xf>
    <xf numFmtId="0" fontId="30" fillId="2" borderId="1363" xfId="15" quotePrefix="1" applyFont="1" applyFill="1" applyBorder="1" applyAlignment="1" applyProtection="1">
      <alignment horizontal="center" vertical="center" wrapText="1"/>
      <protection locked="0"/>
    </xf>
    <xf numFmtId="0" fontId="30" fillId="2" borderId="1537" xfId="15" quotePrefix="1" applyFont="1" applyFill="1" applyBorder="1" applyAlignment="1" applyProtection="1">
      <alignment horizontal="center" vertical="center" wrapText="1"/>
      <protection locked="0"/>
    </xf>
    <xf numFmtId="0" fontId="30" fillId="2" borderId="1533" xfId="13" quotePrefix="1" applyFont="1" applyFill="1" applyBorder="1" applyAlignment="1" applyProtection="1">
      <alignment horizontal="center" vertical="center" wrapText="1"/>
      <protection locked="0"/>
    </xf>
    <xf numFmtId="0" fontId="30" fillId="2" borderId="1533" xfId="0" applyFont="1" applyFill="1" applyBorder="1" applyAlignment="1" applyProtection="1">
      <alignment horizontal="center" vertical="center"/>
      <protection locked="0"/>
    </xf>
    <xf numFmtId="0" fontId="3" fillId="2" borderId="1537" xfId="28" quotePrefix="1" applyFont="1" applyFill="1" applyBorder="1" applyAlignment="1">
      <alignment horizontal="center" vertical="center" wrapText="1"/>
    </xf>
    <xf numFmtId="0" fontId="31" fillId="2" borderId="1533" xfId="13" quotePrefix="1" applyFont="1" applyFill="1" applyBorder="1" applyAlignment="1" applyProtection="1">
      <alignment horizontal="center" vertical="center" wrapText="1"/>
      <protection locked="0"/>
    </xf>
    <xf numFmtId="0" fontId="32" fillId="2" borderId="1537" xfId="28" quotePrefix="1" applyFont="1" applyFill="1" applyBorder="1" applyAlignment="1">
      <alignment horizontal="center" vertical="center" wrapText="1"/>
    </xf>
    <xf numFmtId="0" fontId="30" fillId="2" borderId="1535" xfId="15" quotePrefix="1" applyFont="1" applyFill="1" applyBorder="1" applyAlignment="1" applyProtection="1">
      <alignment horizontal="center" vertical="center" wrapText="1"/>
      <protection locked="0"/>
    </xf>
    <xf numFmtId="0" fontId="31" fillId="2" borderId="1462" xfId="15" quotePrefix="1" applyFont="1" applyFill="1" applyBorder="1" applyAlignment="1">
      <alignment horizontal="center" vertical="center" wrapText="1"/>
    </xf>
    <xf numFmtId="0" fontId="31" fillId="2" borderId="1463" xfId="15" quotePrefix="1" applyFont="1" applyFill="1" applyBorder="1" applyAlignment="1">
      <alignment horizontal="center" vertical="center" wrapText="1"/>
    </xf>
    <xf numFmtId="0" fontId="3" fillId="2" borderId="1535" xfId="28" quotePrefix="1" applyFont="1" applyFill="1" applyBorder="1" applyAlignment="1">
      <alignment horizontal="center" vertical="center" wrapText="1"/>
    </xf>
    <xf numFmtId="0" fontId="32" fillId="2" borderId="1535" xfId="28" quotePrefix="1" applyFont="1" applyFill="1" applyBorder="1" applyAlignment="1">
      <alignment horizontal="center" vertical="center" wrapText="1"/>
    </xf>
    <xf numFmtId="0" fontId="31" fillId="2" borderId="1462" xfId="15" quotePrefix="1" applyFont="1" applyFill="1" applyBorder="1" applyAlignment="1" applyProtection="1">
      <alignment horizontal="center" vertical="center" wrapText="1"/>
      <protection locked="0"/>
    </xf>
    <xf numFmtId="0" fontId="31" fillId="2" borderId="1463" xfId="15" quotePrefix="1" applyFont="1" applyFill="1" applyBorder="1" applyAlignment="1" applyProtection="1">
      <alignment horizontal="center" vertical="center" wrapText="1"/>
      <protection locked="0"/>
    </xf>
    <xf numFmtId="0" fontId="31" fillId="2" borderId="996" xfId="15" quotePrefix="1" applyFont="1" applyFill="1" applyBorder="1" applyAlignment="1">
      <alignment horizontal="center" vertical="center" wrapText="1"/>
    </xf>
    <xf numFmtId="0" fontId="32" fillId="2" borderId="1365" xfId="28" quotePrefix="1" applyFont="1" applyFill="1" applyBorder="1" applyAlignment="1">
      <alignment horizontal="center" vertical="center" wrapText="1"/>
    </xf>
    <xf numFmtId="0" fontId="32" fillId="2" borderId="1391" xfId="28" quotePrefix="1" applyFont="1" applyFill="1" applyBorder="1" applyAlignment="1">
      <alignment horizontal="center" vertical="center" wrapText="1"/>
    </xf>
    <xf numFmtId="0" fontId="32" fillId="2" borderId="1208" xfId="28" quotePrefix="1" applyFont="1" applyFill="1" applyBorder="1" applyAlignment="1">
      <alignment horizontal="center" vertical="center" wrapText="1"/>
    </xf>
    <xf numFmtId="0" fontId="26" fillId="2" borderId="9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5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5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5" xfId="13" quotePrefix="1" applyFont="1" applyFill="1" applyBorder="1" applyAlignment="1" applyProtection="1">
      <alignment horizontal="center" vertical="center" wrapText="1"/>
      <protection locked="0"/>
    </xf>
    <xf numFmtId="0" fontId="24" fillId="2" borderId="1365" xfId="13" quotePrefix="1" applyFont="1" applyFill="1" applyBorder="1" applyAlignment="1" applyProtection="1">
      <alignment vertical="center" wrapText="1"/>
      <protection locked="0"/>
    </xf>
    <xf numFmtId="0" fontId="26" fillId="2" borderId="1365" xfId="13" quotePrefix="1" applyFont="1" applyFill="1" applyBorder="1" applyAlignment="1" applyProtection="1">
      <alignment vertical="center" wrapText="1"/>
      <protection locked="0"/>
    </xf>
    <xf numFmtId="0" fontId="26" fillId="2" borderId="1537" xfId="15" quotePrefix="1" applyFont="1" applyFill="1" applyBorder="1" applyAlignment="1" applyProtection="1">
      <alignment horizontal="center" vertical="center" wrapText="1"/>
      <protection locked="0"/>
    </xf>
    <xf numFmtId="0" fontId="26" fillId="2" borderId="120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3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3" xfId="13" quotePrefix="1" applyFont="1" applyFill="1" applyBorder="1" applyAlignment="1" applyProtection="1">
      <alignment horizontal="center" vertical="center" wrapText="1"/>
      <protection locked="0"/>
    </xf>
    <xf numFmtId="0" fontId="24" fillId="2" borderId="1533" xfId="13" quotePrefix="1" applyFont="1" applyFill="1" applyBorder="1" applyAlignment="1" applyProtection="1">
      <alignment vertical="center" wrapText="1"/>
      <protection locked="0"/>
    </xf>
    <xf numFmtId="0" fontId="26" fillId="2" borderId="1416" xfId="15" quotePrefix="1" applyFont="1" applyFill="1" applyBorder="1" applyAlignment="1" applyProtection="1">
      <alignment horizontal="center" vertical="center" wrapText="1"/>
      <protection locked="0"/>
    </xf>
    <xf numFmtId="0" fontId="26" fillId="2" borderId="1534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6" xfId="15" quotePrefix="1" applyFont="1" applyFill="1" applyBorder="1" applyAlignment="1" applyProtection="1">
      <alignment horizontal="center" vertical="center" wrapText="1"/>
      <protection locked="0"/>
    </xf>
    <xf numFmtId="0" fontId="26" fillId="2" borderId="813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4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3" xfId="15" quotePrefix="1" applyFont="1" applyFill="1" applyBorder="1" applyAlignment="1" applyProtection="1">
      <alignment horizontal="center" vertical="center" wrapText="1"/>
      <protection locked="0"/>
    </xf>
    <xf numFmtId="0" fontId="26" fillId="2" borderId="978" xfId="15" quotePrefix="1" applyFont="1" applyFill="1" applyBorder="1" applyAlignment="1" applyProtection="1">
      <alignment horizontal="center" vertical="center" wrapText="1"/>
      <protection locked="0"/>
    </xf>
    <xf numFmtId="0" fontId="26" fillId="2" borderId="996" xfId="15" quotePrefix="1" applyFont="1" applyFill="1" applyBorder="1" applyAlignment="1" applyProtection="1">
      <alignment horizontal="center" vertical="center" wrapText="1"/>
      <protection locked="0"/>
    </xf>
    <xf numFmtId="0" fontId="26" fillId="2" borderId="1208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3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3" xfId="13" quotePrefix="1" applyFont="1" applyFill="1" applyBorder="1" applyAlignment="1" applyProtection="1">
      <alignment horizontal="center" vertical="center" wrapText="1"/>
      <protection locked="0"/>
    </xf>
    <xf numFmtId="0" fontId="24" fillId="2" borderId="1362" xfId="13" quotePrefix="1" applyFont="1" applyFill="1" applyBorder="1" applyAlignment="1" applyProtection="1">
      <alignment horizontal="center" vertical="center" wrapText="1"/>
      <protection locked="0"/>
    </xf>
    <xf numFmtId="0" fontId="24" fillId="2" borderId="1363" xfId="13" quotePrefix="1" applyFont="1" applyFill="1" applyBorder="1" applyAlignment="1" applyProtection="1">
      <alignment vertical="center" wrapText="1"/>
      <protection locked="0"/>
    </xf>
    <xf numFmtId="0" fontId="24" fillId="2" borderId="1362" xfId="13" quotePrefix="1" applyFont="1" applyFill="1" applyBorder="1" applyAlignment="1" applyProtection="1">
      <alignment vertical="center" wrapText="1"/>
      <protection locked="0"/>
    </xf>
    <xf numFmtId="0" fontId="26" fillId="2" borderId="1414" xfId="15" quotePrefix="1" applyFont="1" applyFill="1" applyBorder="1" applyAlignment="1" applyProtection="1">
      <alignment horizontal="center" vertical="center" wrapText="1"/>
      <protection locked="0"/>
    </xf>
    <xf numFmtId="0" fontId="26" fillId="2" borderId="1362" xfId="13" quotePrefix="1" applyFont="1" applyFill="1" applyBorder="1" applyAlignment="1" applyProtection="1">
      <alignment vertical="center" wrapText="1"/>
      <protection locked="0"/>
    </xf>
    <xf numFmtId="0" fontId="24" fillId="2" borderId="9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4" xfId="15" quotePrefix="1" applyFont="1" applyFill="1" applyBorder="1" applyAlignment="1" applyProtection="1">
      <alignment horizontal="center" vertical="center" wrapText="1"/>
      <protection locked="0"/>
    </xf>
    <xf numFmtId="0" fontId="24" fillId="2" borderId="978" xfId="15" quotePrefix="1" applyFont="1" applyFill="1" applyBorder="1" applyAlignment="1" applyProtection="1">
      <alignment horizontal="center" vertical="center" wrapText="1"/>
      <protection locked="0"/>
    </xf>
    <xf numFmtId="0" fontId="26" fillId="2" borderId="15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4" xfId="15" quotePrefix="1" applyFont="1" applyFill="1" applyBorder="1" applyAlignment="1" applyProtection="1">
      <alignment horizontal="center" vertical="center" wrapText="1"/>
      <protection locked="0"/>
    </xf>
    <xf numFmtId="0" fontId="24" fillId="2" borderId="1004" xfId="15" quotePrefix="1" applyFont="1" applyFill="1" applyBorder="1" applyAlignment="1" applyProtection="1">
      <alignment horizontal="center" vertical="center" wrapText="1"/>
      <protection locked="0"/>
    </xf>
    <xf numFmtId="0" fontId="24" fillId="2" borderId="813" xfId="15" quotePrefix="1" applyFont="1" applyFill="1" applyBorder="1" applyAlignment="1" applyProtection="1">
      <alignment horizontal="center" vertical="center" wrapText="1"/>
      <protection locked="0"/>
    </xf>
    <xf numFmtId="0" fontId="24" fillId="2" borderId="10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18" xfId="15" quotePrefix="1" applyFont="1" applyFill="1" applyBorder="1" applyAlignment="1" applyProtection="1">
      <alignment horizontal="center" vertical="center" wrapText="1"/>
      <protection locked="0"/>
    </xf>
    <xf numFmtId="0" fontId="26" fillId="2" borderId="970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1" xfId="15" quotePrefix="1" applyFont="1" applyFill="1" applyBorder="1" applyAlignment="1" applyProtection="1">
      <alignment horizontal="center" vertical="center" wrapText="1"/>
      <protection locked="0"/>
    </xf>
    <xf numFmtId="0" fontId="26" fillId="2" borderId="1039" xfId="13" quotePrefix="1" applyFont="1" applyFill="1" applyBorder="1" applyAlignment="1" applyProtection="1">
      <alignment vertical="center" wrapText="1"/>
      <protection locked="0"/>
    </xf>
    <xf numFmtId="0" fontId="26" fillId="2" borderId="1533" xfId="13" quotePrefix="1" applyFont="1" applyFill="1" applyBorder="1" applyAlignment="1" applyProtection="1">
      <alignment vertical="center" wrapText="1"/>
      <protection locked="0"/>
    </xf>
    <xf numFmtId="0" fontId="26" fillId="2" borderId="1462" xfId="15" quotePrefix="1" applyFont="1" applyFill="1" applyBorder="1" applyAlignment="1" applyProtection="1">
      <alignment horizontal="center" vertical="center" wrapText="1"/>
      <protection locked="0"/>
    </xf>
    <xf numFmtId="0" fontId="26" fillId="2" borderId="1139" xfId="15" quotePrefix="1" applyFont="1" applyFill="1" applyBorder="1" applyAlignment="1" applyProtection="1">
      <alignment horizontal="center" vertical="center" wrapText="1"/>
      <protection locked="0"/>
    </xf>
    <xf numFmtId="0" fontId="24" fillId="2" borderId="995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2" xfId="15" quotePrefix="1" applyFont="1" applyFill="1" applyBorder="1" applyAlignment="1">
      <alignment horizontal="left" vertical="center" wrapText="1"/>
    </xf>
    <xf numFmtId="0" fontId="24" fillId="2" borderId="1494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039" xfId="13" quotePrefix="1" applyFont="1" applyFill="1" applyBorder="1" applyAlignment="1" applyProtection="1">
      <alignment vertical="center" wrapText="1"/>
      <protection locked="0"/>
    </xf>
    <xf numFmtId="0" fontId="25" fillId="2" borderId="1532" xfId="15" quotePrefix="1" applyFont="1" applyFill="1" applyBorder="1" applyAlignment="1" applyProtection="1">
      <alignment horizontal="center" vertical="center" wrapText="1"/>
      <protection locked="0"/>
    </xf>
    <xf numFmtId="0" fontId="25" fillId="2" borderId="1460" xfId="15" quotePrefix="1" applyFont="1" applyFill="1" applyBorder="1" applyAlignment="1" applyProtection="1">
      <alignment horizontal="center" vertical="center" wrapText="1"/>
      <protection locked="0"/>
    </xf>
    <xf numFmtId="0" fontId="25" fillId="2" borderId="1004" xfId="15" quotePrefix="1" applyFont="1" applyFill="1" applyBorder="1" applyAlignment="1" applyProtection="1">
      <alignment horizontal="center" vertical="center" wrapText="1"/>
      <protection locked="0"/>
    </xf>
    <xf numFmtId="0" fontId="25" fillId="2" borderId="995" xfId="15" quotePrefix="1" applyFont="1" applyFill="1" applyBorder="1" applyAlignment="1" applyProtection="1">
      <alignment horizontal="center" vertical="center" wrapText="1"/>
      <protection locked="0"/>
    </xf>
    <xf numFmtId="0" fontId="25" fillId="2" borderId="1510" xfId="15" quotePrefix="1" applyFont="1" applyFill="1" applyBorder="1" applyAlignment="1" applyProtection="1">
      <alignment horizontal="center" vertical="center" wrapText="1"/>
      <protection locked="0"/>
    </xf>
    <xf numFmtId="0" fontId="25" fillId="2" borderId="1238" xfId="15" quotePrefix="1" applyFont="1" applyFill="1" applyBorder="1" applyAlignment="1" applyProtection="1">
      <alignment horizontal="center" vertical="center" wrapText="1"/>
      <protection locked="0"/>
    </xf>
    <xf numFmtId="0" fontId="25" fillId="2" borderId="1146" xfId="15" quotePrefix="1" applyFont="1" applyFill="1" applyBorder="1" applyAlignment="1" applyProtection="1">
      <alignment horizontal="center" vertical="center" wrapText="1"/>
      <protection locked="0"/>
    </xf>
    <xf numFmtId="0" fontId="53" fillId="0" borderId="1418" xfId="15" applyFont="1" applyFill="1" applyBorder="1" applyAlignment="1">
      <alignment horizontal="center" vertical="center" wrapText="1"/>
    </xf>
    <xf numFmtId="0" fontId="53" fillId="0" borderId="1414" xfId="15" applyFont="1" applyFill="1" applyBorder="1" applyAlignment="1">
      <alignment horizontal="center" vertical="center" wrapText="1"/>
    </xf>
    <xf numFmtId="0" fontId="47" fillId="0" borderId="1418" xfId="15" applyFont="1" applyFill="1" applyBorder="1" applyAlignment="1">
      <alignment horizontal="center" vertical="center" wrapText="1"/>
    </xf>
    <xf numFmtId="0" fontId="47" fillId="0" borderId="1414" xfId="13" applyFont="1" applyFill="1" applyBorder="1" applyAlignment="1">
      <alignment horizontal="center" vertical="center" wrapText="1"/>
    </xf>
    <xf numFmtId="0" fontId="47" fillId="2" borderId="1476" xfId="15" applyFont="1" applyFill="1" applyBorder="1" applyAlignment="1">
      <alignment vertical="center" wrapText="1"/>
    </xf>
    <xf numFmtId="0" fontId="47" fillId="2" borderId="1477" xfId="15" applyFont="1" applyFill="1" applyBorder="1" applyAlignment="1">
      <alignment vertical="center" wrapText="1"/>
    </xf>
    <xf numFmtId="0" fontId="47" fillId="2" borderId="1478" xfId="15" applyFont="1" applyFill="1" applyBorder="1" applyAlignment="1">
      <alignment vertical="center" wrapText="1"/>
    </xf>
    <xf numFmtId="0" fontId="146" fillId="2" borderId="1475" xfId="11" applyFont="1" applyFill="1" applyBorder="1" applyAlignment="1">
      <alignment horizontal="center" vertical="center" wrapText="1"/>
    </xf>
    <xf numFmtId="0" fontId="47" fillId="2" borderId="1475" xfId="15" applyFont="1" applyFill="1" applyBorder="1" applyAlignment="1">
      <alignment vertical="center" wrapText="1"/>
    </xf>
    <xf numFmtId="0" fontId="146" fillId="2" borderId="1471" xfId="11" applyFont="1" applyFill="1" applyBorder="1" applyAlignment="1">
      <alignment horizontal="center" vertical="center" wrapText="1"/>
    </xf>
    <xf numFmtId="0" fontId="47" fillId="2" borderId="1486" xfId="15" applyFont="1" applyFill="1" applyBorder="1" applyAlignment="1">
      <alignment vertical="center" wrapText="1"/>
    </xf>
    <xf numFmtId="0" fontId="146" fillId="2" borderId="1478" xfId="11" applyFont="1" applyFill="1" applyBorder="1" applyAlignment="1">
      <alignment horizontal="center" vertical="center" wrapText="1"/>
    </xf>
    <xf numFmtId="0" fontId="146" fillId="2" borderId="1476" xfId="11" applyFont="1" applyFill="1" applyBorder="1" applyAlignment="1">
      <alignment horizontal="center" vertical="center" wrapText="1"/>
    </xf>
    <xf numFmtId="0" fontId="47" fillId="2" borderId="1471" xfId="15" applyFont="1" applyFill="1" applyBorder="1" applyAlignment="1">
      <alignment vertical="center" wrapText="1"/>
    </xf>
    <xf numFmtId="0" fontId="53" fillId="2" borderId="1392" xfId="15" applyFont="1" applyFill="1" applyBorder="1" applyAlignment="1">
      <alignment vertical="center" wrapText="1"/>
    </xf>
    <xf numFmtId="0" fontId="47" fillId="0" borderId="1414" xfId="15" applyFont="1" applyFill="1" applyBorder="1" applyAlignment="1">
      <alignment horizontal="center" vertical="center" wrapText="1"/>
    </xf>
    <xf numFmtId="0" fontId="47" fillId="0" borderId="1417" xfId="15" applyFont="1" applyFill="1" applyBorder="1" applyAlignment="1">
      <alignment horizontal="center" vertical="center" wrapText="1"/>
    </xf>
    <xf numFmtId="0" fontId="53" fillId="2" borderId="1493" xfId="15" applyFont="1" applyFill="1" applyBorder="1" applyAlignment="1">
      <alignment vertical="center" wrapText="1"/>
    </xf>
    <xf numFmtId="0" fontId="53" fillId="2" borderId="1529" xfId="15" applyFont="1" applyFill="1" applyBorder="1" applyAlignment="1">
      <alignment vertical="center" wrapText="1"/>
    </xf>
    <xf numFmtId="0" fontId="52" fillId="2" borderId="1476" xfId="0" applyFont="1" applyFill="1" applyBorder="1" applyAlignment="1">
      <alignment horizontal="center" vertical="center"/>
    </xf>
    <xf numFmtId="0" fontId="52" fillId="2" borderId="1477" xfId="0" applyFont="1" applyFill="1" applyBorder="1" applyAlignment="1">
      <alignment horizontal="center" vertical="center"/>
    </xf>
    <xf numFmtId="0" fontId="53" fillId="0" borderId="1532" xfId="15" applyFont="1" applyFill="1" applyBorder="1" applyAlignment="1">
      <alignment horizontal="center" vertical="center" wrapText="1"/>
    </xf>
    <xf numFmtId="0" fontId="47" fillId="2" borderId="1476" xfId="13" applyFont="1" applyFill="1" applyBorder="1" applyAlignment="1">
      <alignment horizontal="center" vertical="center" wrapText="1"/>
    </xf>
    <xf numFmtId="0" fontId="47" fillId="2" borderId="1477" xfId="13" applyFont="1" applyFill="1" applyBorder="1" applyAlignment="1">
      <alignment horizontal="center" vertical="center" wrapText="1"/>
    </xf>
    <xf numFmtId="0" fontId="47" fillId="2" borderId="1478" xfId="13" applyFont="1" applyFill="1" applyBorder="1" applyAlignment="1">
      <alignment horizontal="center" vertical="center" wrapText="1"/>
    </xf>
    <xf numFmtId="0" fontId="159" fillId="2" borderId="1476" xfId="15" applyFont="1" applyFill="1" applyBorder="1" applyAlignment="1">
      <alignment horizontal="center" vertical="center" wrapText="1"/>
    </xf>
    <xf numFmtId="0" fontId="159" fillId="2" borderId="1477" xfId="15" applyFont="1" applyFill="1" applyBorder="1" applyAlignment="1">
      <alignment horizontal="center" vertical="center" wrapText="1"/>
    </xf>
    <xf numFmtId="0" fontId="159" fillId="2" borderId="1478" xfId="15" applyFont="1" applyFill="1" applyBorder="1" applyAlignment="1">
      <alignment horizontal="center" vertical="center" wrapText="1"/>
    </xf>
    <xf numFmtId="0" fontId="159" fillId="0" borderId="1476" xfId="13" applyFont="1" applyFill="1" applyBorder="1" applyAlignment="1">
      <alignment horizontal="center" vertical="center" wrapText="1"/>
    </xf>
    <xf numFmtId="0" fontId="159" fillId="0" borderId="1477" xfId="13" applyFont="1" applyFill="1" applyBorder="1" applyAlignment="1">
      <alignment horizontal="center" vertical="center" wrapText="1"/>
    </xf>
    <xf numFmtId="0" fontId="159" fillId="0" borderId="1478" xfId="13" applyFont="1" applyFill="1" applyBorder="1" applyAlignment="1">
      <alignment horizontal="center" vertical="center" wrapText="1"/>
    </xf>
    <xf numFmtId="0" fontId="52" fillId="2" borderId="1481" xfId="0" applyFont="1" applyFill="1" applyBorder="1" applyAlignment="1">
      <alignment horizontal="center" vertical="center"/>
    </xf>
    <xf numFmtId="0" fontId="52" fillId="2" borderId="1490" xfId="0" applyFont="1" applyFill="1" applyBorder="1" applyAlignment="1">
      <alignment horizontal="center" vertical="center"/>
    </xf>
    <xf numFmtId="0" fontId="52" fillId="2" borderId="1496" xfId="13" applyFont="1" applyFill="1" applyBorder="1" applyAlignment="1">
      <alignment horizontal="center" vertical="center" wrapText="1"/>
    </xf>
    <xf numFmtId="0" fontId="52" fillId="2" borderId="1497" xfId="13" quotePrefix="1" applyFont="1" applyFill="1" applyBorder="1" applyAlignment="1">
      <alignment horizontal="center" vertical="center" wrapText="1"/>
    </xf>
    <xf numFmtId="0" fontId="52" fillId="2" borderId="1497" xfId="13" applyFont="1" applyFill="1" applyBorder="1" applyAlignment="1">
      <alignment horizontal="center" vertical="center" wrapText="1"/>
    </xf>
    <xf numFmtId="0" fontId="55" fillId="2" borderId="1496" xfId="13" applyFont="1" applyFill="1" applyBorder="1" applyAlignment="1">
      <alignment horizontal="center" vertical="center" wrapText="1"/>
    </xf>
    <xf numFmtId="0" fontId="52" fillId="2" borderId="1481" xfId="13" applyFont="1" applyFill="1" applyBorder="1" applyAlignment="1">
      <alignment horizontal="center" vertical="center" wrapText="1"/>
    </xf>
    <xf numFmtId="0" fontId="52" fillId="2" borderId="1490" xfId="13" applyFont="1" applyFill="1" applyBorder="1" applyAlignment="1">
      <alignment horizontal="center" vertical="center" wrapText="1"/>
    </xf>
    <xf numFmtId="0" fontId="52" fillId="2" borderId="1491" xfId="13" applyFont="1" applyFill="1" applyBorder="1" applyAlignment="1">
      <alignment horizontal="center" vertical="center" wrapText="1"/>
    </xf>
    <xf numFmtId="0" fontId="52" fillId="2" borderId="1496" xfId="0" applyFont="1" applyFill="1" applyBorder="1" applyAlignment="1">
      <alignment horizontal="center" vertical="center"/>
    </xf>
    <xf numFmtId="0" fontId="52" fillId="2" borderId="1497" xfId="0" applyFont="1" applyFill="1" applyBorder="1" applyAlignment="1">
      <alignment horizontal="center" vertical="center"/>
    </xf>
    <xf numFmtId="0" fontId="144" fillId="2" borderId="1484" xfId="11" quotePrefix="1" applyFont="1" applyFill="1" applyBorder="1" applyAlignment="1">
      <alignment horizontal="center" vertical="center" wrapText="1"/>
    </xf>
    <xf numFmtId="0" fontId="80" fillId="2" borderId="1492" xfId="11" quotePrefix="1" applyFont="1" applyFill="1" applyBorder="1" applyAlignment="1">
      <alignment horizontal="center" vertical="center" wrapText="1"/>
    </xf>
    <xf numFmtId="0" fontId="55" fillId="2" borderId="1392" xfId="15" quotePrefix="1" applyFont="1" applyFill="1" applyBorder="1" applyAlignment="1">
      <alignment vertical="center" wrapText="1"/>
    </xf>
    <xf numFmtId="0" fontId="55" fillId="2" borderId="1391" xfId="13" applyFont="1" applyFill="1" applyBorder="1" applyAlignment="1">
      <alignment horizontal="center" vertical="center" wrapText="1"/>
    </xf>
    <xf numFmtId="0" fontId="55" fillId="2" borderId="1504" xfId="13" applyFont="1" applyFill="1" applyBorder="1" applyAlignment="1">
      <alignment horizontal="center" vertical="center" wrapText="1"/>
    </xf>
    <xf numFmtId="0" fontId="55" fillId="2" borderId="1505" xfId="13" applyFont="1" applyFill="1" applyBorder="1" applyAlignment="1">
      <alignment horizontal="center" vertical="center" wrapText="1"/>
    </xf>
    <xf numFmtId="0" fontId="55" fillId="2" borderId="1534" xfId="13" applyFont="1" applyFill="1" applyBorder="1" applyAlignment="1">
      <alignment horizontal="center" vertical="center" wrapText="1"/>
    </xf>
    <xf numFmtId="0" fontId="55" fillId="2" borderId="1392" xfId="0" applyFont="1" applyFill="1" applyBorder="1" applyAlignment="1">
      <alignment horizontal="left" vertical="center" wrapText="1"/>
    </xf>
    <xf numFmtId="0" fontId="55" fillId="2" borderId="1413" xfId="0" applyFont="1" applyFill="1" applyBorder="1" applyAlignment="1">
      <alignment horizontal="left" vertical="center" wrapText="1"/>
    </xf>
    <xf numFmtId="0" fontId="55" fillId="2" borderId="1418" xfId="0" applyFont="1" applyFill="1" applyBorder="1" applyAlignment="1">
      <alignment horizontal="center" vertical="center" wrapText="1"/>
    </xf>
    <xf numFmtId="0" fontId="55" fillId="2" borderId="1414" xfId="0" applyFont="1" applyFill="1" applyBorder="1" applyAlignment="1">
      <alignment horizontal="center" vertical="center" wrapText="1"/>
    </xf>
    <xf numFmtId="0" fontId="55" fillId="2" borderId="1417" xfId="0" applyFont="1" applyFill="1" applyBorder="1" applyAlignment="1">
      <alignment horizontal="center" vertical="center" wrapText="1"/>
    </xf>
    <xf numFmtId="0" fontId="55" fillId="2" borderId="1495" xfId="0" applyFont="1" applyFill="1" applyBorder="1" applyAlignment="1">
      <alignment horizontal="left" vertical="center"/>
    </xf>
    <xf numFmtId="0" fontId="135" fillId="2" borderId="1532" xfId="0" applyFont="1" applyFill="1" applyBorder="1" applyAlignment="1">
      <alignment horizontal="center" vertical="center"/>
    </xf>
    <xf numFmtId="0" fontId="20" fillId="2" borderId="1492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0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0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0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5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9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97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483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73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84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49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3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49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3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1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3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2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2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12" xfId="15" quotePrefix="1" applyFont="1" applyFill="1" applyBorder="1" applyAlignment="1">
      <alignment horizontal="left" vertical="center" wrapText="1"/>
    </xf>
    <xf numFmtId="0" fontId="24" fillId="2" borderId="149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50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09" xfId="15" quotePrefix="1" applyFont="1" applyFill="1" applyBorder="1" applyAlignment="1">
      <alignment horizontal="left" vertical="center" wrapText="1"/>
    </xf>
    <xf numFmtId="0" fontId="26" fillId="2" borderId="1509" xfId="15" quotePrefix="1" applyFont="1" applyFill="1" applyBorder="1" applyAlignment="1">
      <alignment horizontal="left" vertical="center" wrapText="1"/>
    </xf>
    <xf numFmtId="0" fontId="23" fillId="2" borderId="1509" xfId="0" applyFont="1" applyFill="1" applyBorder="1" applyAlignment="1">
      <alignment horizontal="justify" vertical="center"/>
    </xf>
    <xf numFmtId="0" fontId="23" fillId="2" borderId="1457" xfId="0" applyFont="1" applyFill="1" applyBorder="1" applyAlignment="1">
      <alignment horizontal="justify" vertical="center"/>
    </xf>
    <xf numFmtId="0" fontId="27" fillId="2" borderId="1509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82" xfId="15" quotePrefix="1" applyFont="1" applyFill="1" applyBorder="1" applyAlignment="1">
      <alignment horizontal="left" vertical="center" wrapText="1"/>
    </xf>
    <xf numFmtId="0" fontId="26" fillId="2" borderId="1538" xfId="15" quotePrefix="1" applyFont="1" applyFill="1" applyBorder="1" applyAlignment="1">
      <alignment horizontal="left" vertical="center" wrapText="1"/>
    </xf>
    <xf numFmtId="0" fontId="27" fillId="2" borderId="1469" xfId="15" applyNumberFormat="1" applyFont="1" applyFill="1" applyBorder="1" applyAlignment="1" applyProtection="1">
      <alignment vertical="center" wrapText="1"/>
      <protection locked="0"/>
    </xf>
    <xf numFmtId="0" fontId="26" fillId="2" borderId="840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34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9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49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9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3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4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9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98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48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448" xfId="15" quotePrefix="1" applyNumberFormat="1" applyFont="1" applyFill="1" applyBorder="1" applyAlignment="1" applyProtection="1">
      <alignment vertical="center" wrapText="1"/>
      <protection locked="0"/>
    </xf>
    <xf numFmtId="0" fontId="20" fillId="2" borderId="1472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49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4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4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9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7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16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48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1039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25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40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24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31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492" xfId="11" quotePrefix="1" applyFont="1" applyFill="1" applyBorder="1" applyAlignment="1" applyProtection="1">
      <alignment horizontal="left" textRotation="90" wrapText="1"/>
      <protection locked="0"/>
    </xf>
    <xf numFmtId="0" fontId="20" fillId="2" borderId="1484" xfId="11" quotePrefix="1" applyFont="1" applyFill="1" applyBorder="1" applyAlignment="1" applyProtection="1">
      <alignment horizontal="left" textRotation="90" wrapText="1"/>
      <protection locked="0"/>
    </xf>
    <xf numFmtId="0" fontId="27" fillId="2" borderId="1039" xfId="15" quotePrefix="1" applyFont="1" applyFill="1" applyBorder="1" applyAlignment="1" applyProtection="1">
      <alignment vertical="center" wrapText="1"/>
      <protection locked="0"/>
    </xf>
    <xf numFmtId="0" fontId="24" fillId="2" borderId="1039" xfId="15" quotePrefix="1" applyFont="1" applyFill="1" applyBorder="1" applyAlignment="1">
      <alignment horizontal="left" vertical="center" wrapText="1"/>
    </xf>
    <xf numFmtId="0" fontId="31" fillId="2" borderId="840" xfId="15" quotePrefix="1" applyFont="1" applyFill="1" applyBorder="1" applyAlignment="1" applyProtection="1">
      <alignment horizontal="center" vertical="center" wrapText="1"/>
      <protection locked="0"/>
    </xf>
    <xf numFmtId="0" fontId="31" fillId="2" borderId="841" xfId="15" quotePrefix="1" applyFont="1" applyFill="1" applyBorder="1" applyAlignment="1" applyProtection="1">
      <alignment horizontal="center" vertical="center" wrapText="1"/>
      <protection locked="0"/>
    </xf>
    <xf numFmtId="0" fontId="31" fillId="2" borderId="841" xfId="15" quotePrefix="1" applyFont="1" applyFill="1" applyBorder="1" applyAlignment="1">
      <alignment horizontal="center" vertical="center" wrapText="1"/>
    </xf>
    <xf numFmtId="0" fontId="31" fillId="2" borderId="1509" xfId="15" quotePrefix="1" applyFont="1" applyFill="1" applyBorder="1" applyAlignment="1" applyProtection="1">
      <alignment horizontal="center" vertical="center" wrapText="1"/>
      <protection locked="0"/>
    </xf>
    <xf numFmtId="0" fontId="27" fillId="2" borderId="1039" xfId="0" applyFont="1" applyFill="1" applyBorder="1" applyAlignment="1" applyProtection="1">
      <alignment horizontal="left" vertical="center" wrapText="1"/>
      <protection locked="0"/>
    </xf>
    <xf numFmtId="0" fontId="30" fillId="2" borderId="1031" xfId="13" quotePrefix="1" applyFont="1" applyFill="1" applyBorder="1" applyAlignment="1" applyProtection="1">
      <alignment horizontal="center" vertical="center" wrapText="1"/>
      <protection locked="0"/>
    </xf>
    <xf numFmtId="0" fontId="30" fillId="2" borderId="1025" xfId="13" quotePrefix="1" applyFont="1" applyFill="1" applyBorder="1" applyAlignment="1" applyProtection="1">
      <alignment horizontal="center" vertical="center" wrapText="1"/>
      <protection locked="0"/>
    </xf>
    <xf numFmtId="0" fontId="30" fillId="2" borderId="1024" xfId="13" quotePrefix="1" applyFont="1" applyFill="1" applyBorder="1" applyAlignment="1" applyProtection="1">
      <alignment horizontal="center" vertical="center" wrapText="1"/>
      <protection locked="0"/>
    </xf>
    <xf numFmtId="0" fontId="30" fillId="2" borderId="995" xfId="13" quotePrefix="1" applyFont="1" applyFill="1" applyBorder="1" applyAlignment="1" applyProtection="1">
      <alignment horizontal="center" vertical="center" wrapText="1"/>
      <protection locked="0"/>
    </xf>
    <xf numFmtId="0" fontId="30" fillId="2" borderId="1024" xfId="13" applyFont="1" applyFill="1" applyBorder="1" applyAlignment="1" applyProtection="1">
      <alignment horizontal="center" vertical="center" wrapText="1"/>
      <protection locked="0"/>
    </xf>
    <xf numFmtId="0" fontId="30" fillId="2" borderId="1025" xfId="13" applyFont="1" applyFill="1" applyBorder="1" applyAlignment="1" applyProtection="1">
      <alignment horizontal="center" vertical="center" wrapText="1"/>
      <protection locked="0"/>
    </xf>
    <xf numFmtId="0" fontId="30" fillId="2" borderId="1031" xfId="0" applyFont="1" applyFill="1" applyBorder="1" applyAlignment="1" applyProtection="1">
      <alignment horizontal="center" vertical="center"/>
      <protection locked="0"/>
    </xf>
    <xf numFmtId="0" fontId="30" fillId="2" borderId="1025" xfId="0" applyFont="1" applyFill="1" applyBorder="1" applyAlignment="1" applyProtection="1">
      <alignment horizontal="center" vertical="center"/>
      <protection locked="0"/>
    </xf>
    <xf numFmtId="0" fontId="30" fillId="2" borderId="995" xfId="0" applyFont="1" applyFill="1" applyBorder="1" applyAlignment="1" applyProtection="1">
      <alignment horizontal="center" vertical="center"/>
      <protection locked="0"/>
    </xf>
    <xf numFmtId="0" fontId="30" fillId="2" borderId="1024" xfId="0" applyFont="1" applyFill="1" applyBorder="1" applyAlignment="1" applyProtection="1">
      <alignment horizontal="center" vertical="center"/>
      <protection locked="0"/>
    </xf>
    <xf numFmtId="0" fontId="19" fillId="2" borderId="1493" xfId="28" quotePrefix="1" applyFont="1" applyFill="1" applyBorder="1" applyAlignment="1">
      <alignment vertical="center" wrapText="1"/>
    </xf>
    <xf numFmtId="0" fontId="32" fillId="2" borderId="1509" xfId="28" quotePrefix="1" applyFont="1" applyFill="1" applyBorder="1" applyAlignment="1">
      <alignment horizontal="center" vertical="center" wrapText="1"/>
    </xf>
    <xf numFmtId="0" fontId="32" fillId="2" borderId="841" xfId="28" quotePrefix="1" applyFont="1" applyFill="1" applyBorder="1" applyAlignment="1">
      <alignment horizontal="center" vertical="center" wrapText="1"/>
    </xf>
    <xf numFmtId="0" fontId="26" fillId="2" borderId="1031" xfId="0" applyFont="1" applyFill="1" applyBorder="1" applyAlignment="1" applyProtection="1">
      <alignment horizontal="center" vertical="center"/>
      <protection locked="0"/>
    </xf>
    <xf numFmtId="0" fontId="26" fillId="2" borderId="1025" xfId="0" applyFont="1" applyFill="1" applyBorder="1" applyAlignment="1" applyProtection="1">
      <alignment horizontal="center" vertical="center"/>
      <protection locked="0"/>
    </xf>
    <xf numFmtId="0" fontId="26" fillId="2" borderId="995" xfId="15" quotePrefix="1" applyFont="1" applyFill="1" applyBorder="1" applyAlignment="1" applyProtection="1">
      <alignment horizontal="center" vertical="center" wrapText="1"/>
      <protection locked="0"/>
    </xf>
    <xf numFmtId="0" fontId="26" fillId="2" borderId="1024" xfId="0" applyFont="1" applyFill="1" applyBorder="1" applyAlignment="1" applyProtection="1">
      <alignment horizontal="center" vertical="center"/>
      <protection locked="0"/>
    </xf>
    <xf numFmtId="0" fontId="24" fillId="2" borderId="1024" xfId="13" applyFont="1" applyFill="1" applyBorder="1" applyAlignment="1" applyProtection="1">
      <alignment horizontal="center" vertical="center" wrapText="1"/>
      <protection locked="0"/>
    </xf>
    <xf numFmtId="0" fontId="24" fillId="2" borderId="1025" xfId="13" applyFont="1" applyFill="1" applyBorder="1" applyAlignment="1" applyProtection="1">
      <alignment horizontal="center" vertical="center" wrapText="1"/>
      <protection locked="0"/>
    </xf>
    <xf numFmtId="0" fontId="24" fillId="2" borderId="995" xfId="13" applyFont="1" applyFill="1" applyBorder="1" applyAlignment="1" applyProtection="1">
      <alignment horizontal="center" vertical="center" wrapText="1"/>
      <protection locked="0"/>
    </xf>
    <xf numFmtId="0" fontId="30" fillId="2" borderId="1031" xfId="15" quotePrefix="1" applyFont="1" applyFill="1" applyBorder="1" applyAlignment="1" applyProtection="1">
      <alignment horizontal="center" vertical="center" wrapText="1"/>
      <protection locked="0"/>
    </xf>
    <xf numFmtId="0" fontId="30" fillId="2" borderId="1025" xfId="15" quotePrefix="1" applyFont="1" applyFill="1" applyBorder="1" applyAlignment="1" applyProtection="1">
      <alignment horizontal="center" vertical="center" wrapText="1"/>
      <protection locked="0"/>
    </xf>
    <xf numFmtId="0" fontId="31" fillId="2" borderId="995" xfId="15" quotePrefix="1" applyFont="1" applyFill="1" applyBorder="1" applyAlignment="1" applyProtection="1">
      <alignment horizontal="center" vertical="center" wrapText="1"/>
      <protection locked="0"/>
    </xf>
    <xf numFmtId="0" fontId="30" fillId="2" borderId="1024" xfId="15" quotePrefix="1" applyFont="1" applyFill="1" applyBorder="1" applyAlignment="1" applyProtection="1">
      <alignment horizontal="center" vertical="center" wrapText="1"/>
      <protection locked="0"/>
    </xf>
    <xf numFmtId="0" fontId="30" fillId="2" borderId="1493" xfId="15" quotePrefix="1" applyFont="1" applyFill="1" applyBorder="1" applyAlignment="1" applyProtection="1">
      <alignment horizontal="center" vertical="center" wrapText="1"/>
      <protection locked="0"/>
    </xf>
    <xf numFmtId="0" fontId="30" fillId="2" borderId="841" xfId="13" applyFont="1" applyFill="1" applyBorder="1" applyAlignment="1" applyProtection="1">
      <alignment horizontal="center" vertical="center" wrapText="1"/>
      <protection locked="0"/>
    </xf>
    <xf numFmtId="0" fontId="31" fillId="2" borderId="1031" xfId="13" quotePrefix="1" applyFont="1" applyFill="1" applyBorder="1" applyAlignment="1" applyProtection="1">
      <alignment horizontal="center" vertical="center" wrapText="1"/>
      <protection locked="0"/>
    </xf>
    <xf numFmtId="0" fontId="31" fillId="2" borderId="1025" xfId="13" quotePrefix="1" applyFont="1" applyFill="1" applyBorder="1" applyAlignment="1" applyProtection="1">
      <alignment horizontal="center" vertical="center" wrapText="1"/>
      <protection locked="0"/>
    </xf>
    <xf numFmtId="0" fontId="31" fillId="2" borderId="1024" xfId="13" quotePrefix="1" applyFont="1" applyFill="1" applyBorder="1" applyAlignment="1" applyProtection="1">
      <alignment horizontal="center" vertical="center" wrapText="1"/>
      <protection locked="0"/>
    </xf>
    <xf numFmtId="0" fontId="27" fillId="2" borderId="1039" xfId="15" applyFont="1" applyFill="1" applyBorder="1" applyAlignment="1" applyProtection="1">
      <alignment vertical="center" wrapText="1"/>
      <protection locked="0"/>
    </xf>
    <xf numFmtId="0" fontId="31" fillId="2" borderId="995" xfId="13" quotePrefix="1" applyFont="1" applyFill="1" applyBorder="1" applyAlignment="1" applyProtection="1">
      <alignment horizontal="center" vertical="center" wrapText="1"/>
      <protection locked="0"/>
    </xf>
    <xf numFmtId="0" fontId="32" fillId="2" borderId="1493" xfId="28" quotePrefix="1" applyFont="1" applyFill="1" applyBorder="1" applyAlignment="1">
      <alignment horizontal="center" vertical="center" wrapText="1"/>
    </xf>
    <xf numFmtId="0" fontId="26" fillId="2" borderId="15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024" xfId="15" quotePrefix="1" applyFont="1" applyFill="1" applyBorder="1" applyAlignment="1" applyProtection="1">
      <alignment horizontal="center" vertical="center" wrapText="1"/>
      <protection locked="0"/>
    </xf>
    <xf numFmtId="0" fontId="26" fillId="2" borderId="840" xfId="15" quotePrefix="1" applyFont="1" applyFill="1" applyBorder="1" applyAlignment="1" applyProtection="1">
      <alignment horizontal="center" vertical="center" wrapText="1"/>
      <protection locked="0"/>
    </xf>
    <xf numFmtId="0" fontId="26" fillId="2" borderId="841" xfId="15" quotePrefix="1" applyFont="1" applyFill="1" applyBorder="1" applyAlignment="1" applyProtection="1">
      <alignment horizontal="center" vertical="center" wrapText="1"/>
      <protection locked="0"/>
    </xf>
    <xf numFmtId="0" fontId="24" fillId="2" borderId="10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024" xfId="13" quotePrefix="1" applyFont="1" applyFill="1" applyBorder="1" applyAlignment="1" applyProtection="1">
      <alignment horizontal="center" vertical="center" wrapText="1"/>
      <protection locked="0"/>
    </xf>
    <xf numFmtId="0" fontId="24" fillId="2" borderId="1025" xfId="13" quotePrefix="1" applyFont="1" applyFill="1" applyBorder="1" applyAlignment="1" applyProtection="1">
      <alignment horizontal="center" vertical="center" wrapText="1"/>
      <protection locked="0"/>
    </xf>
    <xf numFmtId="0" fontId="24" fillId="2" borderId="1024" xfId="13" quotePrefix="1" applyFont="1" applyFill="1" applyBorder="1" applyAlignment="1" applyProtection="1">
      <alignment vertical="center" wrapText="1"/>
      <protection locked="0"/>
    </xf>
    <xf numFmtId="0" fontId="24" fillId="2" borderId="1025" xfId="13" quotePrefix="1" applyFont="1" applyFill="1" applyBorder="1" applyAlignment="1" applyProtection="1">
      <alignment vertical="center" wrapText="1"/>
      <protection locked="0"/>
    </xf>
    <xf numFmtId="0" fontId="26" fillId="2" borderId="1025" xfId="13" quotePrefix="1" applyFont="1" applyFill="1" applyBorder="1" applyAlignment="1" applyProtection="1">
      <alignment vertical="center" wrapText="1"/>
      <protection locked="0"/>
    </xf>
    <xf numFmtId="0" fontId="26" fillId="2" borderId="1024" xfId="13" quotePrefix="1" applyFont="1" applyFill="1" applyBorder="1" applyAlignment="1" applyProtection="1">
      <alignment vertical="center" wrapText="1"/>
      <protection locked="0"/>
    </xf>
    <xf numFmtId="0" fontId="24" fillId="2" borderId="1460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0" xfId="15" quotePrefix="1" applyFont="1" applyFill="1" applyBorder="1" applyAlignment="1" applyProtection="1">
      <alignment horizontal="center" vertical="center" wrapText="1"/>
      <protection locked="0"/>
    </xf>
    <xf numFmtId="0" fontId="34" fillId="2" borderId="1039" xfId="0" applyNumberFormat="1" applyFont="1" applyFill="1" applyBorder="1" applyAlignment="1" applyProtection="1">
      <alignment horizontal="left" vertical="center" wrapText="1"/>
      <protection locked="0"/>
    </xf>
    <xf numFmtId="0" fontId="231" fillId="2" borderId="1031" xfId="0" applyFont="1" applyFill="1" applyBorder="1" applyAlignment="1" applyProtection="1">
      <alignment horizontal="center" vertical="center"/>
      <protection locked="0"/>
    </xf>
    <xf numFmtId="0" fontId="231" fillId="2" borderId="1025" xfId="0" applyFont="1" applyFill="1" applyBorder="1" applyAlignment="1" applyProtection="1">
      <alignment horizontal="center" vertical="center"/>
      <protection locked="0"/>
    </xf>
    <xf numFmtId="0" fontId="231" fillId="2" borderId="995" xfId="0" applyFont="1" applyFill="1" applyBorder="1" applyAlignment="1" applyProtection="1">
      <alignment horizontal="center" vertical="center"/>
      <protection locked="0"/>
    </xf>
    <xf numFmtId="0" fontId="231" fillId="2" borderId="1024" xfId="0" applyFont="1" applyFill="1" applyBorder="1" applyAlignment="1" applyProtection="1">
      <alignment horizontal="center" vertical="center"/>
      <protection locked="0"/>
    </xf>
    <xf numFmtId="0" fontId="206" fillId="0" borderId="0" xfId="0" applyFont="1" applyFill="1" applyAlignment="1">
      <alignment horizontal="center" vertical="center" wrapText="1"/>
    </xf>
    <xf numFmtId="0" fontId="210" fillId="0" borderId="0" xfId="0" applyFont="1" applyFill="1" applyAlignment="1">
      <alignment horizontal="center" vertical="center" wrapText="1"/>
    </xf>
    <xf numFmtId="0" fontId="206" fillId="0" borderId="0" xfId="0" applyFont="1" applyFill="1" applyAlignment="1">
      <alignment horizontal="left" vertical="center" wrapText="1"/>
    </xf>
    <xf numFmtId="0" fontId="205" fillId="0" borderId="0" xfId="0" applyFont="1" applyFill="1" applyAlignment="1">
      <alignment horizontal="left" vertical="center" wrapText="1"/>
    </xf>
    <xf numFmtId="0" fontId="210" fillId="0" borderId="0" xfId="0" applyFont="1" applyFill="1" applyAlignment="1">
      <alignment horizontal="left" vertical="center" wrapText="1"/>
    </xf>
    <xf numFmtId="0" fontId="205" fillId="0" borderId="681" xfId="11" applyFont="1" applyFill="1" applyBorder="1" applyAlignment="1">
      <alignment horizontal="center" vertical="center" wrapText="1"/>
    </xf>
    <xf numFmtId="0" fontId="205" fillId="0" borderId="742" xfId="15" applyNumberFormat="1" applyFont="1" applyFill="1" applyBorder="1" applyAlignment="1">
      <alignment horizontal="center" vertical="center" wrapText="1"/>
    </xf>
    <xf numFmtId="0" fontId="205" fillId="0" borderId="681" xfId="15" applyNumberFormat="1" applyFont="1" applyFill="1" applyBorder="1" applyAlignment="1">
      <alignment horizontal="center" vertical="center" wrapText="1"/>
    </xf>
    <xf numFmtId="0" fontId="205" fillId="0" borderId="743" xfId="15" applyNumberFormat="1" applyFont="1" applyFill="1" applyBorder="1" applyAlignment="1">
      <alignment horizontal="center" vertical="center" wrapText="1"/>
    </xf>
    <xf numFmtId="0" fontId="210" fillId="0" borderId="743" xfId="15" applyNumberFormat="1" applyFont="1" applyFill="1" applyBorder="1" applyAlignment="1">
      <alignment horizontal="center" vertical="center" wrapText="1"/>
    </xf>
    <xf numFmtId="0" fontId="210" fillId="0" borderId="742" xfId="15" applyNumberFormat="1" applyFont="1" applyFill="1" applyBorder="1" applyAlignment="1">
      <alignment horizontal="center" vertical="center" wrapText="1"/>
    </xf>
    <xf numFmtId="0" fontId="210" fillId="0" borderId="681" xfId="15" applyNumberFormat="1" applyFont="1" applyFill="1" applyBorder="1" applyAlignment="1">
      <alignment horizontal="center" vertical="center" wrapText="1"/>
    </xf>
    <xf numFmtId="0" fontId="206" fillId="0" borderId="1549" xfId="0" applyFont="1" applyFill="1" applyBorder="1" applyAlignment="1">
      <alignment horizontal="left" vertical="center" wrapText="1"/>
    </xf>
    <xf numFmtId="0" fontId="206" fillId="0" borderId="1220" xfId="0" applyFont="1" applyFill="1" applyBorder="1" applyAlignment="1">
      <alignment horizontal="left" vertical="center" wrapText="1"/>
    </xf>
    <xf numFmtId="0" fontId="133" fillId="0" borderId="1550" xfId="34" applyNumberFormat="1" applyFont="1" applyFill="1" applyBorder="1" applyAlignment="1" applyProtection="1">
      <alignment horizontal="center" vertical="top" wrapText="1" readingOrder="1"/>
    </xf>
    <xf numFmtId="0" fontId="133" fillId="0" borderId="1551" xfId="34" applyNumberFormat="1" applyFont="1" applyFill="1" applyBorder="1" applyAlignment="1" applyProtection="1">
      <alignment horizontal="center" vertical="top" wrapText="1" readingOrder="1"/>
    </xf>
    <xf numFmtId="0" fontId="206" fillId="0" borderId="1551" xfId="0" applyFont="1" applyFill="1" applyBorder="1" applyAlignment="1">
      <alignment horizontal="left" vertical="center" wrapText="1"/>
    </xf>
    <xf numFmtId="0" fontId="206" fillId="0" borderId="1552" xfId="0" applyFont="1" applyFill="1" applyBorder="1" applyAlignment="1">
      <alignment horizontal="left" vertical="center" wrapText="1"/>
    </xf>
    <xf numFmtId="0" fontId="133" fillId="0" borderId="1551" xfId="34" applyFont="1" applyFill="1" applyBorder="1" applyAlignment="1" applyProtection="1">
      <alignment horizontal="left" vertical="top" wrapText="1" readingOrder="1"/>
    </xf>
    <xf numFmtId="0" fontId="205" fillId="0" borderId="1170" xfId="0" applyNumberFormat="1" applyFont="1" applyFill="1" applyBorder="1" applyAlignment="1">
      <alignment horizontal="center" vertical="center" wrapText="1"/>
    </xf>
    <xf numFmtId="0" fontId="205" fillId="0" borderId="1156" xfId="0" applyNumberFormat="1" applyFont="1" applyFill="1" applyBorder="1" applyAlignment="1">
      <alignment horizontal="center" vertical="center" wrapText="1"/>
    </xf>
    <xf numFmtId="0" fontId="206" fillId="0" borderId="1549" xfId="0" applyFont="1" applyFill="1" applyBorder="1" applyAlignment="1">
      <alignment horizontal="left" vertical="top" wrapText="1"/>
    </xf>
    <xf numFmtId="0" fontId="206" fillId="0" borderId="1551" xfId="0" applyFont="1" applyFill="1" applyBorder="1" applyAlignment="1">
      <alignment horizontal="left" vertical="top" wrapText="1"/>
    </xf>
    <xf numFmtId="0" fontId="133" fillId="0" borderId="1551" xfId="34" applyNumberFormat="1" applyFont="1" applyFill="1" applyBorder="1" applyAlignment="1">
      <alignment horizontal="left" vertical="top" wrapText="1" readingOrder="1"/>
    </xf>
    <xf numFmtId="0" fontId="205" fillId="0" borderId="1467" xfId="0" applyNumberFormat="1" applyFont="1" applyFill="1" applyBorder="1" applyAlignment="1">
      <alignment horizontal="center" vertical="center" wrapText="1"/>
    </xf>
    <xf numFmtId="0" fontId="205" fillId="0" borderId="1466" xfId="0" applyNumberFormat="1" applyFont="1" applyFill="1" applyBorder="1" applyAlignment="1">
      <alignment horizontal="center" vertical="center" wrapText="1"/>
    </xf>
    <xf numFmtId="0" fontId="205" fillId="0" borderId="1172" xfId="0" applyNumberFormat="1" applyFont="1" applyFill="1" applyBorder="1" applyAlignment="1">
      <alignment horizontal="center" vertical="center" wrapText="1"/>
    </xf>
    <xf numFmtId="0" fontId="205" fillId="0" borderId="1159" xfId="0" applyNumberFormat="1" applyFont="1" applyFill="1" applyBorder="1" applyAlignment="1">
      <alignment horizontal="center" vertical="center" wrapText="1"/>
    </xf>
    <xf numFmtId="0" fontId="206" fillId="0" borderId="1556" xfId="0" applyFont="1" applyFill="1" applyBorder="1" applyAlignment="1">
      <alignment horizontal="left" vertical="center" wrapText="1"/>
    </xf>
    <xf numFmtId="0" fontId="206" fillId="0" borderId="1557" xfId="0" applyFont="1" applyFill="1" applyBorder="1" applyAlignment="1">
      <alignment horizontal="left" vertical="center" wrapText="1"/>
    </xf>
    <xf numFmtId="0" fontId="133" fillId="0" borderId="1558" xfId="34" applyNumberFormat="1" applyFont="1" applyFill="1" applyBorder="1" applyAlignment="1" applyProtection="1">
      <alignment horizontal="center" vertical="top" wrapText="1" readingOrder="1"/>
    </xf>
    <xf numFmtId="0" fontId="133" fillId="0" borderId="1556" xfId="34" applyNumberFormat="1" applyFont="1" applyFill="1" applyBorder="1" applyAlignment="1" applyProtection="1">
      <alignment horizontal="center" vertical="top" wrapText="1" readingOrder="1"/>
    </xf>
    <xf numFmtId="0" fontId="206" fillId="0" borderId="1562" xfId="0" applyFont="1" applyFill="1" applyBorder="1" applyAlignment="1">
      <alignment horizontal="left" vertical="center" wrapText="1"/>
    </xf>
    <xf numFmtId="0" fontId="232" fillId="0" borderId="681" xfId="11" applyFont="1" applyFill="1" applyBorder="1" applyAlignment="1">
      <alignment horizontal="center" vertical="center" wrapText="1"/>
    </xf>
    <xf numFmtId="0" fontId="232" fillId="0" borderId="743" xfId="11" applyFont="1" applyFill="1" applyBorder="1" applyAlignment="1">
      <alignment horizontal="center" vertical="center" wrapText="1"/>
    </xf>
    <xf numFmtId="0" fontId="232" fillId="0" borderId="1548" xfId="11" applyFont="1" applyFill="1" applyBorder="1" applyAlignment="1">
      <alignment horizontal="center" vertical="center" wrapText="1"/>
    </xf>
    <xf numFmtId="0" fontId="232" fillId="0" borderId="742" xfId="11" applyFont="1" applyFill="1" applyBorder="1" applyAlignment="1">
      <alignment horizontal="center" vertical="center" wrapText="1"/>
    </xf>
    <xf numFmtId="0" fontId="133" fillId="7" borderId="1552" xfId="34" applyFont="1" applyFill="1" applyBorder="1" applyAlignment="1" applyProtection="1">
      <alignment horizontal="left" vertical="top" wrapText="1" readingOrder="1"/>
    </xf>
    <xf numFmtId="0" fontId="206" fillId="0" borderId="1220" xfId="0" applyFont="1" applyFill="1" applyBorder="1" applyAlignment="1">
      <alignment horizontal="left" vertical="top" wrapText="1"/>
    </xf>
    <xf numFmtId="0" fontId="206" fillId="0" borderId="1552" xfId="0" applyFont="1" applyFill="1" applyBorder="1" applyAlignment="1">
      <alignment horizontal="left" vertical="top" wrapText="1"/>
    </xf>
    <xf numFmtId="0" fontId="133" fillId="7" borderId="1552" xfId="34" applyNumberFormat="1" applyFont="1" applyFill="1" applyBorder="1" applyAlignment="1">
      <alignment horizontal="left" vertical="top" wrapText="1" readingOrder="1"/>
    </xf>
    <xf numFmtId="0" fontId="134" fillId="0" borderId="1554" xfId="34" applyNumberFormat="1" applyFont="1" applyFill="1" applyBorder="1" applyAlignment="1" applyProtection="1">
      <alignment horizontal="center" vertical="top" wrapText="1" readingOrder="1"/>
    </xf>
    <xf numFmtId="0" fontId="205" fillId="0" borderId="1566" xfId="0" applyNumberFormat="1" applyFont="1" applyFill="1" applyBorder="1" applyAlignment="1">
      <alignment horizontal="center" vertical="center" wrapText="1"/>
    </xf>
    <xf numFmtId="0" fontId="205" fillId="0" borderId="1567" xfId="0" applyNumberFormat="1" applyFont="1" applyFill="1" applyBorder="1" applyAlignment="1">
      <alignment horizontal="center" vertical="center" wrapText="1"/>
    </xf>
    <xf numFmtId="0" fontId="205" fillId="0" borderId="1568" xfId="0" applyNumberFormat="1" applyFont="1" applyFill="1" applyBorder="1" applyAlignment="1">
      <alignment horizontal="center" vertical="center" wrapText="1"/>
    </xf>
    <xf numFmtId="0" fontId="134" fillId="0" borderId="1569" xfId="34" applyNumberFormat="1" applyFont="1" applyFill="1" applyBorder="1" applyAlignment="1" applyProtection="1">
      <alignment horizontal="center" vertical="top" wrapText="1" readingOrder="1"/>
    </xf>
    <xf numFmtId="0" fontId="133" fillId="0" borderId="1557" xfId="34" applyNumberFormat="1" applyFont="1" applyFill="1" applyBorder="1" applyAlignment="1" applyProtection="1">
      <alignment horizontal="center" vertical="top" wrapText="1" readingOrder="1"/>
    </xf>
    <xf numFmtId="0" fontId="134" fillId="0" borderId="1573" xfId="34" applyNumberFormat="1" applyFont="1" applyFill="1" applyBorder="1" applyAlignment="1" applyProtection="1">
      <alignment horizontal="center" vertical="top" wrapText="1" readingOrder="1"/>
    </xf>
    <xf numFmtId="0" fontId="205" fillId="0" borderId="1556" xfId="0" applyNumberFormat="1" applyFont="1" applyFill="1" applyBorder="1" applyAlignment="1">
      <alignment horizontal="center" vertical="center" wrapText="1"/>
    </xf>
    <xf numFmtId="0" fontId="205" fillId="0" borderId="1564" xfId="0" applyNumberFormat="1" applyFont="1" applyFill="1" applyBorder="1" applyAlignment="1">
      <alignment horizontal="center" vertical="center" wrapText="1"/>
    </xf>
    <xf numFmtId="0" fontId="133" fillId="0" borderId="1574" xfId="34" applyNumberFormat="1" applyFont="1" applyFill="1" applyBorder="1" applyAlignment="1" applyProtection="1">
      <alignment horizontal="center" vertical="top" wrapText="1" readingOrder="1"/>
    </xf>
    <xf numFmtId="0" fontId="133" fillId="0" borderId="1575" xfId="34" applyNumberFormat="1" applyFont="1" applyFill="1" applyBorder="1" applyAlignment="1" applyProtection="1">
      <alignment horizontal="center" vertical="top" wrapText="1" readingOrder="1"/>
    </xf>
    <xf numFmtId="0" fontId="133" fillId="0" borderId="1556" xfId="34" applyNumberFormat="1" applyFont="1" applyFill="1" applyBorder="1" applyAlignment="1">
      <alignment horizontal="left" vertical="top" wrapText="1" readingOrder="1"/>
    </xf>
    <xf numFmtId="0" fontId="133" fillId="7" borderId="1557" xfId="34" applyNumberFormat="1" applyFont="1" applyFill="1" applyBorder="1" applyAlignment="1">
      <alignment horizontal="left" vertical="top" wrapText="1" readingOrder="1"/>
    </xf>
    <xf numFmtId="0" fontId="206" fillId="0" borderId="1556" xfId="0" applyFont="1" applyFill="1" applyBorder="1" applyAlignment="1">
      <alignment horizontal="left" vertical="top" wrapText="1"/>
    </xf>
    <xf numFmtId="0" fontId="206" fillId="0" borderId="1557" xfId="0" applyFont="1" applyFill="1" applyBorder="1" applyAlignment="1">
      <alignment horizontal="left" vertical="top" wrapText="1"/>
    </xf>
    <xf numFmtId="0" fontId="236" fillId="0" borderId="1156" xfId="0" applyNumberFormat="1" applyFont="1" applyFill="1" applyBorder="1" applyAlignment="1">
      <alignment horizontal="center" vertical="center" wrapText="1"/>
    </xf>
    <xf numFmtId="0" fontId="233" fillId="0" borderId="1570" xfId="0" applyNumberFormat="1" applyFont="1" applyFill="1" applyBorder="1" applyAlignment="1">
      <alignment horizontal="center" wrapText="1"/>
    </xf>
    <xf numFmtId="0" fontId="233" fillId="0" borderId="101" xfId="0" applyNumberFormat="1" applyFont="1" applyFill="1" applyBorder="1" applyAlignment="1">
      <alignment horizontal="center" wrapText="1"/>
    </xf>
    <xf numFmtId="0" fontId="234" fillId="0" borderId="1551" xfId="34" applyNumberFormat="1" applyFont="1" applyFill="1" applyBorder="1" applyAlignment="1" applyProtection="1">
      <alignment horizontal="center" wrapText="1"/>
    </xf>
    <xf numFmtId="0" fontId="234" fillId="0" borderId="1550" xfId="34" applyNumberFormat="1" applyFont="1" applyFill="1" applyBorder="1" applyAlignment="1" applyProtection="1">
      <alignment horizontal="center" wrapText="1"/>
    </xf>
    <xf numFmtId="0" fontId="236" fillId="0" borderId="1156" xfId="0" applyNumberFormat="1" applyFont="1" applyFill="1" applyBorder="1" applyAlignment="1">
      <alignment horizontal="center" wrapText="1"/>
    </xf>
    <xf numFmtId="0" fontId="236" fillId="0" borderId="1170" xfId="0" applyNumberFormat="1" applyFont="1" applyFill="1" applyBorder="1" applyAlignment="1">
      <alignment horizontal="center" wrapText="1"/>
    </xf>
    <xf numFmtId="0" fontId="236" fillId="0" borderId="1158" xfId="0" applyNumberFormat="1" applyFont="1" applyFill="1" applyBorder="1" applyAlignment="1">
      <alignment horizontal="center" wrapText="1"/>
    </xf>
    <xf numFmtId="0" fontId="233" fillId="0" borderId="1281" xfId="13" applyFont="1" applyFill="1" applyBorder="1" applyAlignment="1">
      <alignment wrapText="1"/>
    </xf>
    <xf numFmtId="0" fontId="233" fillId="0" borderId="0" xfId="13" applyFont="1" applyFill="1" applyBorder="1" applyAlignment="1">
      <alignment wrapText="1"/>
    </xf>
    <xf numFmtId="0" fontId="237" fillId="0" borderId="1170" xfId="13" applyFont="1" applyFill="1" applyBorder="1" applyAlignment="1">
      <alignment wrapText="1"/>
    </xf>
    <xf numFmtId="0" fontId="237" fillId="0" borderId="1157" xfId="13" applyFont="1" applyFill="1" applyBorder="1" applyAlignment="1">
      <alignment horizontal="center" wrapText="1"/>
    </xf>
    <xf numFmtId="0" fontId="237" fillId="0" borderId="1157" xfId="13" applyFont="1" applyFill="1" applyBorder="1" applyAlignment="1">
      <alignment wrapText="1"/>
    </xf>
    <xf numFmtId="0" fontId="234" fillId="0" borderId="1556" xfId="34" applyNumberFormat="1" applyFont="1" applyFill="1" applyBorder="1" applyAlignment="1" applyProtection="1">
      <alignment horizontal="center" wrapText="1"/>
    </xf>
    <xf numFmtId="0" fontId="234" fillId="0" borderId="1558" xfId="34" applyNumberFormat="1" applyFont="1" applyFill="1" applyBorder="1" applyAlignment="1" applyProtection="1">
      <alignment horizontal="center" wrapText="1"/>
    </xf>
    <xf numFmtId="0" fontId="236" fillId="0" borderId="1156" xfId="13" applyNumberFormat="1" applyFont="1" applyFill="1" applyBorder="1" applyAlignment="1">
      <alignment horizontal="center" wrapText="1"/>
    </xf>
    <xf numFmtId="0" fontId="236" fillId="0" borderId="1157" xfId="13" applyNumberFormat="1" applyFont="1" applyFill="1" applyBorder="1" applyAlignment="1">
      <alignment horizontal="center" wrapText="1"/>
    </xf>
    <xf numFmtId="0" fontId="236" fillId="0" borderId="1159" xfId="13" applyNumberFormat="1" applyFont="1" applyFill="1" applyBorder="1" applyAlignment="1">
      <alignment horizontal="center" wrapText="1"/>
    </xf>
    <xf numFmtId="0" fontId="236" fillId="0" borderId="1170" xfId="13" applyNumberFormat="1" applyFont="1" applyFill="1" applyBorder="1" applyAlignment="1">
      <alignment horizontal="center" wrapText="1"/>
    </xf>
    <xf numFmtId="0" fontId="238" fillId="0" borderId="742" xfId="0" applyFont="1" applyFill="1" applyBorder="1" applyAlignment="1">
      <alignment wrapText="1"/>
    </xf>
    <xf numFmtId="0" fontId="238" fillId="0" borderId="743" xfId="0" applyFont="1" applyFill="1" applyBorder="1" applyAlignment="1">
      <alignment wrapText="1"/>
    </xf>
    <xf numFmtId="0" fontId="234" fillId="0" borderId="1575" xfId="34" applyNumberFormat="1" applyFont="1" applyFill="1" applyBorder="1" applyAlignment="1" applyProtection="1">
      <alignment horizontal="center" wrapText="1"/>
    </xf>
    <xf numFmtId="0" fontId="236" fillId="0" borderId="1158" xfId="13" applyNumberFormat="1" applyFont="1" applyFill="1" applyBorder="1" applyAlignment="1">
      <alignment horizontal="center" wrapText="1"/>
    </xf>
    <xf numFmtId="0" fontId="234" fillId="0" borderId="1570" xfId="34" applyNumberFormat="1" applyFont="1" applyFill="1" applyBorder="1" applyAlignment="1" applyProtection="1">
      <alignment horizontal="center" wrapText="1"/>
    </xf>
    <xf numFmtId="0" fontId="234" fillId="0" borderId="1200" xfId="34" applyNumberFormat="1" applyFont="1" applyFill="1" applyBorder="1" applyAlignment="1" applyProtection="1">
      <alignment horizontal="center" wrapText="1"/>
    </xf>
    <xf numFmtId="0" fontId="236" fillId="0" borderId="1566" xfId="0" applyNumberFormat="1" applyFont="1" applyFill="1" applyBorder="1" applyAlignment="1">
      <alignment horizontal="center" wrapText="1"/>
    </xf>
    <xf numFmtId="0" fontId="236" fillId="0" borderId="1576" xfId="0" applyNumberFormat="1" applyFont="1" applyFill="1" applyBorder="1" applyAlignment="1">
      <alignment horizontal="center" wrapText="1"/>
    </xf>
    <xf numFmtId="0" fontId="236" fillId="0" borderId="1577" xfId="0" applyNumberFormat="1" applyFont="1" applyFill="1" applyBorder="1" applyAlignment="1">
      <alignment horizontal="center" wrapText="1"/>
    </xf>
    <xf numFmtId="0" fontId="234" fillId="0" borderId="1172" xfId="34" applyNumberFormat="1" applyFont="1" applyFill="1" applyBorder="1" applyAlignment="1" applyProtection="1">
      <alignment horizontal="center" wrapText="1"/>
    </xf>
    <xf numFmtId="0" fontId="234" fillId="0" borderId="1173" xfId="34" applyNumberFormat="1" applyFont="1" applyFill="1" applyBorder="1" applyAlignment="1" applyProtection="1">
      <alignment horizontal="center" wrapText="1"/>
    </xf>
    <xf numFmtId="0" fontId="236" fillId="0" borderId="1281" xfId="0" applyNumberFormat="1" applyFont="1" applyFill="1" applyBorder="1" applyAlignment="1">
      <alignment horizontal="center" wrapText="1"/>
    </xf>
    <xf numFmtId="0" fontId="236" fillId="0" borderId="1466" xfId="0" applyNumberFormat="1" applyFont="1" applyFill="1" applyBorder="1" applyAlignment="1">
      <alignment horizontal="center" wrapText="1"/>
    </xf>
    <xf numFmtId="0" fontId="233" fillId="0" borderId="742" xfId="0" applyNumberFormat="1" applyFont="1" applyFill="1" applyBorder="1" applyAlignment="1">
      <alignment horizontal="center" wrapText="1"/>
    </xf>
    <xf numFmtId="0" fontId="234" fillId="0" borderId="1552" xfId="34" applyNumberFormat="1" applyFont="1" applyFill="1" applyBorder="1" applyAlignment="1" applyProtection="1">
      <alignment horizontal="center" wrapText="1"/>
    </xf>
    <xf numFmtId="0" fontId="234" fillId="0" borderId="1557" xfId="34" applyNumberFormat="1" applyFont="1" applyFill="1" applyBorder="1" applyAlignment="1" applyProtection="1">
      <alignment horizontal="center" wrapText="1"/>
    </xf>
    <xf numFmtId="0" fontId="138" fillId="0" borderId="1168" xfId="0" applyNumberFormat="1" applyFont="1" applyFill="1" applyBorder="1" applyAlignment="1">
      <alignment horizontal="center" vertical="center" wrapText="1"/>
    </xf>
    <xf numFmtId="0" fontId="233" fillId="0" borderId="1199" xfId="0" applyFont="1" applyFill="1" applyBorder="1" applyAlignment="1">
      <alignment horizontal="center" wrapText="1"/>
    </xf>
    <xf numFmtId="0" fontId="235" fillId="0" borderId="1571" xfId="34" applyNumberFormat="1" applyFont="1" applyFill="1" applyBorder="1" applyAlignment="1" applyProtection="1">
      <alignment horizontal="center" wrapText="1"/>
    </xf>
    <xf numFmtId="0" fontId="233" fillId="0" borderId="1164" xfId="13" applyFont="1" applyFill="1" applyBorder="1" applyAlignment="1">
      <alignment wrapText="1"/>
    </xf>
    <xf numFmtId="0" fontId="233" fillId="0" borderId="1158" xfId="13" applyFont="1" applyFill="1" applyBorder="1" applyAlignment="1">
      <alignment wrapText="1"/>
    </xf>
    <xf numFmtId="0" fontId="235" fillId="0" borderId="1573" xfId="34" applyNumberFormat="1" applyFont="1" applyFill="1" applyBorder="1" applyAlignment="1" applyProtection="1">
      <alignment horizontal="center" wrapText="1"/>
    </xf>
    <xf numFmtId="0" fontId="236" fillId="0" borderId="1199" xfId="0" applyFont="1" applyFill="1" applyBorder="1" applyAlignment="1">
      <alignment wrapText="1"/>
    </xf>
    <xf numFmtId="0" fontId="236" fillId="0" borderId="1572" xfId="0" applyNumberFormat="1" applyFont="1" applyFill="1" applyBorder="1" applyAlignment="1">
      <alignment horizontal="center" wrapText="1"/>
    </xf>
    <xf numFmtId="0" fontId="236" fillId="0" borderId="1164" xfId="0" applyNumberFormat="1" applyFont="1" applyFill="1" applyBorder="1" applyAlignment="1">
      <alignment horizontal="center" wrapText="1"/>
    </xf>
    <xf numFmtId="0" fontId="138" fillId="0" borderId="1158" xfId="0" applyNumberFormat="1" applyFont="1" applyFill="1" applyBorder="1" applyAlignment="1">
      <alignment horizontal="center" vertical="center" wrapText="1"/>
    </xf>
    <xf numFmtId="0" fontId="233" fillId="0" borderId="1167" xfId="0" applyNumberFormat="1" applyFont="1" applyFill="1" applyBorder="1" applyAlignment="1">
      <alignment horizontal="center" wrapText="1"/>
    </xf>
    <xf numFmtId="0" fontId="235" fillId="0" borderId="1554" xfId="34" applyNumberFormat="1" applyFont="1" applyFill="1" applyBorder="1" applyAlignment="1" applyProtection="1">
      <alignment horizontal="center" wrapText="1"/>
    </xf>
    <xf numFmtId="0" fontId="236" fillId="0" borderId="1174" xfId="0" applyNumberFormat="1" applyFont="1" applyFill="1" applyBorder="1" applyAlignment="1">
      <alignment horizontal="center" wrapText="1"/>
    </xf>
    <xf numFmtId="0" fontId="236" fillId="0" borderId="1172" xfId="0" applyNumberFormat="1" applyFont="1" applyFill="1" applyBorder="1" applyAlignment="1">
      <alignment horizontal="center" wrapText="1"/>
    </xf>
    <xf numFmtId="0" fontId="233" fillId="0" borderId="400" xfId="13" applyFont="1" applyFill="1" applyBorder="1" applyAlignment="1">
      <alignment wrapText="1"/>
    </xf>
    <xf numFmtId="0" fontId="233" fillId="0" borderId="1466" xfId="13" applyFont="1" applyFill="1" applyBorder="1" applyAlignment="1">
      <alignment wrapText="1"/>
    </xf>
    <xf numFmtId="0" fontId="233" fillId="0" borderId="1174" xfId="13" applyFont="1" applyFill="1" applyBorder="1" applyAlignment="1">
      <alignment wrapText="1"/>
    </xf>
    <xf numFmtId="0" fontId="237" fillId="0" borderId="1159" xfId="13" applyFont="1" applyFill="1" applyBorder="1" applyAlignment="1">
      <alignment wrapText="1"/>
    </xf>
    <xf numFmtId="0" fontId="235" fillId="0" borderId="1569" xfId="34" applyNumberFormat="1" applyFont="1" applyFill="1" applyBorder="1" applyAlignment="1" applyProtection="1">
      <alignment horizontal="center" wrapText="1"/>
    </xf>
    <xf numFmtId="0" fontId="236" fillId="0" borderId="1174" xfId="13" applyNumberFormat="1" applyFont="1" applyFill="1" applyBorder="1" applyAlignment="1">
      <alignment horizontal="center" wrapText="1"/>
    </xf>
    <xf numFmtId="0" fontId="236" fillId="0" borderId="1172" xfId="13" applyNumberFormat="1" applyFont="1" applyFill="1" applyBorder="1" applyAlignment="1">
      <alignment horizontal="center" wrapText="1"/>
    </xf>
    <xf numFmtId="0" fontId="236" fillId="0" borderId="1163" xfId="0" applyFont="1" applyFill="1" applyBorder="1" applyAlignment="1">
      <alignment wrapText="1"/>
    </xf>
    <xf numFmtId="0" fontId="238" fillId="0" borderId="1548" xfId="0" applyFont="1" applyFill="1" applyBorder="1" applyAlignment="1">
      <alignment wrapText="1"/>
    </xf>
    <xf numFmtId="0" fontId="236" fillId="0" borderId="1568" xfId="0" applyNumberFormat="1" applyFont="1" applyFill="1" applyBorder="1" applyAlignment="1">
      <alignment horizontal="center" wrapText="1"/>
    </xf>
    <xf numFmtId="0" fontId="236" fillId="0" borderId="1567" xfId="0" applyNumberFormat="1" applyFont="1" applyFill="1" applyBorder="1" applyAlignment="1">
      <alignment horizontal="center" wrapText="1"/>
    </xf>
    <xf numFmtId="0" fontId="236" fillId="0" borderId="1467" xfId="0" applyNumberFormat="1" applyFont="1" applyFill="1" applyBorder="1" applyAlignment="1">
      <alignment horizontal="center" wrapText="1"/>
    </xf>
    <xf numFmtId="0" fontId="138" fillId="0" borderId="1174" xfId="0" applyNumberFormat="1" applyFont="1" applyFill="1" applyBorder="1" applyAlignment="1">
      <alignment horizontal="center" vertical="center" wrapText="1"/>
    </xf>
    <xf numFmtId="0" fontId="138" fillId="0" borderId="1172" xfId="0" applyNumberFormat="1" applyFont="1" applyFill="1" applyBorder="1" applyAlignment="1">
      <alignment horizontal="center" vertical="center" wrapText="1"/>
    </xf>
    <xf numFmtId="0" fontId="138" fillId="0" borderId="1173" xfId="0" applyNumberFormat="1" applyFont="1" applyFill="1" applyBorder="1" applyAlignment="1">
      <alignment horizontal="center" vertical="center" wrapText="1"/>
    </xf>
    <xf numFmtId="0" fontId="138" fillId="0" borderId="1568" xfId="0" applyNumberFormat="1" applyFont="1" applyFill="1" applyBorder="1" applyAlignment="1">
      <alignment horizontal="center" vertical="center" wrapText="1"/>
    </xf>
    <xf numFmtId="0" fontId="233" fillId="0" borderId="743" xfId="0" applyNumberFormat="1" applyFont="1" applyFill="1" applyBorder="1" applyAlignment="1">
      <alignment horizontal="center" wrapText="1"/>
    </xf>
    <xf numFmtId="0" fontId="233" fillId="0" borderId="1548" xfId="0" applyNumberFormat="1" applyFont="1" applyFill="1" applyBorder="1" applyAlignment="1">
      <alignment horizontal="center" wrapText="1"/>
    </xf>
    <xf numFmtId="0" fontId="236" fillId="0" borderId="400" xfId="0" applyNumberFormat="1" applyFont="1" applyFill="1" applyBorder="1" applyAlignment="1">
      <alignment horizontal="center" wrapText="1"/>
    </xf>
    <xf numFmtId="0" fontId="215" fillId="0" borderId="1172" xfId="34" applyNumberFormat="1" applyFont="1" applyFill="1" applyBorder="1" applyAlignment="1" applyProtection="1">
      <alignment horizontal="center" vertical="top" wrapText="1" readingOrder="1"/>
    </xf>
    <xf numFmtId="0" fontId="215" fillId="0" borderId="1173" xfId="34" applyNumberFormat="1" applyFont="1" applyFill="1" applyBorder="1" applyAlignment="1" applyProtection="1">
      <alignment horizontal="center" vertical="top" wrapText="1" readingOrder="1"/>
    </xf>
    <xf numFmtId="0" fontId="235" fillId="0" borderId="1578" xfId="34" applyNumberFormat="1" applyFont="1" applyFill="1" applyBorder="1" applyAlignment="1" applyProtection="1">
      <alignment horizontal="center" wrapText="1"/>
    </xf>
    <xf numFmtId="0" fontId="236" fillId="0" borderId="1157" xfId="0" applyNumberFormat="1" applyFont="1" applyFill="1" applyBorder="1" applyAlignment="1">
      <alignment horizontal="center" wrapText="1"/>
    </xf>
    <xf numFmtId="0" fontId="233" fillId="0" borderId="1157" xfId="13" applyFont="1" applyFill="1" applyBorder="1" applyAlignment="1">
      <alignment wrapText="1"/>
    </xf>
    <xf numFmtId="0" fontId="235" fillId="0" borderId="1579" xfId="34" applyNumberFormat="1" applyFont="1" applyFill="1" applyBorder="1" applyAlignment="1" applyProtection="1">
      <alignment horizontal="center" wrapText="1"/>
    </xf>
    <xf numFmtId="0" fontId="236" fillId="0" borderId="743" xfId="0" applyFont="1" applyFill="1" applyBorder="1" applyAlignment="1">
      <alignment wrapText="1"/>
    </xf>
    <xf numFmtId="0" fontId="235" fillId="0" borderId="1580" xfId="34" applyNumberFormat="1" applyFont="1" applyFill="1" applyBorder="1" applyAlignment="1" applyProtection="1">
      <alignment horizontal="center" wrapText="1"/>
    </xf>
    <xf numFmtId="0" fontId="234" fillId="0" borderId="743" xfId="34" applyNumberFormat="1" applyFont="1" applyFill="1" applyBorder="1" applyAlignment="1" applyProtection="1">
      <alignment horizontal="center" wrapText="1"/>
    </xf>
    <xf numFmtId="0" fontId="234" fillId="0" borderId="1157" xfId="34" applyNumberFormat="1" applyFont="1" applyFill="1" applyBorder="1" applyAlignment="1" applyProtection="1">
      <alignment horizontal="center" wrapText="1"/>
    </xf>
    <xf numFmtId="0" fontId="234" fillId="0" borderId="1579" xfId="34" applyNumberFormat="1" applyFont="1" applyFill="1" applyBorder="1" applyAlignment="1" applyProtection="1">
      <alignment horizontal="center" wrapText="1"/>
    </xf>
    <xf numFmtId="0" fontId="215" fillId="0" borderId="1157" xfId="34" applyNumberFormat="1" applyFont="1" applyFill="1" applyBorder="1" applyAlignment="1" applyProtection="1">
      <alignment horizontal="center" vertical="top" wrapText="1" readingOrder="1"/>
    </xf>
    <xf numFmtId="0" fontId="233" fillId="0" borderId="1200" xfId="0" applyNumberFormat="1" applyFont="1" applyFill="1" applyBorder="1" applyAlignment="1">
      <alignment horizontal="center" wrapText="1"/>
    </xf>
    <xf numFmtId="0" fontId="233" fillId="0" borderId="1163" xfId="0" applyFont="1" applyFill="1" applyBorder="1" applyAlignment="1">
      <alignment horizontal="center" wrapText="1"/>
    </xf>
    <xf numFmtId="0" fontId="236" fillId="0" borderId="1173" xfId="0" applyNumberFormat="1" applyFont="1" applyFill="1" applyBorder="1" applyAlignment="1">
      <alignment horizontal="center" wrapText="1"/>
    </xf>
    <xf numFmtId="0" fontId="233" fillId="0" borderId="1467" xfId="13" applyFont="1" applyFill="1" applyBorder="1" applyAlignment="1">
      <alignment wrapText="1"/>
    </xf>
    <xf numFmtId="0" fontId="233" fillId="0" borderId="109" xfId="13" applyFont="1" applyFill="1" applyBorder="1" applyAlignment="1">
      <alignment wrapText="1"/>
    </xf>
    <xf numFmtId="0" fontId="237" fillId="0" borderId="1172" xfId="13" applyFont="1" applyFill="1" applyBorder="1" applyAlignment="1">
      <alignment wrapText="1"/>
    </xf>
    <xf numFmtId="0" fontId="237" fillId="0" borderId="1173" xfId="13" applyFont="1" applyFill="1" applyBorder="1" applyAlignment="1">
      <alignment wrapText="1"/>
    </xf>
    <xf numFmtId="0" fontId="236" fillId="0" borderId="1173" xfId="13" applyNumberFormat="1" applyFont="1" applyFill="1" applyBorder="1" applyAlignment="1">
      <alignment horizontal="center" wrapText="1"/>
    </xf>
    <xf numFmtId="0" fontId="238" fillId="0" borderId="1570" xfId="0" applyFont="1" applyFill="1" applyBorder="1" applyAlignment="1">
      <alignment wrapText="1"/>
    </xf>
    <xf numFmtId="0" fontId="238" fillId="0" borderId="1200" xfId="0" applyFont="1" applyFill="1" applyBorder="1" applyAlignment="1">
      <alignment wrapText="1"/>
    </xf>
    <xf numFmtId="0" fontId="234" fillId="0" borderId="1574" xfId="34" applyNumberFormat="1" applyFont="1" applyFill="1" applyBorder="1" applyAlignment="1" applyProtection="1">
      <alignment horizontal="center" wrapText="1"/>
    </xf>
    <xf numFmtId="0" fontId="236" fillId="0" borderId="109" xfId="0" applyNumberFormat="1" applyFont="1" applyFill="1" applyBorder="1" applyAlignment="1">
      <alignment horizontal="center" wrapText="1"/>
    </xf>
    <xf numFmtId="0" fontId="8" fillId="0" borderId="1163" xfId="0" applyNumberFormat="1" applyFont="1" applyFill="1" applyBorder="1" applyAlignment="1">
      <alignment horizontal="center" vertical="center"/>
    </xf>
    <xf numFmtId="0" fontId="233" fillId="0" borderId="742" xfId="0" applyNumberFormat="1" applyFont="1" applyFill="1" applyBorder="1" applyAlignment="1">
      <alignment horizontal="center" vertical="center"/>
    </xf>
    <xf numFmtId="0" fontId="233" fillId="0" borderId="681" xfId="0" applyNumberFormat="1" applyFont="1" applyFill="1" applyBorder="1" applyAlignment="1">
      <alignment horizontal="center" vertical="center"/>
    </xf>
    <xf numFmtId="0" fontId="233" fillId="0" borderId="743" xfId="0" applyNumberFormat="1" applyFont="1" applyFill="1" applyBorder="1" applyAlignment="1">
      <alignment horizontal="center" vertical="center"/>
    </xf>
    <xf numFmtId="0" fontId="233" fillId="0" borderId="1548" xfId="0" applyNumberFormat="1" applyFont="1" applyFill="1" applyBorder="1" applyAlignment="1">
      <alignment horizontal="center" vertical="center"/>
    </xf>
    <xf numFmtId="0" fontId="233" fillId="0" borderId="1167" xfId="0" applyNumberFormat="1" applyFont="1" applyFill="1" applyBorder="1" applyAlignment="1">
      <alignment horizontal="center" vertical="center"/>
    </xf>
    <xf numFmtId="0" fontId="236" fillId="0" borderId="1168" xfId="0" applyNumberFormat="1" applyFont="1" applyFill="1" applyBorder="1" applyAlignment="1">
      <alignment horizontal="center" vertical="center" wrapText="1"/>
    </xf>
    <xf numFmtId="0" fontId="236" fillId="0" borderId="1466" xfId="0" applyNumberFormat="1" applyFont="1" applyFill="1" applyBorder="1" applyAlignment="1">
      <alignment horizontal="center" vertical="center"/>
    </xf>
    <xf numFmtId="0" fontId="236" fillId="0" borderId="96" xfId="0" applyNumberFormat="1" applyFont="1" applyFill="1" applyBorder="1" applyAlignment="1">
      <alignment horizontal="center" vertical="center"/>
    </xf>
    <xf numFmtId="0" fontId="88" fillId="0" borderId="1220" xfId="0" applyFont="1" applyFill="1" applyBorder="1" applyAlignment="1">
      <alignment horizontal="left"/>
    </xf>
    <xf numFmtId="0" fontId="88" fillId="0" borderId="1562" xfId="0" applyFont="1" applyFill="1" applyBorder="1" applyAlignment="1">
      <alignment horizontal="left"/>
    </xf>
    <xf numFmtId="0" fontId="236" fillId="0" borderId="1172" xfId="0" applyNumberFormat="1" applyFont="1" applyFill="1" applyBorder="1" applyAlignment="1">
      <alignment horizontal="center" vertical="center" wrapText="1"/>
    </xf>
    <xf numFmtId="0" fontId="236" fillId="0" borderId="1173" xfId="0" applyNumberFormat="1" applyFont="1" applyFill="1" applyBorder="1" applyAlignment="1">
      <alignment horizontal="center" vertical="center" wrapText="1"/>
    </xf>
    <xf numFmtId="0" fontId="236" fillId="0" borderId="1174" xfId="0" applyNumberFormat="1" applyFont="1" applyFill="1" applyBorder="1" applyAlignment="1">
      <alignment horizontal="center" vertical="center" wrapText="1"/>
    </xf>
    <xf numFmtId="0" fontId="236" fillId="0" borderId="1467" xfId="0" applyNumberFormat="1" applyFont="1" applyFill="1" applyBorder="1" applyAlignment="1">
      <alignment horizontal="center" vertical="center"/>
    </xf>
    <xf numFmtId="0" fontId="236" fillId="0" borderId="109" xfId="0" applyNumberFormat="1" applyFont="1" applyFill="1" applyBorder="1" applyAlignment="1">
      <alignment horizontal="center" vertical="center"/>
    </xf>
    <xf numFmtId="0" fontId="236" fillId="0" borderId="400" xfId="0" applyNumberFormat="1" applyFont="1" applyFill="1" applyBorder="1" applyAlignment="1">
      <alignment horizontal="center" vertical="center"/>
    </xf>
    <xf numFmtId="0" fontId="236" fillId="0" borderId="1572" xfId="0" applyNumberFormat="1" applyFont="1" applyFill="1" applyBorder="1" applyAlignment="1">
      <alignment horizontal="center" vertical="center"/>
    </xf>
    <xf numFmtId="0" fontId="236" fillId="0" borderId="1164" xfId="0" applyNumberFormat="1" applyFont="1" applyFill="1" applyBorder="1" applyAlignment="1">
      <alignment horizontal="center" vertical="center"/>
    </xf>
    <xf numFmtId="0" fontId="239" fillId="0" borderId="1172" xfId="0" applyNumberFormat="1" applyFont="1" applyFill="1" applyBorder="1" applyAlignment="1">
      <alignment horizontal="center" vertical="center"/>
    </xf>
    <xf numFmtId="0" fontId="239" fillId="0" borderId="1173" xfId="0" applyNumberFormat="1" applyFont="1" applyFill="1" applyBorder="1" applyAlignment="1">
      <alignment horizontal="center" vertical="center"/>
    </xf>
    <xf numFmtId="0" fontId="239" fillId="0" borderId="1174" xfId="0" applyNumberFormat="1" applyFont="1" applyFill="1" applyBorder="1" applyAlignment="1">
      <alignment horizontal="center" vertical="center"/>
    </xf>
    <xf numFmtId="0" fontId="239" fillId="0" borderId="1159" xfId="0" applyNumberFormat="1" applyFont="1" applyFill="1" applyBorder="1" applyAlignment="1">
      <alignment horizontal="center" vertical="center"/>
    </xf>
    <xf numFmtId="0" fontId="239" fillId="0" borderId="1168" xfId="0" applyNumberFormat="1" applyFont="1" applyFill="1" applyBorder="1" applyAlignment="1">
      <alignment horizontal="center" vertical="center"/>
    </xf>
    <xf numFmtId="0" fontId="239" fillId="0" borderId="1158" xfId="0" applyNumberFormat="1" applyFont="1" applyFill="1" applyBorder="1" applyAlignment="1">
      <alignment horizontal="center" vertical="center"/>
    </xf>
    <xf numFmtId="0" fontId="239" fillId="0" borderId="1156" xfId="0" applyNumberFormat="1" applyFont="1" applyFill="1" applyBorder="1" applyAlignment="1">
      <alignment horizontal="center" vertical="center"/>
    </xf>
    <xf numFmtId="0" fontId="239" fillId="0" borderId="1170" xfId="0" applyNumberFormat="1" applyFont="1" applyFill="1" applyBorder="1" applyAlignment="1">
      <alignment horizontal="center" vertical="center"/>
    </xf>
    <xf numFmtId="0" fontId="210" fillId="0" borderId="1561" xfId="0" applyNumberFormat="1" applyFont="1" applyFill="1" applyBorder="1" applyAlignment="1">
      <alignment horizontal="center" vertical="center" wrapText="1"/>
    </xf>
    <xf numFmtId="0" fontId="210" fillId="0" borderId="1160" xfId="0" applyNumberFormat="1" applyFont="1" applyFill="1" applyBorder="1" applyAlignment="1">
      <alignment horizontal="center" vertical="center" wrapText="1"/>
    </xf>
    <xf numFmtId="0" fontId="210" fillId="0" borderId="1555" xfId="0" applyFont="1" applyFill="1" applyBorder="1" applyAlignment="1">
      <alignment horizontal="center" vertical="center" wrapText="1"/>
    </xf>
    <xf numFmtId="0" fontId="210" fillId="0" borderId="1551" xfId="0" applyNumberFormat="1" applyFont="1" applyFill="1" applyBorder="1" applyAlignment="1">
      <alignment horizontal="center" vertical="center" wrapText="1"/>
    </xf>
    <xf numFmtId="0" fontId="210" fillId="0" borderId="1550" xfId="0" applyNumberFormat="1" applyFont="1" applyFill="1" applyBorder="1" applyAlignment="1">
      <alignment horizontal="center" vertical="center" wrapText="1"/>
    </xf>
    <xf numFmtId="0" fontId="210" fillId="0" borderId="1554" xfId="0" applyFont="1" applyFill="1" applyBorder="1" applyAlignment="1">
      <alignment horizontal="center" vertical="center" wrapText="1"/>
    </xf>
    <xf numFmtId="0" fontId="210" fillId="0" borderId="1564" xfId="0" applyNumberFormat="1" applyFont="1" applyFill="1" applyBorder="1" applyAlignment="1">
      <alignment horizontal="center" vertical="center" wrapText="1"/>
    </xf>
    <xf numFmtId="0" fontId="210" fillId="0" borderId="1563" xfId="0" applyNumberFormat="1" applyFont="1" applyFill="1" applyBorder="1" applyAlignment="1">
      <alignment horizontal="center" vertical="center" wrapText="1"/>
    </xf>
    <xf numFmtId="0" fontId="210" fillId="0" borderId="1565" xfId="0" applyFont="1" applyFill="1" applyBorder="1" applyAlignment="1">
      <alignment horizontal="center" vertical="center" wrapText="1"/>
    </xf>
    <xf numFmtId="0" fontId="205" fillId="0" borderId="1574" xfId="0" applyNumberFormat="1" applyFont="1" applyFill="1" applyBorder="1" applyAlignment="1">
      <alignment horizontal="center" vertical="center" wrapText="1"/>
    </xf>
    <xf numFmtId="0" fontId="8" fillId="0" borderId="1570" xfId="0" applyNumberFormat="1" applyFont="1" applyFill="1" applyBorder="1" applyAlignment="1">
      <alignment horizontal="center" vertical="center" wrapText="1"/>
    </xf>
    <xf numFmtId="0" fontId="8" fillId="0" borderId="1200" xfId="0" applyNumberFormat="1" applyFont="1" applyFill="1" applyBorder="1" applyAlignment="1">
      <alignment horizontal="center" vertical="center" wrapText="1"/>
    </xf>
    <xf numFmtId="0" fontId="205" fillId="0" borderId="1558" xfId="0" applyNumberFormat="1" applyFont="1" applyFill="1" applyBorder="1" applyAlignment="1">
      <alignment horizontal="center" vertical="center" wrapText="1"/>
    </xf>
    <xf numFmtId="0" fontId="205" fillId="0" borderId="1569" xfId="0" applyNumberFormat="1" applyFont="1" applyFill="1" applyBorder="1" applyAlignment="1">
      <alignment horizontal="center" vertical="center" wrapText="1"/>
    </xf>
    <xf numFmtId="0" fontId="205" fillId="0" borderId="1563" xfId="0" applyNumberFormat="1" applyFont="1" applyFill="1" applyBorder="1" applyAlignment="1">
      <alignment horizontal="center" vertical="center" wrapText="1"/>
    </xf>
    <xf numFmtId="0" fontId="205" fillId="0" borderId="1565" xfId="0" applyNumberFormat="1" applyFont="1" applyFill="1" applyBorder="1" applyAlignment="1">
      <alignment horizontal="center" vertical="center" wrapText="1"/>
    </xf>
    <xf numFmtId="0" fontId="205" fillId="0" borderId="1575" xfId="0" applyNumberFormat="1" applyFont="1" applyFill="1" applyBorder="1" applyAlignment="1">
      <alignment horizontal="center" vertical="center" wrapText="1"/>
    </xf>
    <xf numFmtId="0" fontId="205" fillId="0" borderId="1581" xfId="0" applyNumberFormat="1" applyFont="1" applyFill="1" applyBorder="1" applyAlignment="1">
      <alignment horizontal="center" vertical="center" wrapText="1"/>
    </xf>
    <xf numFmtId="0" fontId="206" fillId="0" borderId="1172" xfId="0" applyFont="1" applyFill="1" applyBorder="1" applyAlignment="1">
      <alignment horizontal="center"/>
    </xf>
    <xf numFmtId="0" fontId="8" fillId="0" borderId="1570" xfId="0" applyNumberFormat="1" applyFont="1" applyFill="1" applyBorder="1" applyAlignment="1">
      <alignment horizontal="center" vertical="center"/>
    </xf>
    <xf numFmtId="0" fontId="8" fillId="0" borderId="1200" xfId="0" applyNumberFormat="1" applyFont="1" applyFill="1" applyBorder="1" applyAlignment="1">
      <alignment horizontal="center" vertical="center"/>
    </xf>
    <xf numFmtId="0" fontId="134" fillId="0" borderId="1581" xfId="34" applyNumberFormat="1" applyFont="1" applyFill="1" applyBorder="1" applyAlignment="1" applyProtection="1">
      <alignment horizontal="center" vertical="top" wrapText="1" readingOrder="1"/>
    </xf>
    <xf numFmtId="0" fontId="205" fillId="0" borderId="1172" xfId="0" applyNumberFormat="1" applyFont="1" applyFill="1" applyBorder="1" applyAlignment="1">
      <alignment horizontal="center"/>
    </xf>
    <xf numFmtId="0" fontId="205" fillId="0" borderId="1173" xfId="0" applyNumberFormat="1" applyFont="1" applyFill="1" applyBorder="1" applyAlignment="1">
      <alignment horizontal="center"/>
    </xf>
    <xf numFmtId="0" fontId="205" fillId="0" borderId="1174" xfId="0" applyNumberFormat="1" applyFont="1" applyFill="1" applyBorder="1" applyAlignment="1">
      <alignment horizontal="center"/>
    </xf>
    <xf numFmtId="0" fontId="0" fillId="0" borderId="1172" xfId="0" applyFill="1" applyBorder="1"/>
    <xf numFmtId="0" fontId="0" fillId="0" borderId="1173" xfId="0" applyFill="1" applyBorder="1"/>
    <xf numFmtId="0" fontId="214" fillId="0" borderId="1174" xfId="0" applyFont="1" applyFill="1" applyBorder="1"/>
    <xf numFmtId="0" fontId="205" fillId="0" borderId="1467" xfId="0" applyNumberFormat="1" applyFont="1" applyFill="1" applyBorder="1" applyAlignment="1">
      <alignment horizontal="center"/>
    </xf>
    <xf numFmtId="0" fontId="206" fillId="0" borderId="1173" xfId="0" applyFont="1" applyFill="1" applyBorder="1" applyAlignment="1">
      <alignment horizontal="center"/>
    </xf>
    <xf numFmtId="0" fontId="205" fillId="0" borderId="1174" xfId="0" applyFont="1" applyFill="1" applyBorder="1" applyAlignment="1">
      <alignment horizontal="center"/>
    </xf>
    <xf numFmtId="0" fontId="205" fillId="0" borderId="1568" xfId="0" applyFont="1" applyFill="1" applyBorder="1" applyAlignment="1">
      <alignment horizontal="center"/>
    </xf>
    <xf numFmtId="0" fontId="205" fillId="0" borderId="1570" xfId="0" applyNumberFormat="1" applyFont="1" applyFill="1" applyBorder="1" applyAlignment="1">
      <alignment horizontal="center"/>
    </xf>
    <xf numFmtId="0" fontId="205" fillId="0" borderId="1200" xfId="0" applyNumberFormat="1" applyFont="1" applyFill="1" applyBorder="1" applyAlignment="1">
      <alignment horizontal="center"/>
    </xf>
    <xf numFmtId="0" fontId="205" fillId="0" borderId="1163" xfId="0" applyNumberFormat="1" applyFont="1" applyFill="1" applyBorder="1" applyAlignment="1">
      <alignment horizontal="center"/>
    </xf>
    <xf numFmtId="0" fontId="206" fillId="0" borderId="1566" xfId="0" applyFont="1" applyFill="1" applyBorder="1" applyAlignment="1">
      <alignment horizontal="center"/>
    </xf>
    <xf numFmtId="0" fontId="206" fillId="0" borderId="1567" xfId="0" applyFont="1" applyFill="1" applyBorder="1" applyAlignment="1">
      <alignment horizontal="center"/>
    </xf>
    <xf numFmtId="0" fontId="47" fillId="0" borderId="1584" xfId="13" applyFont="1" applyFill="1" applyBorder="1" applyAlignment="1">
      <alignment horizontal="center" vertical="center" wrapText="1"/>
    </xf>
    <xf numFmtId="0" fontId="53" fillId="2" borderId="1585" xfId="15" applyFont="1" applyFill="1" applyBorder="1" applyAlignment="1">
      <alignment horizontal="center" vertical="center" wrapText="1"/>
    </xf>
    <xf numFmtId="0" fontId="53" fillId="2" borderId="1586" xfId="15" applyFont="1" applyFill="1" applyBorder="1" applyAlignment="1">
      <alignment horizontal="center" vertical="center" wrapText="1"/>
    </xf>
    <xf numFmtId="0" fontId="53" fillId="2" borderId="1497" xfId="15" applyFont="1" applyFill="1" applyBorder="1" applyAlignment="1">
      <alignment horizontal="center" vertical="center" wrapText="1"/>
    </xf>
    <xf numFmtId="0" fontId="53" fillId="2" borderId="1389" xfId="15" applyFont="1" applyFill="1" applyBorder="1" applyAlignment="1">
      <alignment horizontal="center" vertical="center" wrapText="1"/>
    </xf>
    <xf numFmtId="0" fontId="53" fillId="2" borderId="1311" xfId="15" applyFont="1" applyFill="1" applyBorder="1" applyAlignment="1">
      <alignment horizontal="center" vertical="center" wrapText="1"/>
    </xf>
    <xf numFmtId="0" fontId="53" fillId="2" borderId="1452" xfId="15" applyFont="1" applyFill="1" applyBorder="1" applyAlignment="1">
      <alignment horizontal="center" vertical="center" wrapText="1"/>
    </xf>
    <xf numFmtId="0" fontId="53" fillId="2" borderId="1587" xfId="15" applyFont="1" applyFill="1" applyBorder="1" applyAlignment="1">
      <alignment horizontal="center" vertical="center" wrapText="1"/>
    </xf>
    <xf numFmtId="0" fontId="53" fillId="2" borderId="1495" xfId="15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8" fillId="4" borderId="1588" xfId="15" quotePrefix="1" applyFont="1" applyFill="1" applyBorder="1" applyAlignment="1">
      <alignment vertical="center" wrapText="1"/>
    </xf>
    <xf numFmtId="0" fontId="10" fillId="4" borderId="1589" xfId="15" quotePrefix="1" applyFont="1" applyFill="1" applyBorder="1" applyAlignment="1">
      <alignment vertical="center" wrapText="1"/>
    </xf>
    <xf numFmtId="0" fontId="10" fillId="4" borderId="1585" xfId="15" quotePrefix="1" applyFont="1" applyFill="1" applyBorder="1" applyAlignment="1">
      <alignment vertical="center" wrapText="1"/>
    </xf>
    <xf numFmtId="0" fontId="10" fillId="4" borderId="1590" xfId="15" quotePrefix="1" applyFont="1" applyFill="1" applyBorder="1" applyAlignment="1">
      <alignment vertical="center" wrapText="1"/>
    </xf>
    <xf numFmtId="0" fontId="10" fillId="4" borderId="894" xfId="15" quotePrefix="1" applyFont="1" applyFill="1" applyBorder="1" applyAlignment="1">
      <alignment vertical="center" wrapText="1"/>
    </xf>
    <xf numFmtId="49" fontId="39" fillId="4" borderId="1497" xfId="15" quotePrefix="1" applyNumberFormat="1" applyFont="1" applyFill="1" applyBorder="1" applyAlignment="1">
      <alignment horizontal="left" vertical="center" wrapText="1"/>
    </xf>
    <xf numFmtId="0" fontId="39" fillId="0" borderId="1495" xfId="15" quotePrefix="1" applyFont="1" applyFill="1" applyBorder="1" applyAlignment="1">
      <alignment horizontal="center" vertical="center" wrapText="1"/>
    </xf>
    <xf numFmtId="0" fontId="39" fillId="0" borderId="1497" xfId="15" quotePrefix="1" applyFont="1" applyFill="1" applyBorder="1" applyAlignment="1">
      <alignment horizontal="center" vertical="center" wrapText="1"/>
    </xf>
    <xf numFmtId="0" fontId="39" fillId="0" borderId="1546" xfId="15" quotePrefix="1" applyFont="1" applyFill="1" applyBorder="1" applyAlignment="1">
      <alignment horizontal="center" vertical="center" wrapText="1"/>
    </xf>
    <xf numFmtId="0" fontId="39" fillId="4" borderId="1228" xfId="15" applyFont="1" applyFill="1" applyBorder="1" applyAlignment="1">
      <alignment vertical="center" wrapText="1"/>
    </xf>
    <xf numFmtId="0" fontId="100" fillId="4" borderId="1588" xfId="0" applyFont="1" applyFill="1" applyBorder="1" applyAlignment="1">
      <alignment horizontal="left" vertical="center" wrapText="1"/>
    </xf>
    <xf numFmtId="0" fontId="10" fillId="0" borderId="1591" xfId="13" quotePrefix="1" applyFont="1" applyFill="1" applyBorder="1" applyAlignment="1">
      <alignment horizontal="center" vertical="center" wrapText="1"/>
    </xf>
    <xf numFmtId="0" fontId="10" fillId="0" borderId="1584" xfId="13" quotePrefix="1" applyFont="1" applyFill="1" applyBorder="1" applyAlignment="1">
      <alignment horizontal="center" vertical="center" wrapText="1"/>
    </xf>
    <xf numFmtId="0" fontId="42" fillId="4" borderId="1588" xfId="0" applyFont="1" applyFill="1" applyBorder="1" applyAlignment="1">
      <alignment horizontal="left" vertical="center" wrapText="1"/>
    </xf>
    <xf numFmtId="0" fontId="10" fillId="0" borderId="1596" xfId="13" quotePrefix="1" applyFont="1" applyFill="1" applyBorder="1" applyAlignment="1">
      <alignment vertical="center" wrapText="1"/>
    </xf>
    <xf numFmtId="49" fontId="39" fillId="4" borderId="1547" xfId="15" quotePrefix="1" applyNumberFormat="1" applyFont="1" applyFill="1" applyBorder="1" applyAlignment="1">
      <alignment horizontal="left" vertical="center" wrapText="1"/>
    </xf>
    <xf numFmtId="0" fontId="39" fillId="0" borderId="1228" xfId="15" applyFont="1" applyFill="1" applyBorder="1" applyAlignment="1">
      <alignment vertical="center" wrapText="1"/>
    </xf>
    <xf numFmtId="0" fontId="38" fillId="4" borderId="1584" xfId="15" quotePrefix="1" applyFont="1" applyFill="1" applyBorder="1" applyAlignment="1">
      <alignment vertical="center" wrapText="1"/>
    </xf>
    <xf numFmtId="0" fontId="38" fillId="4" borderId="1469" xfId="15" applyFont="1" applyFill="1" applyBorder="1" applyAlignment="1">
      <alignment vertical="center" wrapText="1"/>
    </xf>
    <xf numFmtId="0" fontId="38" fillId="4" borderId="1600" xfId="15" quotePrefix="1" applyFont="1" applyFill="1" applyBorder="1" applyAlignment="1">
      <alignment vertical="center" wrapText="1"/>
    </xf>
    <xf numFmtId="0" fontId="10" fillId="0" borderId="1600" xfId="15" quotePrefix="1" applyFont="1" applyFill="1" applyBorder="1" applyAlignment="1">
      <alignment horizontal="center" vertical="center" wrapText="1"/>
    </xf>
    <xf numFmtId="0" fontId="10" fillId="0" borderId="1584" xfId="15" quotePrefix="1" applyFont="1" applyFill="1" applyBorder="1" applyAlignment="1">
      <alignment horizontal="center" vertical="center" wrapText="1"/>
    </xf>
    <xf numFmtId="0" fontId="9" fillId="4" borderId="1600" xfId="0" applyFont="1" applyFill="1" applyBorder="1" applyAlignment="1">
      <alignment horizontal="left" vertical="center" wrapText="1"/>
    </xf>
    <xf numFmtId="0" fontId="10" fillId="0" borderId="1496" xfId="13" applyFont="1" applyFill="1" applyBorder="1" applyAlignment="1">
      <alignment horizontal="center" vertical="center" wrapText="1"/>
    </xf>
    <xf numFmtId="0" fontId="10" fillId="0" borderId="1498" xfId="13" applyFont="1" applyFill="1" applyBorder="1" applyAlignment="1">
      <alignment horizontal="center" vertical="center" wrapText="1"/>
    </xf>
    <xf numFmtId="0" fontId="10" fillId="0" borderId="1469" xfId="13" applyFont="1" applyFill="1" applyBorder="1" applyAlignment="1">
      <alignment horizontal="center" vertical="center" wrapText="1"/>
    </xf>
    <xf numFmtId="0" fontId="10" fillId="0" borderId="1590" xfId="13" quotePrefix="1" applyFont="1" applyFill="1" applyBorder="1" applyAlignment="1">
      <alignment horizontal="center" vertical="center" wrapText="1"/>
    </xf>
    <xf numFmtId="0" fontId="10" fillId="0" borderId="1598" xfId="13" quotePrefix="1" applyFont="1" applyFill="1" applyBorder="1" applyAlignment="1">
      <alignment horizontal="center" vertical="center" wrapText="1"/>
    </xf>
    <xf numFmtId="0" fontId="10" fillId="0" borderId="1585" xfId="13" quotePrefix="1" applyFont="1" applyFill="1" applyBorder="1" applyAlignment="1">
      <alignment horizontal="center" vertical="center" wrapText="1"/>
    </xf>
    <xf numFmtId="0" fontId="10" fillId="0" borderId="1589" xfId="13" quotePrefix="1" applyFont="1" applyFill="1" applyBorder="1" applyAlignment="1">
      <alignment horizontal="center" vertical="center" wrapText="1"/>
    </xf>
    <xf numFmtId="0" fontId="39" fillId="0" borderId="1496" xfId="13" quotePrefix="1" applyFont="1" applyFill="1" applyBorder="1" applyAlignment="1">
      <alignment horizontal="center" vertical="center" wrapText="1"/>
    </xf>
    <xf numFmtId="0" fontId="39" fillId="0" borderId="1498" xfId="15" quotePrefix="1" applyFont="1" applyFill="1" applyBorder="1" applyAlignment="1">
      <alignment horizontal="center" vertical="center" wrapText="1"/>
    </xf>
    <xf numFmtId="0" fontId="39" fillId="0" borderId="1497" xfId="13" quotePrefix="1" applyFont="1" applyFill="1" applyBorder="1" applyAlignment="1">
      <alignment horizontal="center" vertical="center" wrapText="1"/>
    </xf>
    <xf numFmtId="0" fontId="39" fillId="0" borderId="1547" xfId="15" quotePrefix="1" applyFont="1" applyFill="1" applyBorder="1" applyAlignment="1">
      <alignment horizontal="center" vertical="center" wrapText="1"/>
    </xf>
    <xf numFmtId="0" fontId="39" fillId="0" borderId="1498" xfId="13" quotePrefix="1" applyFont="1" applyFill="1" applyBorder="1" applyAlignment="1">
      <alignment horizontal="center" vertical="center" wrapText="1"/>
    </xf>
    <xf numFmtId="0" fontId="39" fillId="0" borderId="840" xfId="13" quotePrefix="1" applyFont="1" applyFill="1" applyBorder="1" applyAlignment="1">
      <alignment horizontal="center" vertical="center" wrapText="1"/>
    </xf>
    <xf numFmtId="0" fontId="39" fillId="0" borderId="1016" xfId="13" quotePrefix="1" applyFont="1" applyFill="1" applyBorder="1" applyAlignment="1">
      <alignment horizontal="center" vertical="center" wrapText="1"/>
    </xf>
    <xf numFmtId="0" fontId="39" fillId="0" borderId="1041" xfId="13" quotePrefix="1" applyFont="1" applyFill="1" applyBorder="1" applyAlignment="1">
      <alignment horizontal="center" vertical="center" wrapText="1"/>
    </xf>
    <xf numFmtId="0" fontId="10" fillId="0" borderId="1497" xfId="13" applyFont="1" applyFill="1" applyBorder="1" applyAlignment="1">
      <alignment horizontal="center" vertical="center" wrapText="1"/>
    </xf>
    <xf numFmtId="0" fontId="39" fillId="0" borderId="1496" xfId="15" quotePrefix="1" applyFont="1" applyFill="1" applyBorder="1" applyAlignment="1">
      <alignment horizontal="center" vertical="center" wrapText="1"/>
    </xf>
    <xf numFmtId="0" fontId="52" fillId="0" borderId="1497" xfId="15" quotePrefix="1" applyFont="1" applyFill="1" applyBorder="1" applyAlignment="1">
      <alignment horizontal="center" vertical="center" wrapText="1"/>
    </xf>
    <xf numFmtId="0" fontId="39" fillId="0" borderId="840" xfId="15" quotePrefix="1" applyFont="1" applyFill="1" applyBorder="1" applyAlignment="1">
      <alignment horizontal="center" vertical="center" wrapText="1"/>
    </xf>
    <xf numFmtId="0" fontId="52" fillId="0" borderId="1016" xfId="15" quotePrefix="1" applyFont="1" applyFill="1" applyBorder="1" applyAlignment="1">
      <alignment horizontal="center" vertical="center" wrapText="1"/>
    </xf>
    <xf numFmtId="0" fontId="39" fillId="0" borderId="1041" xfId="15" quotePrefix="1" applyFont="1" applyFill="1" applyBorder="1" applyAlignment="1">
      <alignment horizontal="center" vertical="center" wrapText="1"/>
    </xf>
    <xf numFmtId="0" fontId="52" fillId="0" borderId="1496" xfId="15" quotePrefix="1" applyFont="1" applyFill="1" applyBorder="1" applyAlignment="1">
      <alignment horizontal="center" vertical="center" wrapText="1"/>
    </xf>
    <xf numFmtId="0" fontId="39" fillId="0" borderId="1599" xfId="15" quotePrefix="1" applyFont="1" applyFill="1" applyBorder="1" applyAlignment="1">
      <alignment horizontal="center" vertical="center" wrapText="1"/>
    </xf>
    <xf numFmtId="0" fontId="39" fillId="0" borderId="735" xfId="15" quotePrefix="1" applyFont="1" applyFill="1" applyBorder="1" applyAlignment="1">
      <alignment horizontal="center" vertical="center" wrapText="1"/>
    </xf>
    <xf numFmtId="0" fontId="39" fillId="0" borderId="736" xfId="15" quotePrefix="1" applyFont="1" applyFill="1" applyBorder="1" applyAlignment="1">
      <alignment horizontal="center" vertical="center" wrapText="1"/>
    </xf>
    <xf numFmtId="0" fontId="10" fillId="0" borderId="1591" xfId="13" applyFont="1" applyFill="1" applyBorder="1" applyAlignment="1">
      <alignment horizontal="center" vertical="center" wrapText="1"/>
    </xf>
    <xf numFmtId="0" fontId="10" fillId="0" borderId="1601" xfId="13" applyFont="1" applyFill="1" applyBorder="1" applyAlignment="1">
      <alignment horizontal="center" vertical="center" wrapText="1"/>
    </xf>
    <xf numFmtId="0" fontId="10" fillId="0" borderId="1602" xfId="13" applyFont="1" applyFill="1" applyBorder="1" applyAlignment="1">
      <alignment horizontal="center" vertical="center" wrapText="1"/>
    </xf>
    <xf numFmtId="0" fontId="39" fillId="0" borderId="932" xfId="13" quotePrefix="1" applyFont="1" applyFill="1" applyBorder="1" applyAlignment="1">
      <alignment horizontal="center" vertical="center" wrapText="1"/>
    </xf>
    <xf numFmtId="0" fontId="10" fillId="0" borderId="932" xfId="13" applyFont="1" applyFill="1" applyBorder="1" applyAlignment="1">
      <alignment horizontal="center" vertical="center" wrapText="1"/>
    </xf>
    <xf numFmtId="0" fontId="10" fillId="0" borderId="1016" xfId="13" applyFont="1" applyFill="1" applyBorder="1" applyAlignment="1">
      <alignment horizontal="center" vertical="center" wrapText="1"/>
    </xf>
    <xf numFmtId="0" fontId="10" fillId="0" borderId="1041" xfId="13" applyFont="1" applyFill="1" applyBorder="1" applyAlignment="1">
      <alignment horizontal="center" vertical="center" wrapText="1"/>
    </xf>
    <xf numFmtId="0" fontId="33" fillId="4" borderId="1584" xfId="0" applyFont="1" applyFill="1" applyBorder="1"/>
    <xf numFmtId="0" fontId="138" fillId="0" borderId="1591" xfId="13" quotePrefix="1" applyFont="1" applyFill="1" applyBorder="1" applyAlignment="1">
      <alignment horizontal="center" vertical="center" wrapText="1"/>
    </xf>
    <xf numFmtId="0" fontId="100" fillId="4" borderId="922" xfId="0" applyFont="1" applyFill="1" applyBorder="1" applyAlignment="1">
      <alignment horizontal="left" vertical="center" wrapText="1"/>
    </xf>
    <xf numFmtId="0" fontId="52" fillId="4" borderId="1592" xfId="0" applyFont="1" applyFill="1" applyBorder="1" applyAlignment="1">
      <alignment horizontal="center" vertical="center"/>
    </xf>
    <xf numFmtId="0" fontId="52" fillId="4" borderId="1595" xfId="0" applyFont="1" applyFill="1" applyBorder="1" applyAlignment="1">
      <alignment horizontal="center" vertical="center"/>
    </xf>
    <xf numFmtId="0" fontId="39" fillId="4" borderId="1597" xfId="15" quotePrefix="1" applyFont="1" applyFill="1" applyBorder="1" applyAlignment="1">
      <alignment horizontal="center" vertical="center" wrapText="1"/>
    </xf>
    <xf numFmtId="0" fontId="224" fillId="16" borderId="1604" xfId="0" applyFont="1" applyFill="1" applyBorder="1" applyAlignment="1">
      <alignment horizontal="center" vertical="center"/>
    </xf>
    <xf numFmtId="0" fontId="224" fillId="16" borderId="1603" xfId="0" applyFont="1" applyFill="1" applyBorder="1" applyAlignment="1">
      <alignment horizontal="center" vertical="center"/>
    </xf>
    <xf numFmtId="0" fontId="224" fillId="16" borderId="1605" xfId="0" applyFont="1" applyFill="1" applyBorder="1" applyAlignment="1">
      <alignment horizontal="center" vertical="center"/>
    </xf>
    <xf numFmtId="0" fontId="35" fillId="4" borderId="923" xfId="11" quotePrefix="1" applyFont="1" applyFill="1" applyBorder="1" applyAlignment="1">
      <alignment horizontal="center" vertical="center" wrapText="1"/>
    </xf>
    <xf numFmtId="0" fontId="36" fillId="4" borderId="924" xfId="11" quotePrefix="1" applyFont="1" applyFill="1" applyBorder="1" applyAlignment="1">
      <alignment horizontal="center" vertical="center" wrapText="1"/>
    </xf>
    <xf numFmtId="0" fontId="37" fillId="4" borderId="925" xfId="11" quotePrefix="1" applyFont="1" applyFill="1" applyBorder="1" applyAlignment="1">
      <alignment horizontal="center" vertical="center" wrapText="1"/>
    </xf>
    <xf numFmtId="0" fontId="10" fillId="0" borderId="1592" xfId="13" quotePrefix="1" applyFont="1" applyFill="1" applyBorder="1" applyAlignment="1">
      <alignment vertical="center" wrapText="1"/>
    </xf>
    <xf numFmtId="0" fontId="10" fillId="0" borderId="1595" xfId="13" quotePrefix="1" applyFont="1" applyFill="1" applyBorder="1" applyAlignment="1">
      <alignment vertical="center" wrapText="1"/>
    </xf>
    <xf numFmtId="0" fontId="100" fillId="0" borderId="1590" xfId="0" applyFont="1" applyFill="1" applyBorder="1" applyAlignment="1">
      <alignment horizontal="center" vertical="center" wrapText="1"/>
    </xf>
    <xf numFmtId="0" fontId="10" fillId="0" borderId="995" xfId="15" quotePrefix="1" applyFont="1" applyFill="1" applyBorder="1" applyAlignment="1">
      <alignment horizontal="center" vertical="center" wrapText="1"/>
    </xf>
    <xf numFmtId="0" fontId="10" fillId="0" borderId="1607" xfId="15" quotePrefix="1" applyFont="1" applyFill="1" applyBorder="1" applyAlignment="1">
      <alignment horizontal="center" vertical="center" wrapText="1"/>
    </xf>
    <xf numFmtId="0" fontId="100" fillId="0" borderId="1597" xfId="0" applyFont="1" applyFill="1" applyBorder="1" applyAlignment="1">
      <alignment horizontal="center" vertical="center" wrapText="1"/>
    </xf>
    <xf numFmtId="0" fontId="100" fillId="0" borderId="1498" xfId="0" applyFont="1" applyFill="1" applyBorder="1" applyAlignment="1">
      <alignment horizontal="center" vertical="center" wrapText="1"/>
    </xf>
    <xf numFmtId="0" fontId="100" fillId="0" borderId="1505" xfId="0" applyFont="1" applyFill="1" applyBorder="1" applyAlignment="1">
      <alignment horizontal="center" vertical="center" wrapText="1"/>
    </xf>
    <xf numFmtId="0" fontId="10" fillId="0" borderId="1609" xfId="15" quotePrefix="1" applyFont="1" applyFill="1" applyBorder="1" applyAlignment="1">
      <alignment horizontal="center" vertical="center" wrapText="1"/>
    </xf>
    <xf numFmtId="0" fontId="10" fillId="0" borderId="1607" xfId="13" quotePrefix="1" applyFont="1" applyFill="1" applyBorder="1" applyAlignment="1">
      <alignment horizontal="center" vertical="center" wrapText="1"/>
    </xf>
    <xf numFmtId="0" fontId="10" fillId="0" borderId="1609" xfId="13" quotePrefix="1" applyFont="1" applyFill="1" applyBorder="1" applyAlignment="1">
      <alignment horizontal="center" vertical="center" wrapText="1"/>
    </xf>
    <xf numFmtId="0" fontId="10" fillId="0" borderId="995" xfId="13" quotePrefix="1" applyFont="1" applyFill="1" applyBorder="1" applyAlignment="1">
      <alignment horizontal="center" vertical="center" wrapText="1"/>
    </xf>
    <xf numFmtId="0" fontId="10" fillId="0" borderId="1592" xfId="13" quotePrefix="1" applyFont="1" applyFill="1" applyBorder="1" applyAlignment="1">
      <alignment horizontal="center" vertical="center" wrapText="1"/>
    </xf>
    <xf numFmtId="0" fontId="10" fillId="0" borderId="1593" xfId="13" quotePrefix="1" applyFont="1" applyFill="1" applyBorder="1" applyAlignment="1">
      <alignment horizontal="center" vertical="center" wrapText="1"/>
    </xf>
    <xf numFmtId="0" fontId="10" fillId="0" borderId="1606" xfId="13" quotePrefix="1" applyFont="1" applyFill="1" applyBorder="1" applyAlignment="1">
      <alignment horizontal="center" vertical="center" wrapText="1"/>
    </xf>
    <xf numFmtId="0" fontId="10" fillId="0" borderId="1589" xfId="15" quotePrefix="1" applyFont="1" applyFill="1" applyBorder="1" applyAlignment="1">
      <alignment horizontal="center" vertical="center" wrapText="1"/>
    </xf>
    <xf numFmtId="0" fontId="10" fillId="0" borderId="1590" xfId="15" quotePrefix="1" applyFont="1" applyFill="1" applyBorder="1" applyAlignment="1">
      <alignment horizontal="center" vertical="center" wrapText="1"/>
    </xf>
    <xf numFmtId="0" fontId="39" fillId="0" borderId="1242" xfId="13" quotePrefix="1" applyFont="1" applyFill="1" applyBorder="1" applyAlignment="1">
      <alignment horizontal="center" vertical="center" wrapText="1"/>
    </xf>
    <xf numFmtId="0" fontId="39" fillId="0" borderId="1487" xfId="13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10" fillId="0" borderId="1588" xfId="15" quotePrefix="1" applyFont="1" applyFill="1" applyBorder="1" applyAlignment="1">
      <alignment horizontal="center" vertical="center" wrapText="1"/>
    </xf>
    <xf numFmtId="0" fontId="3" fillId="2" borderId="363" xfId="0" applyFont="1" applyFill="1" applyBorder="1" applyAlignment="1">
      <alignment horizontal="center" vertical="center" wrapText="1"/>
    </xf>
    <xf numFmtId="0" fontId="3" fillId="2" borderId="381" xfId="0" applyFont="1" applyFill="1" applyBorder="1" applyAlignment="1">
      <alignment horizontal="center" vertical="center" wrapText="1"/>
    </xf>
    <xf numFmtId="0" fontId="3" fillId="2" borderId="334" xfId="0" applyFont="1" applyFill="1" applyBorder="1" applyAlignment="1">
      <alignment horizontal="center" vertical="center" wrapText="1"/>
    </xf>
    <xf numFmtId="0" fontId="3" fillId="2" borderId="336" xfId="0" applyFont="1" applyFill="1" applyBorder="1" applyAlignment="1">
      <alignment horizontal="center" vertical="center" wrapText="1"/>
    </xf>
    <xf numFmtId="0" fontId="3" fillId="2" borderId="339" xfId="0" applyFont="1" applyFill="1" applyBorder="1" applyAlignment="1">
      <alignment horizontal="center" vertical="center" wrapText="1"/>
    </xf>
    <xf numFmtId="0" fontId="32" fillId="2" borderId="1614" xfId="0" applyFont="1" applyFill="1" applyBorder="1" applyAlignment="1">
      <alignment horizontal="center" vertical="center" wrapText="1"/>
    </xf>
    <xf numFmtId="0" fontId="32" fillId="2" borderId="1615" xfId="0" applyFont="1" applyFill="1" applyBorder="1" applyAlignment="1">
      <alignment horizontal="center" vertical="center" wrapText="1"/>
    </xf>
    <xf numFmtId="0" fontId="32" fillId="2" borderId="373" xfId="0" applyFont="1" applyFill="1" applyBorder="1" applyAlignment="1">
      <alignment vertical="center" wrapText="1"/>
    </xf>
    <xf numFmtId="0" fontId="32" fillId="2" borderId="374" xfId="0" applyFont="1" applyFill="1" applyBorder="1" applyAlignment="1">
      <alignment vertical="center" wrapText="1"/>
    </xf>
    <xf numFmtId="0" fontId="32" fillId="2" borderId="375" xfId="0" applyFont="1" applyFill="1" applyBorder="1" applyAlignment="1">
      <alignment vertical="center" wrapText="1"/>
    </xf>
    <xf numFmtId="0" fontId="32" fillId="2" borderId="638" xfId="0" applyFont="1" applyFill="1" applyBorder="1" applyAlignment="1">
      <alignment vertical="center" wrapText="1"/>
    </xf>
    <xf numFmtId="0" fontId="32" fillId="2" borderId="1618" xfId="0" applyFont="1" applyFill="1" applyBorder="1" applyAlignment="1">
      <alignment vertical="center" wrapText="1"/>
    </xf>
    <xf numFmtId="0" fontId="3" fillId="11" borderId="333" xfId="0" applyFont="1" applyFill="1" applyBorder="1" applyAlignment="1">
      <alignment horizontal="center" vertical="center" wrapText="1"/>
    </xf>
    <xf numFmtId="0" fontId="3" fillId="11" borderId="687" xfId="0" applyFont="1" applyFill="1" applyBorder="1" applyAlignment="1">
      <alignment horizontal="center" vertical="center" wrapText="1"/>
    </xf>
    <xf numFmtId="0" fontId="3" fillId="2" borderId="355" xfId="0" applyFont="1" applyFill="1" applyBorder="1" applyAlignment="1">
      <alignment horizontal="center" vertical="center" wrapText="1"/>
    </xf>
    <xf numFmtId="0" fontId="32" fillId="9" borderId="350" xfId="0" applyFont="1" applyFill="1" applyBorder="1" applyAlignment="1">
      <alignment vertical="center" wrapText="1"/>
    </xf>
    <xf numFmtId="0" fontId="32" fillId="9" borderId="382" xfId="0" applyFont="1" applyFill="1" applyBorder="1" applyAlignment="1">
      <alignment vertical="center" wrapText="1"/>
    </xf>
    <xf numFmtId="0" fontId="32" fillId="9" borderId="357" xfId="0" applyFont="1" applyFill="1" applyBorder="1" applyAlignment="1">
      <alignment vertical="center" wrapText="1"/>
    </xf>
    <xf numFmtId="0" fontId="2" fillId="10" borderId="350" xfId="0" applyFont="1" applyFill="1" applyBorder="1" applyAlignment="1">
      <alignment horizontal="center" textRotation="90" wrapText="1"/>
    </xf>
    <xf numFmtId="0" fontId="3" fillId="11" borderId="359" xfId="0" applyFont="1" applyFill="1" applyBorder="1" applyAlignment="1">
      <alignment horizontal="center" vertical="center" wrapText="1"/>
    </xf>
    <xf numFmtId="0" fontId="32" fillId="11" borderId="374" xfId="0" applyFont="1" applyFill="1" applyBorder="1" applyAlignment="1">
      <alignment horizontal="center" vertical="center" wrapText="1"/>
    </xf>
    <xf numFmtId="0" fontId="32" fillId="11" borderId="383" xfId="0" applyFont="1" applyFill="1" applyBorder="1" applyAlignment="1">
      <alignment horizontal="center" vertical="center" wrapText="1"/>
    </xf>
    <xf numFmtId="0" fontId="3" fillId="11" borderId="351" xfId="0" applyFont="1" applyFill="1" applyBorder="1" applyAlignment="1">
      <alignment horizontal="center" vertical="center" wrapText="1"/>
    </xf>
    <xf numFmtId="0" fontId="3" fillId="11" borderId="1614" xfId="0" applyFont="1" applyFill="1" applyBorder="1" applyAlignment="1">
      <alignment horizontal="center" vertical="center" wrapText="1"/>
    </xf>
    <xf numFmtId="0" fontId="32" fillId="2" borderId="360" xfId="0" applyFont="1" applyFill="1" applyBorder="1" applyAlignment="1">
      <alignment horizontal="center" vertical="center" wrapText="1"/>
    </xf>
    <xf numFmtId="0" fontId="3" fillId="11" borderId="350" xfId="0" applyFont="1" applyFill="1" applyBorder="1" applyAlignment="1">
      <alignment horizontal="center" vertical="center" wrapText="1"/>
    </xf>
    <xf numFmtId="0" fontId="3" fillId="11" borderId="354" xfId="0" applyFont="1" applyFill="1" applyBorder="1" applyAlignment="1">
      <alignment horizontal="center" vertical="center" wrapText="1"/>
    </xf>
    <xf numFmtId="0" fontId="32" fillId="2" borderId="1621" xfId="0" applyFont="1" applyFill="1" applyBorder="1" applyAlignment="1">
      <alignment horizontal="center" vertical="center" wrapText="1"/>
    </xf>
    <xf numFmtId="0" fontId="3" fillId="11" borderId="1621" xfId="0" applyFont="1" applyFill="1" applyBorder="1" applyAlignment="1">
      <alignment horizontal="center" vertical="center" wrapText="1"/>
    </xf>
    <xf numFmtId="0" fontId="32" fillId="2" borderId="362" xfId="0" applyFont="1" applyFill="1" applyBorder="1" applyAlignment="1">
      <alignment horizontal="center" vertical="center" wrapText="1"/>
    </xf>
    <xf numFmtId="0" fontId="139" fillId="9" borderId="1622" xfId="0" applyFont="1" applyFill="1" applyBorder="1" applyAlignment="1">
      <alignment horizontal="left" vertical="center" wrapText="1"/>
    </xf>
    <xf numFmtId="0" fontId="3" fillId="9" borderId="338" xfId="0" applyFont="1" applyFill="1" applyBorder="1" applyAlignment="1">
      <alignment vertical="center" wrapText="1"/>
    </xf>
    <xf numFmtId="0" fontId="3" fillId="9" borderId="336" xfId="0" applyFont="1" applyFill="1" applyBorder="1" applyAlignment="1">
      <alignment vertical="center" wrapText="1"/>
    </xf>
    <xf numFmtId="0" fontId="3" fillId="9" borderId="337" xfId="0" applyFont="1" applyFill="1" applyBorder="1" applyAlignment="1">
      <alignment vertical="center" wrapText="1"/>
    </xf>
    <xf numFmtId="0" fontId="3" fillId="9" borderId="373" xfId="0" applyFont="1" applyFill="1" applyBorder="1" applyAlignment="1">
      <alignment horizontal="center" vertical="center" wrapText="1"/>
    </xf>
    <xf numFmtId="0" fontId="3" fillId="9" borderId="374" xfId="0" applyFont="1" applyFill="1" applyBorder="1" applyAlignment="1">
      <alignment horizontal="center" vertical="center" wrapText="1"/>
    </xf>
    <xf numFmtId="0" fontId="3" fillId="9" borderId="375" xfId="0" applyFont="1" applyFill="1" applyBorder="1" applyAlignment="1">
      <alignment horizontal="center" vertical="center" wrapText="1"/>
    </xf>
    <xf numFmtId="0" fontId="32" fillId="9" borderId="371" xfId="0" applyFont="1" applyFill="1" applyBorder="1" applyAlignment="1">
      <alignment horizontal="center" vertical="center" wrapText="1"/>
    </xf>
    <xf numFmtId="0" fontId="3" fillId="10" borderId="370" xfId="0" applyFont="1" applyFill="1" applyBorder="1" applyAlignment="1">
      <alignment horizontal="center" textRotation="90" wrapText="1"/>
    </xf>
    <xf numFmtId="0" fontId="3" fillId="10" borderId="351" xfId="0" applyFont="1" applyFill="1" applyBorder="1" applyAlignment="1">
      <alignment horizontal="center" textRotation="90" wrapText="1"/>
    </xf>
    <xf numFmtId="0" fontId="3" fillId="10" borderId="354" xfId="0" applyFont="1" applyFill="1" applyBorder="1" applyAlignment="1">
      <alignment horizontal="center" textRotation="90" wrapText="1"/>
    </xf>
    <xf numFmtId="0" fontId="139" fillId="9" borderId="1624" xfId="0" applyFont="1" applyFill="1" applyBorder="1" applyAlignment="1">
      <alignment horizontal="left" vertical="center" wrapText="1"/>
    </xf>
    <xf numFmtId="0" fontId="139" fillId="9" borderId="1625" xfId="0" applyFont="1" applyFill="1" applyBorder="1" applyAlignment="1">
      <alignment horizontal="left" vertical="center" wrapText="1"/>
    </xf>
    <xf numFmtId="0" fontId="240" fillId="9" borderId="370" xfId="0" applyFont="1" applyFill="1" applyBorder="1" applyAlignment="1">
      <alignment horizontal="left" vertical="center" wrapText="1"/>
    </xf>
    <xf numFmtId="0" fontId="3" fillId="9" borderId="1626" xfId="0" applyFont="1" applyFill="1" applyBorder="1" applyAlignment="1">
      <alignment horizontal="center" vertical="center" wrapText="1"/>
    </xf>
    <xf numFmtId="0" fontId="81" fillId="2" borderId="673" xfId="0" applyFont="1" applyFill="1" applyBorder="1" applyAlignment="1" applyProtection="1">
      <alignment horizontal="center"/>
      <protection locked="0"/>
    </xf>
    <xf numFmtId="0" fontId="81" fillId="2" borderId="673" xfId="9" applyFont="1" applyFill="1" applyBorder="1" applyAlignment="1" applyProtection="1">
      <alignment horizontal="center"/>
      <protection locked="0"/>
    </xf>
    <xf numFmtId="0" fontId="81" fillId="2" borderId="673" xfId="0" applyFont="1" applyFill="1" applyBorder="1" applyAlignment="1" applyProtection="1">
      <alignment horizontal="center"/>
      <protection hidden="1"/>
    </xf>
    <xf numFmtId="0" fontId="81" fillId="2" borderId="529" xfId="0" applyFont="1" applyFill="1" applyBorder="1" applyAlignment="1" applyProtection="1">
      <alignment horizontal="center"/>
      <protection locked="0"/>
    </xf>
    <xf numFmtId="0" fontId="81" fillId="2" borderId="108" xfId="0" applyFont="1" applyFill="1" applyBorder="1" applyAlignment="1" applyProtection="1">
      <alignment horizontal="center"/>
      <protection locked="0"/>
    </xf>
    <xf numFmtId="0" fontId="81" fillId="2" borderId="1629" xfId="9" applyFont="1" applyFill="1" applyBorder="1" applyAlignment="1" applyProtection="1">
      <alignment horizontal="center"/>
      <protection locked="0"/>
    </xf>
    <xf numFmtId="0" fontId="81" fillId="2" borderId="1629" xfId="9" applyFont="1" applyFill="1" applyBorder="1" applyAlignment="1" applyProtection="1">
      <alignment horizontal="center"/>
      <protection hidden="1"/>
    </xf>
    <xf numFmtId="0" fontId="85" fillId="2" borderId="1630" xfId="0" applyFont="1" applyFill="1" applyBorder="1" applyAlignment="1" applyProtection="1">
      <alignment horizontal="center"/>
      <protection hidden="1"/>
    </xf>
    <xf numFmtId="0" fontId="85" fillId="2" borderId="703" xfId="0" applyFont="1" applyFill="1" applyBorder="1" applyAlignment="1" applyProtection="1">
      <alignment horizontal="center"/>
      <protection hidden="1"/>
    </xf>
    <xf numFmtId="0" fontId="85" fillId="2" borderId="701" xfId="0" applyFont="1" applyFill="1" applyBorder="1" applyAlignment="1" applyProtection="1">
      <alignment horizontal="center"/>
      <protection hidden="1"/>
    </xf>
    <xf numFmtId="0" fontId="85" fillId="2" borderId="1523" xfId="0" applyFont="1" applyFill="1" applyBorder="1" applyAlignment="1" applyProtection="1">
      <alignment horizontal="center"/>
      <protection hidden="1"/>
    </xf>
    <xf numFmtId="0" fontId="85" fillId="2" borderId="1524" xfId="0" applyFont="1" applyFill="1" applyBorder="1" applyAlignment="1" applyProtection="1">
      <alignment horizontal="center"/>
      <protection hidden="1"/>
    </xf>
    <xf numFmtId="0" fontId="80" fillId="2" borderId="704" xfId="0" applyFont="1" applyFill="1" applyBorder="1" applyAlignment="1" applyProtection="1">
      <alignment horizontal="center"/>
      <protection hidden="1"/>
    </xf>
    <xf numFmtId="0" fontId="18" fillId="2" borderId="1413" xfId="0" applyFont="1" applyFill="1" applyBorder="1" applyAlignment="1" applyProtection="1">
      <alignment horizontal="left"/>
      <protection locked="0"/>
    </xf>
    <xf numFmtId="0" fontId="18" fillId="2" borderId="673" xfId="0" applyFont="1" applyFill="1" applyBorder="1" applyAlignment="1" applyProtection="1">
      <alignment horizontal="center"/>
      <protection hidden="1"/>
    </xf>
    <xf numFmtId="49" fontId="18" fillId="2" borderId="1495" xfId="0" applyNumberFormat="1" applyFont="1" applyFill="1" applyBorder="1" applyAlignment="1" applyProtection="1">
      <alignment horizontal="left"/>
      <protection locked="0"/>
    </xf>
    <xf numFmtId="17" fontId="18" fillId="2" borderId="1495" xfId="0" applyNumberFormat="1" applyFont="1" applyFill="1" applyBorder="1" applyAlignment="1" applyProtection="1">
      <alignment horizontal="left"/>
      <protection locked="0"/>
    </xf>
    <xf numFmtId="49" fontId="18" fillId="2" borderId="393" xfId="0" applyNumberFormat="1" applyFont="1" applyFill="1" applyBorder="1" applyAlignment="1" applyProtection="1">
      <alignment horizontal="left"/>
      <protection locked="0"/>
    </xf>
    <xf numFmtId="49" fontId="18" fillId="2" borderId="1611" xfId="0" applyNumberFormat="1" applyFont="1" applyFill="1" applyBorder="1" applyAlignment="1" applyProtection="1">
      <alignment horizontal="left"/>
      <protection locked="0"/>
    </xf>
    <xf numFmtId="0" fontId="18" fillId="2" borderId="393" xfId="0" applyFont="1" applyFill="1" applyBorder="1" applyAlignment="1" applyProtection="1">
      <alignment horizontal="left"/>
      <protection locked="0"/>
    </xf>
    <xf numFmtId="0" fontId="16" fillId="2" borderId="1609" xfId="0" applyFont="1" applyFill="1" applyBorder="1" applyAlignment="1" applyProtection="1">
      <alignment horizontal="left" vertical="center"/>
      <protection locked="0"/>
    </xf>
    <xf numFmtId="49" fontId="8" fillId="2" borderId="1413" xfId="0" applyNumberFormat="1" applyFont="1" applyFill="1" applyBorder="1" applyAlignment="1" applyProtection="1">
      <alignment horizontal="left"/>
      <protection locked="0"/>
    </xf>
    <xf numFmtId="49" fontId="8" fillId="2" borderId="1609" xfId="0" applyNumberFormat="1" applyFont="1" applyFill="1" applyBorder="1" applyAlignment="1" applyProtection="1">
      <alignment horizontal="left"/>
      <protection locked="0"/>
    </xf>
    <xf numFmtId="0" fontId="182" fillId="2" borderId="1592" xfId="9" applyFont="1" applyFill="1" applyBorder="1" applyAlignment="1">
      <alignment horizontal="center" vertical="center" wrapText="1"/>
    </xf>
    <xf numFmtId="0" fontId="182" fillId="2" borderId="1595" xfId="9" applyFont="1" applyFill="1" applyBorder="1" applyAlignment="1">
      <alignment horizontal="center" wrapText="1"/>
    </xf>
    <xf numFmtId="0" fontId="190" fillId="2" borderId="1597" xfId="9" applyFont="1" applyFill="1" applyBorder="1" applyAlignment="1">
      <alignment horizontal="center" vertical="center"/>
    </xf>
    <xf numFmtId="0" fontId="6" fillId="2" borderId="673" xfId="0" applyFont="1" applyFill="1" applyBorder="1" applyAlignment="1" applyProtection="1">
      <alignment horizontal="left"/>
      <protection locked="0"/>
    </xf>
    <xf numFmtId="0" fontId="19" fillId="2" borderId="673" xfId="0" applyFont="1" applyFill="1" applyBorder="1" applyAlignment="1" applyProtection="1">
      <alignment horizontal="center"/>
      <protection locked="0"/>
    </xf>
    <xf numFmtId="0" fontId="19" fillId="2" borderId="1629" xfId="9" applyFont="1" applyFill="1" applyBorder="1" applyAlignment="1" applyProtection="1">
      <alignment horizontal="center" vertical="center"/>
      <protection locked="0"/>
    </xf>
    <xf numFmtId="0" fontId="6" fillId="2" borderId="1518" xfId="0" applyFont="1" applyFill="1" applyBorder="1" applyAlignment="1" applyProtection="1">
      <alignment horizontal="center"/>
      <protection locked="0"/>
    </xf>
    <xf numFmtId="0" fontId="19" fillId="2" borderId="673" xfId="0" applyFont="1" applyFill="1" applyBorder="1" applyAlignment="1" applyProtection="1">
      <alignment horizontal="center" vertical="center"/>
      <protection hidden="1"/>
    </xf>
    <xf numFmtId="0" fontId="19" fillId="2" borderId="677" xfId="0" applyFont="1" applyFill="1" applyBorder="1" applyAlignment="1" applyProtection="1">
      <alignment horizontal="center" vertical="center"/>
      <protection hidden="1"/>
    </xf>
    <xf numFmtId="0" fontId="19" fillId="2" borderId="675" xfId="0" applyFont="1" applyFill="1" applyBorder="1" applyAlignment="1" applyProtection="1">
      <alignment horizontal="center" vertical="center"/>
      <protection hidden="1"/>
    </xf>
    <xf numFmtId="0" fontId="6" fillId="2" borderId="677" xfId="0" applyFont="1" applyFill="1" applyBorder="1" applyAlignment="1" applyProtection="1">
      <alignment horizontal="left"/>
      <protection locked="0"/>
    </xf>
    <xf numFmtId="0" fontId="6" fillId="2" borderId="675" xfId="9" applyFont="1" applyFill="1" applyBorder="1" applyAlignment="1" applyProtection="1">
      <alignment horizontal="center" vertical="center"/>
      <protection locked="0"/>
    </xf>
    <xf numFmtId="0" fontId="18" fillId="2" borderId="1514" xfId="0" applyFont="1" applyFill="1" applyBorder="1" applyAlignment="1" applyProtection="1">
      <alignment horizontal="center"/>
      <protection locked="0"/>
    </xf>
    <xf numFmtId="0" fontId="18" fillId="2" borderId="1515" xfId="0" applyFont="1" applyFill="1" applyBorder="1" applyAlignment="1" applyProtection="1">
      <alignment horizontal="center"/>
      <protection locked="0"/>
    </xf>
    <xf numFmtId="0" fontId="18" fillId="2" borderId="1516" xfId="0" applyFont="1" applyFill="1" applyBorder="1" applyAlignment="1" applyProtection="1">
      <alignment horizontal="center"/>
      <protection locked="0"/>
    </xf>
    <xf numFmtId="0" fontId="18" fillId="2" borderId="1517" xfId="0" applyFont="1" applyFill="1" applyBorder="1" applyAlignment="1" applyProtection="1">
      <alignment horizontal="center"/>
      <protection locked="0"/>
    </xf>
    <xf numFmtId="0" fontId="18" fillId="2" borderId="1415" xfId="9" applyFont="1" applyFill="1" applyBorder="1" applyAlignment="1" applyProtection="1">
      <alignment horizontal="center" vertical="center"/>
      <protection hidden="1"/>
    </xf>
    <xf numFmtId="0" fontId="16" fillId="2" borderId="1631" xfId="9" applyFont="1" applyFill="1" applyBorder="1" applyAlignment="1" applyProtection="1">
      <alignment horizontal="center" vertical="center"/>
      <protection hidden="1"/>
    </xf>
    <xf numFmtId="0" fontId="18" fillId="2" borderId="1546" xfId="9" applyFont="1" applyFill="1" applyBorder="1" applyAlignment="1" applyProtection="1">
      <alignment horizontal="center" vertical="center"/>
      <protection hidden="1"/>
    </xf>
    <xf numFmtId="0" fontId="18" fillId="2" borderId="1205" xfId="9" applyFont="1" applyFill="1" applyBorder="1" applyAlignment="1" applyProtection="1">
      <alignment horizontal="center" vertical="center"/>
      <protection hidden="1"/>
    </xf>
    <xf numFmtId="0" fontId="18" fillId="2" borderId="1608" xfId="9" applyFont="1" applyFill="1" applyBorder="1" applyAlignment="1" applyProtection="1">
      <alignment horizontal="center" vertical="center"/>
      <protection locked="0"/>
    </xf>
    <xf numFmtId="0" fontId="18" fillId="2" borderId="674" xfId="0" applyFont="1" applyFill="1" applyBorder="1" applyAlignment="1" applyProtection="1">
      <alignment horizontal="center"/>
      <protection locked="0"/>
    </xf>
    <xf numFmtId="0" fontId="18" fillId="2" borderId="673" xfId="0" applyFont="1" applyFill="1" applyBorder="1" applyAlignment="1" applyProtection="1">
      <alignment horizontal="center"/>
      <protection locked="0"/>
    </xf>
    <xf numFmtId="0" fontId="18" fillId="2" borderId="1627" xfId="9" applyFont="1" applyFill="1" applyBorder="1" applyAlignment="1" applyProtection="1">
      <alignment horizontal="center" vertical="center"/>
      <protection hidden="1"/>
    </xf>
    <xf numFmtId="0" fontId="18" fillId="2" borderId="1584" xfId="9" applyFont="1" applyFill="1" applyBorder="1" applyAlignment="1" applyProtection="1">
      <alignment horizontal="center" vertical="center"/>
      <protection hidden="1"/>
    </xf>
    <xf numFmtId="0" fontId="8" fillId="2" borderId="1609" xfId="0" applyNumberFormat="1" applyFont="1" applyFill="1" applyBorder="1" applyAlignment="1">
      <alignment horizontal="center"/>
    </xf>
    <xf numFmtId="0" fontId="8" fillId="2" borderId="1608" xfId="0" applyNumberFormat="1" applyFont="1" applyFill="1" applyBorder="1" applyAlignment="1">
      <alignment horizontal="center"/>
    </xf>
    <xf numFmtId="0" fontId="6" fillId="2" borderId="1476" xfId="9" applyNumberFormat="1" applyFont="1" applyFill="1" applyBorder="1" applyAlignment="1">
      <alignment horizontal="center" vertical="center"/>
    </xf>
    <xf numFmtId="0" fontId="23" fillId="2" borderId="1587" xfId="0" applyFont="1" applyFill="1" applyBorder="1" applyAlignment="1">
      <alignment horizontal="center"/>
    </xf>
    <xf numFmtId="0" fontId="8" fillId="2" borderId="1588" xfId="9" applyNumberFormat="1" applyFont="1" applyFill="1" applyBorder="1" applyAlignment="1">
      <alignment horizontal="center" vertical="center"/>
    </xf>
    <xf numFmtId="0" fontId="23" fillId="2" borderId="1413" xfId="0" applyNumberFormat="1" applyFont="1" applyFill="1" applyBorder="1" applyAlignment="1">
      <alignment horizontal="center"/>
    </xf>
    <xf numFmtId="0" fontId="23" fillId="2" borderId="1495" xfId="0" applyNumberFormat="1" applyFont="1" applyFill="1" applyBorder="1" applyAlignment="1">
      <alignment horizontal="center"/>
    </xf>
    <xf numFmtId="0" fontId="23" fillId="2" borderId="1611" xfId="0" applyNumberFormat="1" applyFont="1" applyFill="1" applyBorder="1" applyAlignment="1">
      <alignment horizontal="center"/>
    </xf>
    <xf numFmtId="0" fontId="23" fillId="2" borderId="1628" xfId="0" applyFont="1" applyFill="1" applyBorder="1" applyAlignment="1">
      <alignment horizontal="center"/>
    </xf>
    <xf numFmtId="0" fontId="23" fillId="2" borderId="1512" xfId="0" applyFont="1" applyFill="1" applyBorder="1" applyAlignment="1">
      <alignment horizontal="center"/>
    </xf>
    <xf numFmtId="0" fontId="8" fillId="2" borderId="722" xfId="9" applyNumberFormat="1" applyFont="1" applyFill="1" applyBorder="1" applyAlignment="1">
      <alignment horizontal="center" vertical="center"/>
    </xf>
    <xf numFmtId="0" fontId="23" fillId="2" borderId="1585" xfId="0" applyFont="1" applyFill="1" applyBorder="1" applyAlignment="1">
      <alignment horizontal="center"/>
    </xf>
    <xf numFmtId="0" fontId="23" fillId="2" borderId="1497" xfId="0" applyFont="1" applyFill="1" applyBorder="1" applyAlignment="1">
      <alignment horizontal="center"/>
    </xf>
    <xf numFmtId="0" fontId="8" fillId="2" borderId="1595" xfId="9" applyNumberFormat="1" applyFont="1" applyFill="1" applyBorder="1" applyAlignment="1">
      <alignment horizontal="center" vertical="center"/>
    </xf>
    <xf numFmtId="0" fontId="8" fillId="2" borderId="1610" xfId="0" applyNumberFormat="1" applyFont="1" applyFill="1" applyBorder="1" applyAlignment="1">
      <alignment horizontal="center"/>
    </xf>
    <xf numFmtId="0" fontId="23" fillId="2" borderId="1414" xfId="0" applyNumberFormat="1" applyFont="1" applyFill="1" applyBorder="1" applyAlignment="1">
      <alignment horizontal="center"/>
    </xf>
    <xf numFmtId="0" fontId="23" fillId="2" borderId="1497" xfId="0" applyNumberFormat="1" applyFont="1" applyFill="1" applyBorder="1" applyAlignment="1">
      <alignment horizontal="center"/>
    </xf>
    <xf numFmtId="0" fontId="23" fillId="2" borderId="1206" xfId="0" applyNumberFormat="1" applyFont="1" applyFill="1" applyBorder="1" applyAlignment="1">
      <alignment horizontal="center"/>
    </xf>
    <xf numFmtId="0" fontId="8" fillId="2" borderId="1610" xfId="9" applyNumberFormat="1" applyFont="1" applyFill="1" applyBorder="1" applyAlignment="1">
      <alignment horizontal="center" vertical="center"/>
    </xf>
    <xf numFmtId="0" fontId="18" fillId="2" borderId="1587" xfId="0" applyFont="1" applyFill="1" applyBorder="1" applyAlignment="1" applyProtection="1">
      <alignment horizontal="center"/>
      <protection hidden="1"/>
    </xf>
    <xf numFmtId="0" fontId="18" fillId="2" borderId="1495" xfId="0" applyFont="1" applyFill="1" applyBorder="1" applyAlignment="1" applyProtection="1">
      <alignment horizontal="center"/>
      <protection hidden="1"/>
    </xf>
    <xf numFmtId="0" fontId="18" fillId="2" borderId="1502" xfId="0" applyFont="1" applyFill="1" applyBorder="1" applyAlignment="1" applyProtection="1">
      <alignment horizontal="center"/>
      <protection hidden="1"/>
    </xf>
    <xf numFmtId="0" fontId="8" fillId="2" borderId="1588" xfId="9" applyFont="1" applyFill="1" applyBorder="1" applyAlignment="1" applyProtection="1">
      <alignment horizontal="center" vertical="center"/>
      <protection hidden="1"/>
    </xf>
    <xf numFmtId="0" fontId="18" fillId="2" borderId="1495" xfId="0" applyFont="1" applyFill="1" applyBorder="1" applyAlignment="1" applyProtection="1">
      <alignment horizontal="center"/>
      <protection locked="0"/>
    </xf>
    <xf numFmtId="0" fontId="18" fillId="2" borderId="1611" xfId="0" applyFont="1" applyFill="1" applyBorder="1" applyAlignment="1" applyProtection="1">
      <alignment horizontal="center"/>
      <protection locked="0"/>
    </xf>
    <xf numFmtId="0" fontId="18" fillId="2" borderId="1598" xfId="0" applyFont="1" applyFill="1" applyBorder="1" applyAlignment="1" applyProtection="1">
      <alignment horizontal="center"/>
      <protection hidden="1"/>
    </xf>
    <xf numFmtId="0" fontId="18" fillId="2" borderId="1546" xfId="0" applyFont="1" applyFill="1" applyBorder="1" applyAlignment="1" applyProtection="1">
      <alignment horizontal="center"/>
      <protection hidden="1"/>
    </xf>
    <xf numFmtId="0" fontId="18" fillId="2" borderId="1544" xfId="0" applyFont="1" applyFill="1" applyBorder="1" applyAlignment="1" applyProtection="1">
      <alignment horizontal="center"/>
      <protection hidden="1"/>
    </xf>
    <xf numFmtId="0" fontId="8" fillId="2" borderId="1632" xfId="9" applyFont="1" applyFill="1" applyBorder="1" applyAlignment="1" applyProtection="1">
      <alignment horizontal="center" vertical="center"/>
      <protection hidden="1"/>
    </xf>
    <xf numFmtId="0" fontId="18" fillId="2" borderId="1585" xfId="0" applyFont="1" applyFill="1" applyBorder="1" applyAlignment="1" applyProtection="1">
      <alignment horizontal="center"/>
      <protection hidden="1"/>
    </xf>
    <xf numFmtId="0" fontId="18" fillId="2" borderId="1497" xfId="0" applyFont="1" applyFill="1" applyBorder="1" applyAlignment="1" applyProtection="1">
      <alignment horizontal="center"/>
      <protection hidden="1"/>
    </xf>
    <xf numFmtId="0" fontId="18" fillId="2" borderId="1504" xfId="0" applyFont="1" applyFill="1" applyBorder="1" applyAlignment="1" applyProtection="1">
      <alignment horizontal="center"/>
      <protection hidden="1"/>
    </xf>
    <xf numFmtId="0" fontId="8" fillId="2" borderId="1595" xfId="9" applyFont="1" applyFill="1" applyBorder="1" applyAlignment="1" applyProtection="1">
      <alignment horizontal="center" vertical="center"/>
      <protection hidden="1"/>
    </xf>
    <xf numFmtId="0" fontId="18" fillId="2" borderId="1610" xfId="9" applyFont="1" applyFill="1" applyBorder="1" applyAlignment="1" applyProtection="1">
      <alignment horizontal="center" vertical="center"/>
      <protection locked="0"/>
    </xf>
    <xf numFmtId="0" fontId="18" fillId="2" borderId="1585" xfId="0" applyFont="1" applyFill="1" applyBorder="1" applyAlignment="1" applyProtection="1">
      <alignment horizontal="center"/>
      <protection locked="0"/>
    </xf>
    <xf numFmtId="0" fontId="18" fillId="2" borderId="1497" xfId="0" applyFont="1" applyFill="1" applyBorder="1" applyAlignment="1" applyProtection="1">
      <alignment horizontal="center"/>
      <protection locked="0"/>
    </xf>
    <xf numFmtId="0" fontId="18" fillId="2" borderId="1504" xfId="0" applyFont="1" applyFill="1" applyBorder="1" applyAlignment="1" applyProtection="1">
      <alignment horizontal="center"/>
      <protection locked="0"/>
    </xf>
    <xf numFmtId="0" fontId="129" fillId="2" borderId="0" xfId="0" applyFont="1" applyFill="1" applyBorder="1" applyAlignment="1">
      <alignment horizontal="center" wrapText="1"/>
    </xf>
    <xf numFmtId="0" fontId="144" fillId="4" borderId="1639" xfId="11" quotePrefix="1" applyFont="1" applyBorder="1" applyAlignment="1">
      <alignment horizontal="center" vertical="center" wrapText="1"/>
    </xf>
    <xf numFmtId="0" fontId="16" fillId="4" borderId="1639" xfId="11" quotePrefix="1" applyFont="1" applyBorder="1" applyAlignment="1">
      <alignment horizontal="center" vertical="center" wrapText="1"/>
    </xf>
    <xf numFmtId="0" fontId="80" fillId="4" borderId="1641" xfId="11" quotePrefix="1" applyFont="1" applyBorder="1" applyAlignment="1">
      <alignment horizontal="center" vertical="center" wrapText="1"/>
    </xf>
    <xf numFmtId="0" fontId="42" fillId="4" borderId="1640" xfId="15" quotePrefix="1" applyFont="1" applyBorder="1" applyAlignment="1">
      <alignment vertical="center" wrapText="1"/>
    </xf>
    <xf numFmtId="0" fontId="52" fillId="9" borderId="1546" xfId="15" quotePrefix="1" applyFont="1" applyFill="1" applyBorder="1" applyAlignment="1">
      <alignment horizontal="center" vertical="center" wrapText="1"/>
    </xf>
    <xf numFmtId="0" fontId="55" fillId="4" borderId="1639" xfId="15" quotePrefix="1" applyFont="1" applyBorder="1" applyAlignment="1">
      <alignment horizontal="center" vertical="center" wrapText="1"/>
    </xf>
    <xf numFmtId="0" fontId="52" fillId="4" borderId="1639" xfId="13" quotePrefix="1" applyFont="1" applyBorder="1" applyAlignment="1">
      <alignment horizontal="center" vertical="center" wrapText="1"/>
    </xf>
    <xf numFmtId="0" fontId="52" fillId="4" borderId="1663" xfId="13" quotePrefix="1" applyFont="1" applyBorder="1" applyAlignment="1">
      <alignment horizontal="center" vertical="center" wrapText="1"/>
    </xf>
    <xf numFmtId="0" fontId="52" fillId="4" borderId="1469" xfId="15" quotePrefix="1" applyFont="1" applyBorder="1" applyAlignment="1">
      <alignment vertical="center" wrapText="1"/>
    </xf>
    <xf numFmtId="0" fontId="52" fillId="15" borderId="1638" xfId="15" quotePrefix="1" applyFont="1" applyFill="1" applyBorder="1" applyAlignment="1">
      <alignment horizontal="center" vertical="center" wrapText="1"/>
    </xf>
    <xf numFmtId="0" fontId="52" fillId="4" borderId="1611" xfId="15" quotePrefix="1" applyFont="1" applyBorder="1" applyAlignment="1">
      <alignment vertical="center" wrapText="1"/>
    </xf>
    <xf numFmtId="0" fontId="52" fillId="15" borderId="1405" xfId="15" quotePrefix="1" applyFont="1" applyFill="1" applyBorder="1" applyAlignment="1">
      <alignment horizontal="center" vertical="center" wrapText="1"/>
    </xf>
    <xf numFmtId="0" fontId="52" fillId="15" borderId="1497" xfId="15" quotePrefix="1" applyFont="1" applyFill="1" applyBorder="1" applyAlignment="1">
      <alignment horizontal="center" vertical="center" wrapText="1"/>
    </xf>
    <xf numFmtId="0" fontId="55" fillId="4" borderId="1640" xfId="15" quotePrefix="1" applyFont="1" applyBorder="1" applyAlignment="1">
      <alignment horizontal="center" vertical="center" wrapText="1"/>
    </xf>
    <xf numFmtId="0" fontId="157" fillId="12" borderId="1640" xfId="0" applyFont="1" applyFill="1" applyBorder="1" applyAlignment="1">
      <alignment horizontal="left" vertical="center" wrapText="1"/>
    </xf>
    <xf numFmtId="0" fontId="55" fillId="4" borderId="1641" xfId="13" quotePrefix="1" applyFont="1" applyBorder="1" applyAlignment="1">
      <alignment horizontal="center" vertical="center" wrapText="1"/>
    </xf>
    <xf numFmtId="0" fontId="55" fillId="4" borderId="1639" xfId="13" quotePrefix="1" applyFont="1" applyBorder="1" applyAlignment="1">
      <alignment horizontal="center" vertical="center" wrapText="1"/>
    </xf>
    <xf numFmtId="0" fontId="152" fillId="12" borderId="1640" xfId="0" applyFont="1" applyFill="1" applyBorder="1" applyAlignment="1">
      <alignment horizontal="left" vertical="center" wrapText="1"/>
    </xf>
    <xf numFmtId="0" fontId="52" fillId="0" borderId="1646" xfId="0" applyFont="1" applyBorder="1" applyAlignment="1">
      <alignment horizontal="center" vertical="center" wrapText="1"/>
    </xf>
    <xf numFmtId="0" fontId="52" fillId="0" borderId="1649" xfId="0" applyFont="1" applyBorder="1" applyAlignment="1">
      <alignment horizontal="center" vertical="center" wrapText="1"/>
    </xf>
    <xf numFmtId="0" fontId="52" fillId="0" borderId="1659" xfId="0" applyFont="1" applyBorder="1" applyAlignment="1">
      <alignment horizontal="center" vertical="center" wrapText="1"/>
    </xf>
    <xf numFmtId="0" fontId="52" fillId="0" borderId="1666" xfId="0" applyFont="1" applyBorder="1" applyAlignment="1">
      <alignment horizontal="center" vertical="center" wrapText="1"/>
    </xf>
    <xf numFmtId="0" fontId="55" fillId="0" borderId="1659" xfId="13" applyFont="1" applyFill="1" applyBorder="1" applyAlignment="1">
      <alignment horizontal="center" vertical="center" wrapText="1"/>
    </xf>
    <xf numFmtId="0" fontId="55" fillId="0" borderId="1646" xfId="13" applyFont="1" applyFill="1" applyBorder="1" applyAlignment="1">
      <alignment horizontal="center" vertical="center" wrapText="1"/>
    </xf>
    <xf numFmtId="0" fontId="55" fillId="0" borderId="1649" xfId="13" applyFont="1" applyFill="1" applyBorder="1" applyAlignment="1">
      <alignment horizontal="center" vertical="center" wrapText="1"/>
    </xf>
    <xf numFmtId="0" fontId="52" fillId="0" borderId="1667" xfId="0" applyFont="1" applyBorder="1" applyAlignment="1">
      <alignment horizontal="center" vertical="center" wrapText="1"/>
    </xf>
    <xf numFmtId="0" fontId="52" fillId="0" borderId="1616" xfId="0" applyFont="1" applyBorder="1" applyAlignment="1">
      <alignment horizontal="center" vertical="center" wrapText="1"/>
    </xf>
    <xf numFmtId="0" fontId="52" fillId="0" borderId="1617" xfId="0" applyFont="1" applyBorder="1" applyAlignment="1">
      <alignment horizontal="center" vertical="center" wrapText="1"/>
    </xf>
    <xf numFmtId="0" fontId="55" fillId="0" borderId="1616" xfId="13" applyFont="1" applyFill="1" applyBorder="1" applyAlignment="1">
      <alignment horizontal="center" vertical="center" wrapText="1"/>
    </xf>
    <xf numFmtId="0" fontId="55" fillId="0" borderId="1617" xfId="13" applyFont="1" applyFill="1" applyBorder="1" applyAlignment="1">
      <alignment horizontal="center" vertical="center" wrapText="1"/>
    </xf>
    <xf numFmtId="0" fontId="55" fillId="0" borderId="1656" xfId="13" quotePrefix="1" applyFont="1" applyFill="1" applyBorder="1" applyAlignment="1">
      <alignment horizontal="center" vertical="center" wrapText="1"/>
    </xf>
    <xf numFmtId="0" fontId="55" fillId="0" borderId="1670" xfId="13" quotePrefix="1" applyFont="1" applyFill="1" applyBorder="1" applyAlignment="1">
      <alignment horizontal="center" vertical="center" wrapText="1"/>
    </xf>
    <xf numFmtId="0" fontId="55" fillId="0" borderId="1633" xfId="13" quotePrefix="1" applyFont="1" applyFill="1" applyBorder="1" applyAlignment="1">
      <alignment horizontal="center" vertical="center" wrapText="1"/>
    </xf>
    <xf numFmtId="0" fontId="52" fillId="0" borderId="1653" xfId="13" quotePrefix="1" applyFont="1" applyFill="1" applyBorder="1" applyAlignment="1">
      <alignment horizontal="center" vertical="center" wrapText="1"/>
    </xf>
    <xf numFmtId="0" fontId="52" fillId="0" borderId="1654" xfId="13" quotePrefix="1" applyFont="1" applyFill="1" applyBorder="1" applyAlignment="1">
      <alignment horizontal="center" vertical="center" wrapText="1"/>
    </xf>
    <xf numFmtId="0" fontId="55" fillId="0" borderId="1655" xfId="13" quotePrefix="1" applyFont="1" applyFill="1" applyBorder="1" applyAlignment="1">
      <alignment horizontal="center" vertical="center" wrapText="1"/>
    </xf>
    <xf numFmtId="0" fontId="55" fillId="0" borderId="1653" xfId="13" applyFont="1" applyFill="1" applyBorder="1" applyAlignment="1">
      <alignment horizontal="center" vertical="center" wrapText="1"/>
    </xf>
    <xf numFmtId="0" fontId="55" fillId="0" borderId="1657" xfId="13" applyFont="1" applyFill="1" applyBorder="1" applyAlignment="1">
      <alignment horizontal="center" vertical="center" wrapText="1"/>
    </xf>
    <xf numFmtId="0" fontId="52" fillId="0" borderId="1646" xfId="0" applyFont="1" applyBorder="1" applyAlignment="1">
      <alignment horizontal="center" vertical="center"/>
    </xf>
    <xf numFmtId="0" fontId="52" fillId="0" borderId="1667" xfId="0" applyFont="1" applyBorder="1" applyAlignment="1">
      <alignment horizontal="center" vertical="center"/>
    </xf>
    <xf numFmtId="0" fontId="52" fillId="0" borderId="1616" xfId="0" applyFont="1" applyBorder="1" applyAlignment="1">
      <alignment horizontal="center" vertical="center"/>
    </xf>
    <xf numFmtId="0" fontId="52" fillId="0" borderId="1659" xfId="13" quotePrefix="1" applyFont="1" applyFill="1" applyBorder="1" applyAlignment="1">
      <alignment horizontal="center" vertical="center" wrapText="1"/>
    </xf>
    <xf numFmtId="0" fontId="52" fillId="0" borderId="1647" xfId="13" quotePrefix="1" applyFont="1" applyFill="1" applyBorder="1" applyAlignment="1">
      <alignment horizontal="center" vertical="center" wrapText="1"/>
    </xf>
    <xf numFmtId="0" fontId="52" fillId="0" borderId="1658" xfId="13" quotePrefix="1" applyFont="1" applyFill="1" applyBorder="1" applyAlignment="1">
      <alignment horizontal="center" vertical="center" wrapText="1"/>
    </xf>
    <xf numFmtId="0" fontId="42" fillId="4" borderId="1469" xfId="15" quotePrefix="1" applyFont="1" applyBorder="1" applyAlignment="1">
      <alignment vertical="center" wrapText="1"/>
    </xf>
    <xf numFmtId="0" fontId="55" fillId="4" borderId="1661" xfId="15" quotePrefix="1" applyFont="1" applyBorder="1" applyAlignment="1">
      <alignment horizontal="center" vertical="center" wrapText="1"/>
    </xf>
    <xf numFmtId="0" fontId="52" fillId="4" borderId="1662" xfId="15" quotePrefix="1" applyFont="1" applyBorder="1" applyAlignment="1">
      <alignment horizontal="center" vertical="center" wrapText="1"/>
    </xf>
    <xf numFmtId="0" fontId="52" fillId="4" borderId="1664" xfId="15" quotePrefix="1" applyFont="1" applyBorder="1" applyAlignment="1">
      <alignment horizontal="center" vertical="center" wrapText="1"/>
    </xf>
    <xf numFmtId="0" fontId="152" fillId="12" borderId="1639" xfId="0" applyFont="1" applyFill="1" applyBorder="1" applyAlignment="1">
      <alignment horizontal="center" vertical="center" wrapText="1"/>
    </xf>
    <xf numFmtId="0" fontId="152" fillId="12" borderId="1661" xfId="0" applyFont="1" applyFill="1" applyBorder="1" applyAlignment="1">
      <alignment horizontal="center" vertical="center" wrapText="1"/>
    </xf>
    <xf numFmtId="0" fontId="152" fillId="12" borderId="1662" xfId="0" applyFont="1" applyFill="1" applyBorder="1" applyAlignment="1">
      <alignment horizontal="center" vertical="center" wrapText="1"/>
    </xf>
    <xf numFmtId="0" fontId="52" fillId="0" borderId="1653" xfId="15" quotePrefix="1" applyFont="1" applyFill="1" applyBorder="1" applyAlignment="1">
      <alignment horizontal="center" vertical="center" wrapText="1"/>
    </xf>
    <xf numFmtId="0" fontId="52" fillId="0" borderId="1643" xfId="15" quotePrefix="1" applyFont="1" applyFill="1" applyBorder="1" applyAlignment="1">
      <alignment horizontal="center" vertical="center" wrapText="1"/>
    </xf>
    <xf numFmtId="0" fontId="52" fillId="0" borderId="1648" xfId="15" quotePrefix="1" applyFont="1" applyFill="1" applyBorder="1" applyAlignment="1">
      <alignment horizontal="center" vertical="center" wrapText="1"/>
    </xf>
    <xf numFmtId="0" fontId="152" fillId="0" borderId="1671" xfId="0" applyFont="1" applyBorder="1" applyAlignment="1">
      <alignment horizontal="center" vertical="center" wrapText="1"/>
    </xf>
    <xf numFmtId="0" fontId="52" fillId="0" borderId="1389" xfId="15" quotePrefix="1" applyFont="1" applyFill="1" applyBorder="1" applyAlignment="1">
      <alignment horizontal="center" vertical="center" wrapText="1"/>
    </xf>
    <xf numFmtId="0" fontId="52" fillId="4" borderId="1389" xfId="15" quotePrefix="1" applyFont="1" applyBorder="1" applyAlignment="1">
      <alignment horizontal="center" vertical="center" wrapText="1"/>
    </xf>
    <xf numFmtId="0" fontId="55" fillId="4" borderId="1653" xfId="13" quotePrefix="1" applyFont="1" applyBorder="1" applyAlignment="1">
      <alignment horizontal="center" vertical="center" wrapText="1"/>
    </xf>
    <xf numFmtId="0" fontId="55" fillId="4" borderId="1656" xfId="13" quotePrefix="1" applyFont="1" applyBorder="1" applyAlignment="1">
      <alignment horizontal="center" vertical="center" wrapText="1"/>
    </xf>
    <xf numFmtId="0" fontId="55" fillId="4" borderId="1654" xfId="13" quotePrefix="1" applyFont="1" applyBorder="1" applyAlignment="1">
      <alignment horizontal="center" vertical="center" wrapText="1"/>
    </xf>
    <xf numFmtId="0" fontId="55" fillId="4" borderId="1670" xfId="13" quotePrefix="1" applyFont="1" applyBorder="1" applyAlignment="1">
      <alignment horizontal="center" vertical="center" wrapText="1"/>
    </xf>
    <xf numFmtId="0" fontId="52" fillId="4" borderId="1654" xfId="13" quotePrefix="1" applyFont="1" applyBorder="1" applyAlignment="1">
      <alignment horizontal="center" vertical="center" wrapText="1"/>
    </xf>
    <xf numFmtId="0" fontId="52" fillId="15" borderId="1648" xfId="15" quotePrefix="1" applyFont="1" applyFill="1" applyBorder="1" applyAlignment="1">
      <alignment horizontal="center" vertical="center" wrapText="1"/>
    </xf>
    <xf numFmtId="0" fontId="52" fillId="15" borderId="1659" xfId="15" quotePrefix="1" applyFont="1" applyFill="1" applyBorder="1" applyAlignment="1">
      <alignment horizontal="center" vertical="center" wrapText="1"/>
    </xf>
    <xf numFmtId="0" fontId="52" fillId="4" borderId="1649" xfId="15" quotePrefix="1" applyFont="1" applyBorder="1" applyAlignment="1">
      <alignment horizontal="center" vertical="center" wrapText="1"/>
    </xf>
    <xf numFmtId="0" fontId="52" fillId="15" borderId="1496" xfId="15" quotePrefix="1" applyFont="1" applyFill="1" applyBorder="1" applyAlignment="1">
      <alignment horizontal="center" vertical="center" wrapText="1"/>
    </xf>
    <xf numFmtId="0" fontId="52" fillId="4" borderId="1498" xfId="15" quotePrefix="1" applyFont="1" applyBorder="1" applyAlignment="1">
      <alignment horizontal="center" vertical="center" wrapText="1"/>
    </xf>
    <xf numFmtId="0" fontId="176" fillId="15" borderId="1496" xfId="15" quotePrefix="1" applyFont="1" applyFill="1" applyBorder="1" applyAlignment="1">
      <alignment horizontal="center" vertical="center" wrapText="1"/>
    </xf>
    <xf numFmtId="0" fontId="52" fillId="15" borderId="1546" xfId="15" quotePrefix="1" applyFont="1" applyFill="1" applyBorder="1" applyAlignment="1">
      <alignment horizontal="center" vertical="center" wrapText="1"/>
    </xf>
    <xf numFmtId="0" fontId="52" fillId="4" borderId="1405" xfId="15" quotePrefix="1" applyFont="1" applyBorder="1" applyAlignment="1">
      <alignment vertical="center" wrapText="1"/>
    </xf>
    <xf numFmtId="0" fontId="52" fillId="15" borderId="1671" xfId="15" quotePrefix="1" applyFont="1" applyFill="1" applyBorder="1" applyAlignment="1">
      <alignment horizontal="center" vertical="center" wrapText="1"/>
    </xf>
    <xf numFmtId="0" fontId="52" fillId="4" borderId="1644" xfId="15" applyFont="1" applyBorder="1" applyAlignment="1">
      <alignment vertical="center" wrapText="1"/>
    </xf>
    <xf numFmtId="0" fontId="52" fillId="4" borderId="1545" xfId="3" applyFont="1" applyBorder="1" applyAlignment="1">
      <alignment vertical="center" wrapText="1"/>
    </xf>
    <xf numFmtId="0" fontId="52" fillId="4" borderId="1545" xfId="15" applyFont="1" applyBorder="1" applyAlignment="1">
      <alignment vertical="center" wrapText="1"/>
    </xf>
    <xf numFmtId="0" fontId="52" fillId="9" borderId="1469" xfId="15" quotePrefix="1" applyFont="1" applyFill="1" applyBorder="1" applyAlignment="1">
      <alignment vertical="center" wrapText="1"/>
    </xf>
    <xf numFmtId="0" fontId="52" fillId="9" borderId="1652" xfId="15" quotePrefix="1" applyFont="1" applyFill="1" applyBorder="1" applyAlignment="1">
      <alignment horizontal="center" vertical="center" wrapText="1"/>
    </xf>
    <xf numFmtId="0" fontId="52" fillId="9" borderId="1643" xfId="15" quotePrefix="1" applyFont="1" applyFill="1" applyBorder="1" applyAlignment="1">
      <alignment horizontal="center" vertical="center" wrapText="1"/>
    </xf>
    <xf numFmtId="0" fontId="55" fillId="4" borderId="1641" xfId="15" quotePrefix="1" applyFont="1" applyBorder="1" applyAlignment="1">
      <alignment horizontal="center" vertical="center" wrapText="1"/>
    </xf>
    <xf numFmtId="0" fontId="42" fillId="4" borderId="1650" xfId="15" applyFont="1" applyBorder="1" applyAlignment="1">
      <alignment vertical="center" wrapText="1"/>
    </xf>
    <xf numFmtId="0" fontId="52" fillId="4" borderId="1642" xfId="13" quotePrefix="1" applyFont="1" applyBorder="1" applyAlignment="1">
      <alignment horizontal="center" vertical="center" wrapText="1"/>
    </xf>
    <xf numFmtId="0" fontId="52" fillId="4" borderId="1665" xfId="13" quotePrefix="1" applyFont="1" applyBorder="1" applyAlignment="1">
      <alignment horizontal="center" vertical="center" wrapText="1"/>
    </xf>
    <xf numFmtId="0" fontId="52" fillId="4" borderId="1547" xfId="15" quotePrefix="1" applyFont="1" applyBorder="1" applyAlignment="1">
      <alignment horizontal="center" vertical="center" wrapText="1"/>
    </xf>
    <xf numFmtId="0" fontId="55" fillId="4" borderId="1640" xfId="13" quotePrefix="1" applyFont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53" fillId="2" borderId="511" xfId="12" applyFont="1" applyFill="1" applyBorder="1" applyAlignment="1">
      <alignment horizontal="center"/>
    </xf>
    <xf numFmtId="0" fontId="153" fillId="2" borderId="517" xfId="12" applyFont="1" applyFill="1" applyBorder="1" applyAlignment="1">
      <alignment horizontal="center"/>
    </xf>
    <xf numFmtId="0" fontId="153" fillId="2" borderId="497" xfId="12" applyFont="1" applyFill="1" applyBorder="1" applyAlignment="1">
      <alignment horizontal="center"/>
    </xf>
    <xf numFmtId="0" fontId="153" fillId="2" borderId="473" xfId="12" applyFont="1" applyFill="1" applyBorder="1" applyAlignment="1">
      <alignment horizontal="center"/>
    </xf>
    <xf numFmtId="0" fontId="153" fillId="2" borderId="518" xfId="12" applyFont="1" applyFill="1" applyBorder="1" applyAlignment="1">
      <alignment horizontal="center"/>
    </xf>
    <xf numFmtId="0" fontId="153" fillId="2" borderId="500" xfId="12" applyFont="1" applyFill="1" applyBorder="1" applyAlignment="1">
      <alignment horizontal="center"/>
    </xf>
    <xf numFmtId="0" fontId="153" fillId="2" borderId="510" xfId="12" applyFont="1" applyFill="1" applyBorder="1" applyAlignment="1">
      <alignment horizontal="center"/>
    </xf>
    <xf numFmtId="0" fontId="153" fillId="2" borderId="591" xfId="12" applyFont="1" applyFill="1" applyBorder="1" applyAlignment="1">
      <alignment horizontal="center"/>
    </xf>
    <xf numFmtId="0" fontId="153" fillId="2" borderId="592" xfId="12" applyFont="1" applyFill="1" applyBorder="1" applyAlignment="1">
      <alignment horizontal="center"/>
    </xf>
    <xf numFmtId="0" fontId="153" fillId="2" borderId="593" xfId="12" applyFont="1" applyFill="1" applyBorder="1" applyAlignment="1">
      <alignment horizontal="center"/>
    </xf>
    <xf numFmtId="0" fontId="153" fillId="2" borderId="1240" xfId="12" applyFont="1" applyFill="1" applyBorder="1" applyAlignment="1">
      <alignment horizontal="center"/>
    </xf>
    <xf numFmtId="0" fontId="153" fillId="2" borderId="1244" xfId="12" applyFont="1" applyFill="1" applyBorder="1" applyAlignment="1">
      <alignment horizontal="center"/>
    </xf>
    <xf numFmtId="0" fontId="153" fillId="2" borderId="1239" xfId="12" applyFont="1" applyFill="1" applyBorder="1" applyAlignment="1">
      <alignment horizontal="center"/>
    </xf>
    <xf numFmtId="0" fontId="153" fillId="2" borderId="124" xfId="12" applyFont="1" applyFill="1" applyBorder="1" applyAlignment="1">
      <alignment horizontal="center"/>
    </xf>
    <xf numFmtId="0" fontId="129" fillId="4" borderId="0" xfId="0" applyFont="1" applyFill="1" applyBorder="1" applyAlignment="1">
      <alignment wrapText="1"/>
    </xf>
    <xf numFmtId="0" fontId="35" fillId="4" borderId="1639" xfId="11" quotePrefix="1" applyFont="1" applyFill="1" applyBorder="1" applyAlignment="1">
      <alignment horizontal="center" vertical="center" wrapText="1"/>
    </xf>
    <xf numFmtId="0" fontId="36" fillId="4" borderId="1639" xfId="11" quotePrefix="1" applyFont="1" applyFill="1" applyBorder="1" applyAlignment="1">
      <alignment horizontal="center" vertical="center" wrapText="1"/>
    </xf>
    <xf numFmtId="0" fontId="37" fillId="4" borderId="1640" xfId="11" quotePrefix="1" applyFont="1" applyFill="1" applyBorder="1" applyAlignment="1">
      <alignment horizontal="center" vertical="center" wrapText="1"/>
    </xf>
    <xf numFmtId="0" fontId="37" fillId="4" borderId="1641" xfId="11" quotePrefix="1" applyFont="1" applyFill="1" applyBorder="1" applyAlignment="1">
      <alignment horizontal="center" vertical="center" wrapText="1"/>
    </xf>
    <xf numFmtId="0" fontId="38" fillId="4" borderId="1640" xfId="15" quotePrefix="1" applyFont="1" applyFill="1" applyBorder="1" applyAlignment="1">
      <alignment vertical="center" wrapText="1"/>
    </xf>
    <xf numFmtId="0" fontId="10" fillId="4" borderId="1640" xfId="15" applyFont="1" applyFill="1" applyBorder="1" applyAlignment="1">
      <alignment vertical="center" wrapText="1"/>
    </xf>
    <xf numFmtId="0" fontId="10" fillId="4" borderId="1641" xfId="15" applyFont="1" applyFill="1" applyBorder="1" applyAlignment="1">
      <alignment vertical="center" wrapText="1"/>
    </xf>
    <xf numFmtId="0" fontId="10" fillId="4" borderId="1642" xfId="15" applyFont="1" applyFill="1" applyBorder="1" applyAlignment="1">
      <alignment vertical="center" wrapText="1"/>
    </xf>
    <xf numFmtId="0" fontId="101" fillId="4" borderId="1611" xfId="15" quotePrefix="1" applyFont="1" applyFill="1" applyBorder="1" applyAlignment="1">
      <alignment horizontal="left" vertical="center" wrapText="1"/>
    </xf>
    <xf numFmtId="0" fontId="39" fillId="4" borderId="1495" xfId="15" applyFont="1" applyFill="1" applyBorder="1" applyAlignment="1">
      <alignment horizontal="center" vertical="center" wrapText="1"/>
    </xf>
    <xf numFmtId="0" fontId="10" fillId="4" borderId="1498" xfId="15" applyFont="1" applyFill="1" applyBorder="1" applyAlignment="1">
      <alignment horizontal="center" vertical="center" wrapText="1"/>
    </xf>
    <xf numFmtId="0" fontId="55" fillId="4" borderId="1547" xfId="13" applyFont="1" applyFill="1" applyBorder="1" applyAlignment="1">
      <alignment horizontal="center" vertical="center" wrapText="1"/>
    </xf>
    <xf numFmtId="0" fontId="10" fillId="4" borderId="1496" xfId="13" applyFont="1" applyFill="1" applyBorder="1" applyAlignment="1">
      <alignment horizontal="center" vertical="center" wrapText="1"/>
    </xf>
    <xf numFmtId="0" fontId="10" fillId="4" borderId="1498" xfId="13" applyFont="1" applyFill="1" applyBorder="1" applyAlignment="1">
      <alignment horizontal="center" vertical="center" wrapText="1"/>
    </xf>
    <xf numFmtId="0" fontId="55" fillId="0" borderId="1547" xfId="13" applyFont="1" applyFill="1" applyBorder="1" applyAlignment="1">
      <alignment horizontal="center" vertical="center" wrapText="1"/>
    </xf>
    <xf numFmtId="0" fontId="100" fillId="4" borderId="1634" xfId="0" applyFont="1" applyFill="1" applyBorder="1" applyAlignment="1">
      <alignment horizontal="left" vertical="center" wrapText="1"/>
    </xf>
    <xf numFmtId="0" fontId="10" fillId="4" borderId="1639" xfId="13" applyFont="1" applyFill="1" applyBorder="1" applyAlignment="1">
      <alignment horizontal="center" vertical="center" wrapText="1"/>
    </xf>
    <xf numFmtId="0" fontId="10" fillId="4" borderId="1641" xfId="13" applyFont="1" applyFill="1" applyBorder="1" applyAlignment="1">
      <alignment horizontal="center" vertical="center" wrapText="1"/>
    </xf>
    <xf numFmtId="0" fontId="10" fillId="4" borderId="1661" xfId="11" applyFont="1" applyFill="1" applyBorder="1" applyAlignment="1">
      <alignment horizontal="center" vertical="center" textRotation="255" wrapText="1"/>
    </xf>
    <xf numFmtId="0" fontId="10" fillId="4" borderId="1662" xfId="11" applyFont="1" applyFill="1" applyBorder="1" applyAlignment="1">
      <alignment horizontal="center" vertical="center" textRotation="255" wrapText="1"/>
    </xf>
    <xf numFmtId="0" fontId="10" fillId="4" borderId="1653" xfId="11" applyFont="1" applyFill="1" applyBorder="1" applyAlignment="1">
      <alignment horizontal="center" vertical="center" textRotation="255" wrapText="1"/>
    </xf>
    <xf numFmtId="0" fontId="10" fillId="4" borderId="1656" xfId="11" applyFont="1" applyFill="1" applyBorder="1" applyAlignment="1">
      <alignment horizontal="center" vertical="center" textRotation="255" wrapText="1"/>
    </xf>
    <xf numFmtId="0" fontId="10" fillId="4" borderId="1633" xfId="11" applyFont="1" applyFill="1" applyBorder="1" applyAlignment="1">
      <alignment horizontal="center" vertical="center" textRotation="255" wrapText="1"/>
    </xf>
    <xf numFmtId="0" fontId="10" fillId="4" borderId="1643" xfId="11" applyFont="1" applyFill="1" applyBorder="1" applyAlignment="1">
      <alignment horizontal="center" vertical="center" textRotation="255" wrapText="1"/>
    </xf>
    <xf numFmtId="0" fontId="10" fillId="4" borderId="1469" xfId="13" applyFont="1" applyFill="1" applyBorder="1" applyAlignment="1">
      <alignment horizontal="center" vertical="center" wrapText="1"/>
    </xf>
    <xf numFmtId="0" fontId="42" fillId="4" borderId="1634" xfId="0" applyFont="1" applyFill="1" applyBorder="1" applyAlignment="1">
      <alignment horizontal="left" vertical="center" wrapText="1"/>
    </xf>
    <xf numFmtId="0" fontId="39" fillId="4" borderId="1638" xfId="15" applyFont="1" applyFill="1" applyBorder="1" applyAlignment="1">
      <alignment horizontal="center" vertical="center" wrapText="1"/>
    </xf>
    <xf numFmtId="0" fontId="10" fillId="4" borderId="1674" xfId="15" applyFont="1" applyFill="1" applyBorder="1" applyAlignment="1">
      <alignment horizontal="center" vertical="center" wrapText="1"/>
    </xf>
    <xf numFmtId="0" fontId="39" fillId="4" borderId="1653" xfId="13" applyFont="1" applyFill="1" applyBorder="1" applyAlignment="1">
      <alignment horizontal="center" vertical="center" wrapText="1"/>
    </xf>
    <xf numFmtId="0" fontId="39" fillId="4" borderId="1654" xfId="13" applyFont="1" applyFill="1" applyBorder="1" applyAlignment="1">
      <alignment horizontal="center" vertical="center" wrapText="1"/>
    </xf>
    <xf numFmtId="0" fontId="10" fillId="4" borderId="1655" xfId="13" applyFont="1" applyFill="1" applyBorder="1" applyAlignment="1">
      <alignment horizontal="center" vertical="center" wrapText="1"/>
    </xf>
    <xf numFmtId="0" fontId="39" fillId="4" borderId="1656" xfId="13" applyFont="1" applyFill="1" applyBorder="1" applyAlignment="1">
      <alignment horizontal="center" vertical="center" wrapText="1"/>
    </xf>
    <xf numFmtId="0" fontId="10" fillId="4" borderId="1670" xfId="13" applyFont="1" applyFill="1" applyBorder="1" applyAlignment="1">
      <alignment horizontal="center" vertical="center" wrapText="1"/>
    </xf>
    <xf numFmtId="0" fontId="10" fillId="4" borderId="1648" xfId="13" applyFont="1" applyFill="1" applyBorder="1" applyAlignment="1">
      <alignment horizontal="center" vertical="center" wrapText="1"/>
    </xf>
    <xf numFmtId="0" fontId="10" fillId="4" borderId="1646" xfId="13" applyFont="1" applyFill="1" applyBorder="1" applyAlignment="1">
      <alignment horizontal="center" vertical="center" wrapText="1"/>
    </xf>
    <xf numFmtId="0" fontId="10" fillId="4" borderId="1649" xfId="13" applyFont="1" applyFill="1" applyBorder="1" applyAlignment="1">
      <alignment horizontal="center" vertical="center" wrapText="1"/>
    </xf>
    <xf numFmtId="0" fontId="55" fillId="4" borderId="1547" xfId="15" applyFont="1" applyFill="1" applyBorder="1" applyAlignment="1">
      <alignment horizontal="center" vertical="center" wrapText="1"/>
    </xf>
    <xf numFmtId="0" fontId="10" fillId="4" borderId="1671" xfId="13" applyFont="1" applyFill="1" applyBorder="1" applyAlignment="1">
      <alignment horizontal="center" vertical="center" wrapText="1"/>
    </xf>
    <xf numFmtId="0" fontId="10" fillId="4" borderId="1675" xfId="13" applyFont="1" applyFill="1" applyBorder="1" applyAlignment="1">
      <alignment horizontal="center" vertical="center" wrapText="1"/>
    </xf>
    <xf numFmtId="0" fontId="10" fillId="4" borderId="1674" xfId="13" applyFont="1" applyFill="1" applyBorder="1" applyAlignment="1">
      <alignment horizontal="center" vertical="center" wrapText="1"/>
    </xf>
    <xf numFmtId="0" fontId="10" fillId="4" borderId="1497" xfId="13" applyFont="1" applyFill="1" applyBorder="1" applyAlignment="1">
      <alignment horizontal="center" vertical="center" wrapText="1"/>
    </xf>
    <xf numFmtId="0" fontId="38" fillId="4" borderId="1641" xfId="15" quotePrefix="1" applyFont="1" applyFill="1" applyBorder="1" applyAlignment="1">
      <alignment vertical="center" wrapText="1"/>
    </xf>
    <xf numFmtId="0" fontId="10" fillId="2" borderId="1639" xfId="13" applyFont="1" applyFill="1" applyBorder="1" applyAlignment="1">
      <alignment horizontal="center" vertical="center" wrapText="1"/>
    </xf>
    <xf numFmtId="0" fontId="10" fillId="2" borderId="1661" xfId="13" applyFont="1" applyFill="1" applyBorder="1" applyAlignment="1">
      <alignment horizontal="center" vertical="center" wrapText="1"/>
    </xf>
    <xf numFmtId="0" fontId="10" fillId="2" borderId="1662" xfId="13" applyFont="1" applyFill="1" applyBorder="1" applyAlignment="1">
      <alignment horizontal="center" vertical="center" wrapText="1"/>
    </xf>
    <xf numFmtId="0" fontId="39" fillId="4" borderId="1648" xfId="13" applyFont="1" applyFill="1" applyBorder="1" applyAlignment="1">
      <alignment horizontal="center" vertical="center" wrapText="1"/>
    </xf>
    <xf numFmtId="0" fontId="39" fillId="4" borderId="1675" xfId="13" applyFont="1" applyFill="1" applyBorder="1" applyAlignment="1">
      <alignment horizontal="center" vertical="center" wrapText="1"/>
    </xf>
    <xf numFmtId="0" fontId="39" fillId="4" borderId="1674" xfId="13" applyFont="1" applyFill="1" applyBorder="1" applyAlignment="1">
      <alignment horizontal="center" vertical="center" wrapText="1"/>
    </xf>
    <xf numFmtId="0" fontId="39" fillId="4" borderId="1659" xfId="13" applyFont="1" applyFill="1" applyBorder="1" applyAlignment="1">
      <alignment horizontal="center" vertical="center" wrapText="1"/>
    </xf>
    <xf numFmtId="0" fontId="39" fillId="4" borderId="1649" xfId="13" applyFont="1" applyFill="1" applyBorder="1" applyAlignment="1">
      <alignment horizontal="center" vertical="center" wrapText="1"/>
    </xf>
    <xf numFmtId="0" fontId="39" fillId="4" borderId="1496" xfId="15" applyFont="1" applyFill="1" applyBorder="1" applyAlignment="1">
      <alignment horizontal="center" vertical="center" wrapText="1"/>
    </xf>
    <xf numFmtId="0" fontId="39" fillId="4" borderId="1497" xfId="15" applyFont="1" applyFill="1" applyBorder="1" applyAlignment="1">
      <alignment horizontal="center" vertical="center" wrapText="1"/>
    </xf>
    <xf numFmtId="0" fontId="52" fillId="4" borderId="1496" xfId="15" applyFont="1" applyFill="1" applyBorder="1" applyAlignment="1">
      <alignment horizontal="center" vertical="center" wrapText="1"/>
    </xf>
    <xf numFmtId="0" fontId="52" fillId="4" borderId="1498" xfId="15" applyFont="1" applyFill="1" applyBorder="1" applyAlignment="1">
      <alignment horizontal="center" vertical="center" wrapText="1"/>
    </xf>
    <xf numFmtId="0" fontId="39" fillId="4" borderId="1546" xfId="15" applyFont="1" applyFill="1" applyBorder="1" applyAlignment="1">
      <alignment horizontal="center" vertical="center" wrapText="1"/>
    </xf>
    <xf numFmtId="0" fontId="10" fillId="4" borderId="1640" xfId="15" applyFont="1" applyFill="1" applyBorder="1" applyAlignment="1">
      <alignment horizontal="center" vertical="center" wrapText="1"/>
    </xf>
    <xf numFmtId="0" fontId="10" fillId="4" borderId="1641" xfId="15" applyFont="1" applyFill="1" applyBorder="1" applyAlignment="1">
      <alignment horizontal="center" vertical="center" wrapText="1"/>
    </xf>
    <xf numFmtId="0" fontId="10" fillId="4" borderId="1642" xfId="15" applyFont="1" applyFill="1" applyBorder="1" applyAlignment="1">
      <alignment horizontal="center" vertical="center" wrapText="1"/>
    </xf>
    <xf numFmtId="0" fontId="131" fillId="4" borderId="1640" xfId="0" applyFont="1" applyFill="1" applyBorder="1" applyAlignment="1">
      <alignment horizontal="left" vertical="center" wrapText="1"/>
    </xf>
    <xf numFmtId="0" fontId="10" fillId="4" borderId="1663" xfId="13" applyFont="1" applyFill="1" applyBorder="1" applyAlignment="1">
      <alignment horizontal="center" vertical="center" wrapText="1"/>
    </xf>
    <xf numFmtId="0" fontId="100" fillId="4" borderId="1640" xfId="0" applyFont="1" applyFill="1" applyBorder="1" applyAlignment="1">
      <alignment horizontal="left" vertical="center" wrapText="1"/>
    </xf>
    <xf numFmtId="0" fontId="100" fillId="4" borderId="1639" xfId="0" applyFont="1" applyFill="1" applyBorder="1" applyAlignment="1">
      <alignment horizontal="center" vertical="center"/>
    </xf>
    <xf numFmtId="0" fontId="10" fillId="4" borderId="1640" xfId="13" applyFont="1" applyFill="1" applyBorder="1" applyAlignment="1">
      <alignment horizontal="center" vertical="center" wrapText="1"/>
    </xf>
    <xf numFmtId="0" fontId="39" fillId="4" borderId="722" xfId="13" applyFont="1" applyFill="1" applyBorder="1" applyAlignment="1">
      <alignment horizontal="center" vertical="center" wrapText="1"/>
    </xf>
    <xf numFmtId="0" fontId="39" fillId="4" borderId="1645" xfId="13" applyFont="1" applyFill="1" applyBorder="1" applyAlignment="1">
      <alignment horizontal="center" vertical="center" wrapText="1"/>
    </xf>
    <xf numFmtId="0" fontId="52" fillId="4" borderId="1512" xfId="15" applyFont="1" applyFill="1" applyBorder="1" applyAlignment="1">
      <alignment horizontal="center" vertical="center" wrapText="1"/>
    </xf>
    <xf numFmtId="0" fontId="52" fillId="0" borderId="1512" xfId="15" applyFont="1" applyFill="1" applyBorder="1" applyAlignment="1">
      <alignment horizontal="center" vertical="center" wrapText="1"/>
    </xf>
    <xf numFmtId="0" fontId="39" fillId="4" borderId="1656" xfId="13" quotePrefix="1" applyFont="1" applyFill="1" applyBorder="1" applyAlignment="1">
      <alignment horizontal="center" vertical="center" wrapText="1"/>
    </xf>
    <xf numFmtId="0" fontId="52" fillId="4" borderId="1546" xfId="15" applyFont="1" applyFill="1" applyBorder="1" applyAlignment="1">
      <alignment horizontal="center" vertical="center" wrapText="1"/>
    </xf>
    <xf numFmtId="0" fontId="39" fillId="4" borderId="1666" xfId="15" applyFont="1" applyFill="1" applyBorder="1" applyAlignment="1">
      <alignment horizontal="center" vertical="center" wrapText="1"/>
    </xf>
    <xf numFmtId="0" fontId="10" fillId="4" borderId="1649" xfId="15" applyFont="1" applyFill="1" applyBorder="1" applyAlignment="1">
      <alignment horizontal="center" vertical="center" wrapText="1"/>
    </xf>
    <xf numFmtId="0" fontId="52" fillId="4" borderId="1648" xfId="15" applyFont="1" applyFill="1" applyBorder="1" applyAlignment="1">
      <alignment horizontal="center" vertical="center" wrapText="1"/>
    </xf>
    <xf numFmtId="0" fontId="39" fillId="4" borderId="1547" xfId="15" applyFont="1" applyFill="1" applyBorder="1" applyAlignment="1">
      <alignment horizontal="center" vertical="center" wrapText="1"/>
    </xf>
    <xf numFmtId="0" fontId="52" fillId="0" borderId="1496" xfId="15" applyFont="1" applyFill="1" applyBorder="1" applyAlignment="1">
      <alignment horizontal="center" vertical="center" wrapText="1"/>
    </xf>
    <xf numFmtId="0" fontId="10" fillId="4" borderId="1661" xfId="13" applyFont="1" applyFill="1" applyBorder="1" applyAlignment="1">
      <alignment horizontal="center" vertical="center" wrapText="1"/>
    </xf>
    <xf numFmtId="0" fontId="10" fillId="4" borderId="124" xfId="11" applyFont="1" applyFill="1" applyBorder="1" applyAlignment="1">
      <alignment horizontal="center" vertical="center" textRotation="255" wrapText="1"/>
    </xf>
    <xf numFmtId="0" fontId="39" fillId="4" borderId="1504" xfId="15" applyFont="1" applyFill="1" applyBorder="1" applyAlignment="1">
      <alignment horizontal="center" vertical="center" wrapText="1"/>
    </xf>
    <xf numFmtId="0" fontId="39" fillId="4" borderId="1505" xfId="15" applyFont="1" applyFill="1" applyBorder="1" applyAlignment="1">
      <alignment horizontal="center" vertical="center" wrapText="1"/>
    </xf>
    <xf numFmtId="0" fontId="52" fillId="4" borderId="1503" xfId="15" applyFont="1" applyFill="1" applyBorder="1" applyAlignment="1">
      <alignment horizontal="center" vertical="center" wrapText="1"/>
    </xf>
    <xf numFmtId="0" fontId="10" fillId="4" borderId="1640" xfId="11" applyFont="1" applyFill="1" applyBorder="1" applyAlignment="1">
      <alignment horizontal="center" vertical="center" textRotation="255" wrapText="1"/>
    </xf>
    <xf numFmtId="0" fontId="39" fillId="4" borderId="1512" xfId="15" applyFont="1" applyFill="1" applyBorder="1" applyAlignment="1">
      <alignment horizontal="center" vertical="center" wrapText="1"/>
    </xf>
    <xf numFmtId="0" fontId="39" fillId="4" borderId="1676" xfId="13" applyFont="1" applyFill="1" applyBorder="1" applyAlignment="1">
      <alignment horizontal="center" vertical="center" wrapText="1"/>
    </xf>
    <xf numFmtId="0" fontId="39" fillId="4" borderId="1648" xfId="15" applyFont="1" applyFill="1" applyBorder="1" applyAlignment="1">
      <alignment horizontal="center" vertical="center" wrapText="1"/>
    </xf>
    <xf numFmtId="0" fontId="39" fillId="4" borderId="1677" xfId="15" applyFont="1" applyFill="1" applyBorder="1" applyAlignment="1">
      <alignment horizontal="center" vertical="center" wrapText="1"/>
    </xf>
    <xf numFmtId="0" fontId="102" fillId="2" borderId="1653" xfId="5" applyFont="1" applyFill="1" applyBorder="1" applyAlignment="1" applyProtection="1">
      <alignment horizontal="center" vertical="center" wrapText="1"/>
      <protection locked="0"/>
    </xf>
    <xf numFmtId="0" fontId="102" fillId="2" borderId="1670" xfId="5" applyFont="1" applyFill="1" applyBorder="1" applyAlignment="1" applyProtection="1">
      <alignment horizontal="center" vertical="center" wrapText="1"/>
      <protection locked="0"/>
    </xf>
    <xf numFmtId="0" fontId="102" fillId="2" borderId="1639" xfId="5" applyFont="1" applyFill="1" applyBorder="1" applyAlignment="1" applyProtection="1">
      <alignment horizontal="center" vertical="center" wrapText="1"/>
      <protection locked="0"/>
    </xf>
    <xf numFmtId="0" fontId="102" fillId="2" borderId="1661" xfId="5" applyFont="1" applyFill="1" applyBorder="1" applyAlignment="1" applyProtection="1">
      <alignment horizontal="center" vertical="center" wrapText="1"/>
      <protection locked="0"/>
    </xf>
    <xf numFmtId="0" fontId="101" fillId="2" borderId="1639" xfId="5" applyFont="1" applyFill="1" applyBorder="1" applyAlignment="1" applyProtection="1">
      <alignment horizontal="center" vertical="center" wrapText="1"/>
      <protection locked="0"/>
    </xf>
    <xf numFmtId="0" fontId="102" fillId="2" borderId="1664" xfId="5" applyFont="1" applyFill="1" applyBorder="1" applyAlignment="1" applyProtection="1">
      <alignment horizontal="center" vertical="center" wrapText="1"/>
      <protection locked="0"/>
    </xf>
    <xf numFmtId="0" fontId="102" fillId="2" borderId="1662" xfId="5" applyFont="1" applyFill="1" applyBorder="1" applyAlignment="1" applyProtection="1">
      <alignment horizontal="center" vertical="center" wrapText="1"/>
      <protection locked="0"/>
    </xf>
    <xf numFmtId="0" fontId="102" fillId="2" borderId="1652" xfId="5" applyFont="1" applyFill="1" applyBorder="1" applyAlignment="1" applyProtection="1">
      <alignment horizontal="center" vertical="center" wrapText="1"/>
      <protection locked="0"/>
    </xf>
    <xf numFmtId="0" fontId="101" fillId="2" borderId="1645" xfId="22" applyFont="1" applyFill="1" applyBorder="1" applyAlignment="1" applyProtection="1">
      <alignment horizontal="center" vertical="center" wrapText="1"/>
      <protection locked="0"/>
    </xf>
    <xf numFmtId="0" fontId="101" fillId="2" borderId="1663" xfId="5" applyFont="1" applyFill="1" applyBorder="1" applyAlignment="1" applyProtection="1">
      <alignment horizontal="center" vertical="center" wrapText="1"/>
      <protection locked="0"/>
    </xf>
    <xf numFmtId="0" fontId="39" fillId="4" borderId="1667" xfId="15" applyFont="1" applyFill="1" applyBorder="1" applyAlignment="1">
      <alignment horizontal="center" vertical="center" wrapText="1"/>
    </xf>
    <xf numFmtId="0" fontId="39" fillId="4" borderId="1616" xfId="15" applyFont="1" applyFill="1" applyBorder="1" applyAlignment="1">
      <alignment horizontal="center" vertical="center" wrapText="1"/>
    </xf>
    <xf numFmtId="0" fontId="10" fillId="4" borderId="1653" xfId="13" applyFont="1" applyFill="1" applyBorder="1" applyAlignment="1">
      <alignment horizontal="center" vertical="center" wrapText="1"/>
    </xf>
    <xf numFmtId="0" fontId="10" fillId="2" borderId="1654" xfId="13" applyFont="1" applyFill="1" applyBorder="1" applyAlignment="1">
      <alignment horizontal="center" vertical="center" wrapText="1"/>
    </xf>
    <xf numFmtId="0" fontId="39" fillId="4" borderId="1671" xfId="15" applyFont="1" applyFill="1" applyBorder="1" applyAlignment="1">
      <alignment horizontal="center" vertical="center" wrapText="1"/>
    </xf>
    <xf numFmtId="0" fontId="39" fillId="4" borderId="1675" xfId="15" applyFont="1" applyFill="1" applyBorder="1" applyAlignment="1">
      <alignment horizontal="center" vertical="center" wrapText="1"/>
    </xf>
    <xf numFmtId="0" fontId="39" fillId="4" borderId="1639" xfId="15" applyFont="1" applyFill="1" applyBorder="1" applyAlignment="1">
      <alignment horizontal="center" vertical="center" wrapText="1"/>
    </xf>
    <xf numFmtId="0" fontId="39" fillId="4" borderId="1661" xfId="15" applyFont="1" applyFill="1" applyBorder="1" applyAlignment="1">
      <alignment horizontal="center" vertical="center" wrapText="1"/>
    </xf>
    <xf numFmtId="0" fontId="39" fillId="2" borderId="1495" xfId="15" quotePrefix="1" applyFont="1" applyFill="1" applyBorder="1" applyAlignment="1">
      <alignment horizontal="center" vertical="center" wrapText="1"/>
    </xf>
    <xf numFmtId="0" fontId="39" fillId="2" borderId="1497" xfId="15" quotePrefix="1" applyFont="1" applyFill="1" applyBorder="1" applyAlignment="1">
      <alignment horizontal="center" vertical="center" wrapText="1"/>
    </xf>
    <xf numFmtId="0" fontId="39" fillId="2" borderId="1546" xfId="15" quotePrefix="1" applyFont="1" applyFill="1" applyBorder="1" applyAlignment="1">
      <alignment horizontal="center" vertical="center" wrapText="1"/>
    </xf>
    <xf numFmtId="0" fontId="10" fillId="2" borderId="894" xfId="15" quotePrefix="1" applyFont="1" applyFill="1" applyBorder="1" applyAlignment="1">
      <alignment horizontal="center" vertical="center" wrapText="1"/>
    </xf>
    <xf numFmtId="0" fontId="88" fillId="2" borderId="1645" xfId="15" applyFont="1" applyFill="1" applyBorder="1" applyAlignment="1">
      <alignment horizontal="left" vertical="center" wrapText="1"/>
    </xf>
    <xf numFmtId="0" fontId="88" fillId="2" borderId="1495" xfId="15" applyFont="1" applyFill="1" applyBorder="1" applyAlignment="1">
      <alignment horizontal="left" vertical="center" wrapText="1"/>
    </xf>
    <xf numFmtId="0" fontId="88" fillId="2" borderId="1502" xfId="15" applyFont="1" applyFill="1" applyBorder="1" applyAlignment="1">
      <alignment horizontal="left" vertical="center" wrapText="1"/>
    </xf>
    <xf numFmtId="0" fontId="98" fillId="2" borderId="0" xfId="0" applyFont="1" applyFill="1" applyBorder="1" applyAlignment="1">
      <alignment horizontal="center" wrapText="1"/>
    </xf>
    <xf numFmtId="0" fontId="98" fillId="4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left" vertical="center" wrapText="1"/>
    </xf>
    <xf numFmtId="0" fontId="100" fillId="2" borderId="0" xfId="0" applyFont="1" applyFill="1" applyBorder="1" applyAlignment="1">
      <alignment horizontal="left" vertical="center" wrapText="1"/>
    </xf>
    <xf numFmtId="0" fontId="39" fillId="4" borderId="1242" xfId="15" applyFont="1" applyFill="1" applyBorder="1" applyAlignment="1">
      <alignment horizontal="center" vertical="center" wrapText="1"/>
    </xf>
    <xf numFmtId="0" fontId="39" fillId="4" borderId="124" xfId="15" applyFont="1" applyFill="1" applyBorder="1" applyAlignment="1">
      <alignment horizontal="center" vertical="center" wrapText="1"/>
    </xf>
    <xf numFmtId="0" fontId="103" fillId="2" borderId="1634" xfId="15" applyNumberFormat="1" applyFont="1" applyFill="1" applyBorder="1" applyAlignment="1" applyProtection="1">
      <alignment vertical="center" wrapText="1"/>
      <protection locked="0"/>
    </xf>
    <xf numFmtId="0" fontId="24" fillId="2" borderId="165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3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6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6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4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9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40" xfId="13" applyNumberFormat="1" applyFont="1" applyFill="1" applyBorder="1" applyAlignment="1" applyProtection="1">
      <alignment horizontal="center" vertical="center" wrapText="1"/>
    </xf>
    <xf numFmtId="0" fontId="26" fillId="2" borderId="167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634" xfId="15" applyNumberFormat="1" applyFont="1" applyFill="1" applyBorder="1" applyAlignment="1" applyProtection="1">
      <alignment vertical="center" wrapText="1"/>
      <protection locked="0"/>
    </xf>
    <xf numFmtId="0" fontId="24" fillId="2" borderId="1642" xfId="11" applyNumberFormat="1" applyFont="1" applyFill="1" applyBorder="1" applyAlignment="1" applyProtection="1">
      <alignment horizontal="center" vertical="center" textRotation="255" wrapText="1"/>
      <protection locked="0"/>
    </xf>
    <xf numFmtId="0" fontId="110" fillId="2" borderId="1640" xfId="0" applyNumberFormat="1" applyFont="1" applyFill="1" applyBorder="1" applyAlignment="1" applyProtection="1">
      <alignment horizontal="center" vertical="center"/>
    </xf>
    <xf numFmtId="0" fontId="102" fillId="2" borderId="1657" xfId="15" applyNumberFormat="1" applyFont="1" applyFill="1" applyBorder="1" applyAlignment="1" applyProtection="1">
      <alignment vertical="center" wrapText="1"/>
      <protection locked="0"/>
    </xf>
    <xf numFmtId="0" fontId="26" fillId="2" borderId="149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39" xfId="13" applyNumberFormat="1" applyFont="1" applyFill="1" applyBorder="1" applyAlignment="1" applyProtection="1">
      <alignment horizontal="center" vertical="center" wrapText="1"/>
    </xf>
    <xf numFmtId="0" fontId="24" fillId="2" borderId="164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65" xfId="13" applyNumberFormat="1" applyFont="1" applyFill="1" applyBorder="1" applyAlignment="1" applyProtection="1">
      <alignment horizontal="center" vertical="center" wrapText="1"/>
      <protection locked="0"/>
    </xf>
    <xf numFmtId="0" fontId="110" fillId="2" borderId="1639" xfId="0" applyNumberFormat="1" applyFont="1" applyFill="1" applyBorder="1" applyAlignment="1" applyProtection="1">
      <alignment horizontal="center" vertical="center"/>
    </xf>
    <xf numFmtId="0" fontId="110" fillId="2" borderId="1641" xfId="0" applyNumberFormat="1" applyFont="1" applyFill="1" applyBorder="1" applyAlignment="1" applyProtection="1">
      <alignment horizontal="center" vertical="center"/>
    </xf>
    <xf numFmtId="0" fontId="35" fillId="2" borderId="1639" xfId="11" quotePrefix="1" applyFont="1" applyFill="1" applyBorder="1" applyAlignment="1">
      <alignment horizontal="center" vertical="center" wrapText="1"/>
    </xf>
    <xf numFmtId="0" fontId="36" fillId="2" borderId="1639" xfId="11" quotePrefix="1" applyFont="1" applyFill="1" applyBorder="1" applyAlignment="1">
      <alignment horizontal="center" vertical="center" wrapText="1"/>
    </xf>
    <xf numFmtId="0" fontId="37" fillId="2" borderId="1641" xfId="11" quotePrefix="1" applyFont="1" applyFill="1" applyBorder="1" applyAlignment="1">
      <alignment horizontal="center" vertical="center" wrapText="1"/>
    </xf>
    <xf numFmtId="0" fontId="38" fillId="2" borderId="1469" xfId="15" quotePrefix="1" applyFont="1" applyFill="1" applyBorder="1" applyAlignment="1">
      <alignment vertical="center" wrapText="1"/>
    </xf>
    <xf numFmtId="0" fontId="39" fillId="2" borderId="1611" xfId="15" applyFont="1" applyFill="1" applyBorder="1" applyAlignment="1">
      <alignment vertical="center" wrapText="1"/>
    </xf>
    <xf numFmtId="0" fontId="39" fillId="2" borderId="1547" xfId="15" quotePrefix="1" applyFont="1" applyFill="1" applyBorder="1" applyAlignment="1">
      <alignment horizontal="center" vertical="center" wrapText="1"/>
    </xf>
    <xf numFmtId="0" fontId="39" fillId="2" borderId="1469" xfId="11" applyFont="1" applyFill="1" applyBorder="1" applyAlignment="1">
      <alignment horizontal="left" vertical="center" wrapText="1"/>
    </xf>
    <xf numFmtId="0" fontId="39" fillId="2" borderId="1611" xfId="15" quotePrefix="1" applyFont="1" applyFill="1" applyBorder="1" applyAlignment="1">
      <alignment vertical="center" wrapText="1"/>
    </xf>
    <xf numFmtId="0" fontId="100" fillId="2" borderId="1634" xfId="0" applyFont="1" applyFill="1" applyBorder="1" applyAlignment="1">
      <alignment horizontal="left" vertical="center" wrapText="1"/>
    </xf>
    <xf numFmtId="0" fontId="10" fillId="2" borderId="1639" xfId="13" quotePrefix="1" applyFont="1" applyFill="1" applyBorder="1" applyAlignment="1">
      <alignment horizontal="center" vertical="center" wrapText="1"/>
    </xf>
    <xf numFmtId="0" fontId="10" fillId="2" borderId="1653" xfId="13" quotePrefix="1" applyFont="1" applyFill="1" applyBorder="1" applyAlignment="1">
      <alignment horizontal="center" vertical="center" wrapText="1"/>
    </xf>
    <xf numFmtId="0" fontId="10" fillId="2" borderId="1656" xfId="13" quotePrefix="1" applyFont="1" applyFill="1" applyBorder="1" applyAlignment="1">
      <alignment horizontal="center" vertical="center" wrapText="1"/>
    </xf>
    <xf numFmtId="0" fontId="10" fillId="2" borderId="1634" xfId="13" quotePrefix="1" applyFont="1" applyFill="1" applyBorder="1" applyAlignment="1">
      <alignment horizontal="center" vertical="center" wrapText="1"/>
    </xf>
    <xf numFmtId="0" fontId="10" fillId="2" borderId="1633" xfId="13" quotePrefix="1" applyFont="1" applyFill="1" applyBorder="1" applyAlignment="1">
      <alignment horizontal="center" vertical="center" wrapText="1"/>
    </xf>
    <xf numFmtId="0" fontId="42" fillId="2" borderId="1634" xfId="0" applyFont="1" applyFill="1" applyBorder="1" applyAlignment="1">
      <alignment horizontal="left" vertical="center" wrapText="1"/>
    </xf>
    <xf numFmtId="0" fontId="10" fillId="2" borderId="1634" xfId="13" quotePrefix="1" applyFont="1" applyFill="1" applyBorder="1" applyAlignment="1">
      <alignment vertical="center" wrapText="1"/>
    </xf>
    <xf numFmtId="0" fontId="39" fillId="2" borderId="1654" xfId="13" quotePrefix="1" applyFont="1" applyFill="1" applyBorder="1" applyAlignment="1">
      <alignment vertical="center" wrapText="1"/>
    </xf>
    <xf numFmtId="0" fontId="39" fillId="2" borderId="1633" xfId="13" quotePrefix="1" applyFont="1" applyFill="1" applyBorder="1" applyAlignment="1">
      <alignment vertical="center" wrapText="1"/>
    </xf>
    <xf numFmtId="0" fontId="38" fillId="2" borderId="1640" xfId="15" quotePrefix="1" applyFont="1" applyFill="1" applyBorder="1" applyAlignment="1">
      <alignment vertical="center" wrapText="1"/>
    </xf>
    <xf numFmtId="0" fontId="10" fillId="2" borderId="1639" xfId="15" quotePrefix="1" applyFont="1" applyFill="1" applyBorder="1" applyAlignment="1">
      <alignment horizontal="center" vertical="center" wrapText="1"/>
    </xf>
    <xf numFmtId="0" fontId="10" fillId="2" borderId="1641" xfId="15" quotePrefix="1" applyFont="1" applyFill="1" applyBorder="1" applyAlignment="1">
      <alignment horizontal="center" vertical="center" wrapText="1"/>
    </xf>
    <xf numFmtId="0" fontId="38" fillId="2" borderId="1650" xfId="15" applyFont="1" applyFill="1" applyBorder="1" applyAlignment="1">
      <alignment vertical="center" wrapText="1"/>
    </xf>
    <xf numFmtId="0" fontId="10" fillId="2" borderId="1640" xfId="15" quotePrefix="1" applyFont="1" applyFill="1" applyBorder="1" applyAlignment="1">
      <alignment horizontal="center" vertical="center" wrapText="1"/>
    </xf>
    <xf numFmtId="0" fontId="9" fillId="2" borderId="1640" xfId="0" applyFont="1" applyFill="1" applyBorder="1" applyAlignment="1">
      <alignment horizontal="left" vertical="center" wrapText="1"/>
    </xf>
    <xf numFmtId="0" fontId="10" fillId="2" borderId="1640" xfId="13" quotePrefix="1" applyFont="1" applyFill="1" applyBorder="1" applyAlignment="1">
      <alignment horizontal="center" vertical="center" wrapText="1"/>
    </xf>
    <xf numFmtId="0" fontId="10" fillId="2" borderId="1641" xfId="13" quotePrefix="1" applyFont="1" applyFill="1" applyBorder="1" applyAlignment="1">
      <alignment horizontal="center" vertical="center" wrapText="1"/>
    </xf>
    <xf numFmtId="0" fontId="42" fillId="2" borderId="1640" xfId="0" applyFont="1" applyFill="1" applyBorder="1" applyAlignment="1">
      <alignment horizontal="left" vertical="center" wrapText="1"/>
    </xf>
    <xf numFmtId="0" fontId="37" fillId="2" borderId="1640" xfId="11" quotePrefix="1" applyFont="1" applyFill="1" applyBorder="1" applyAlignment="1">
      <alignment horizontal="center" vertical="center" wrapText="1"/>
    </xf>
    <xf numFmtId="0" fontId="38" fillId="2" borderId="1634" xfId="15" quotePrefix="1" applyFont="1" applyFill="1" applyBorder="1" applyAlignment="1">
      <alignment vertical="center" wrapText="1"/>
    </xf>
    <xf numFmtId="0" fontId="52" fillId="2" borderId="1634" xfId="0" applyFont="1" applyFill="1" applyBorder="1" applyAlignment="1">
      <alignment horizontal="center" vertical="center"/>
    </xf>
    <xf numFmtId="0" fontId="52" fillId="2" borderId="1656" xfId="0" applyFont="1" applyFill="1" applyBorder="1" applyAlignment="1">
      <alignment horizontal="center" vertical="center"/>
    </xf>
    <xf numFmtId="0" fontId="39" fillId="2" borderId="1633" xfId="15" quotePrefix="1" applyFont="1" applyFill="1" applyBorder="1" applyAlignment="1">
      <alignment horizontal="center" vertical="center" wrapText="1"/>
    </xf>
    <xf numFmtId="0" fontId="52" fillId="2" borderId="1643" xfId="0" applyFont="1" applyFill="1" applyBorder="1" applyAlignment="1">
      <alignment horizontal="center" vertical="center"/>
    </xf>
    <xf numFmtId="0" fontId="52" fillId="2" borderId="1653" xfId="0" applyFont="1" applyFill="1" applyBorder="1" applyAlignment="1">
      <alignment horizontal="center" vertical="center"/>
    </xf>
    <xf numFmtId="0" fontId="33" fillId="2" borderId="1653" xfId="0" applyFont="1" applyFill="1" applyBorder="1" applyAlignment="1">
      <alignment horizontal="center" vertical="center"/>
    </xf>
    <xf numFmtId="0" fontId="33" fillId="2" borderId="1656" xfId="0" applyFont="1" applyFill="1" applyBorder="1" applyAlignment="1">
      <alignment horizontal="center" vertical="center"/>
    </xf>
    <xf numFmtId="0" fontId="10" fillId="2" borderId="1643" xfId="13" applyFont="1" applyFill="1" applyBorder="1" applyAlignment="1">
      <alignment horizontal="center" vertical="center" wrapText="1"/>
    </xf>
    <xf numFmtId="0" fontId="10" fillId="2" borderId="1599" xfId="13" applyFont="1" applyFill="1" applyBorder="1" applyAlignment="1">
      <alignment horizontal="center" vertical="center" wrapText="1"/>
    </xf>
    <xf numFmtId="0" fontId="10" fillId="2" borderId="1616" xfId="13" applyFont="1" applyFill="1" applyBorder="1" applyAlignment="1">
      <alignment horizontal="center" vertical="center" wrapText="1"/>
    </xf>
    <xf numFmtId="0" fontId="10" fillId="2" borderId="1617" xfId="13" applyFont="1" applyFill="1" applyBorder="1" applyAlignment="1">
      <alignment horizontal="center" vertical="center" wrapText="1"/>
    </xf>
    <xf numFmtId="0" fontId="10" fillId="2" borderId="1654" xfId="13" quotePrefix="1" applyFont="1" applyFill="1" applyBorder="1" applyAlignment="1">
      <alignment horizontal="center" vertical="center" wrapText="1"/>
    </xf>
    <xf numFmtId="0" fontId="10" fillId="2" borderId="1670" xfId="13" quotePrefix="1" applyFont="1" applyFill="1" applyBorder="1" applyAlignment="1">
      <alignment horizontal="center" vertical="center" wrapText="1"/>
    </xf>
    <xf numFmtId="0" fontId="39" fillId="2" borderId="1639" xfId="13" quotePrefix="1" applyFont="1" applyFill="1" applyBorder="1" applyAlignment="1">
      <alignment horizontal="center" vertical="center" wrapText="1"/>
    </xf>
    <xf numFmtId="0" fontId="10" fillId="2" borderId="1641" xfId="13" applyFont="1" applyFill="1" applyBorder="1" applyAlignment="1">
      <alignment horizontal="center" vertical="center" wrapText="1"/>
    </xf>
    <xf numFmtId="0" fontId="10" fillId="2" borderId="1667" xfId="13" applyFont="1" applyFill="1" applyBorder="1" applyAlignment="1">
      <alignment horizontal="center" vertical="center" wrapText="1"/>
    </xf>
    <xf numFmtId="0" fontId="42" fillId="2" borderId="1657" xfId="0" applyFont="1" applyFill="1" applyBorder="1" applyAlignment="1">
      <alignment horizontal="left" vertical="center" wrapText="1"/>
    </xf>
    <xf numFmtId="0" fontId="39" fillId="2" borderId="1659" xfId="13" quotePrefix="1" applyFont="1" applyFill="1" applyBorder="1" applyAlignment="1">
      <alignment horizontal="center" vertical="center" wrapText="1"/>
    </xf>
    <xf numFmtId="0" fontId="39" fillId="2" borderId="1647" xfId="13" quotePrefix="1" applyFont="1" applyFill="1" applyBorder="1" applyAlignment="1">
      <alignment horizontal="center" vertical="center" wrapText="1"/>
    </xf>
    <xf numFmtId="0" fontId="39" fillId="2" borderId="1658" xfId="13" quotePrefix="1" applyFont="1" applyFill="1" applyBorder="1" applyAlignment="1">
      <alignment horizontal="center" vertical="center" wrapText="1"/>
    </xf>
    <xf numFmtId="0" fontId="40" fillId="2" borderId="1643" xfId="0" applyFont="1" applyFill="1" applyBorder="1" applyAlignment="1">
      <alignment horizontal="center" vertical="center" wrapText="1"/>
    </xf>
    <xf numFmtId="0" fontId="40" fillId="2" borderId="1639" xfId="0" applyFont="1" applyFill="1" applyBorder="1" applyAlignment="1">
      <alignment horizontal="center" vertical="center" wrapText="1"/>
    </xf>
    <xf numFmtId="0" fontId="9" fillId="2" borderId="1469" xfId="0" applyFont="1" applyFill="1" applyBorder="1" applyAlignment="1">
      <alignment horizontal="left" vertical="center" wrapText="1"/>
    </xf>
    <xf numFmtId="0" fontId="40" fillId="2" borderId="1657" xfId="0" applyFont="1" applyFill="1" applyBorder="1" applyAlignment="1">
      <alignment horizontal="center" vertical="center" wrapText="1"/>
    </xf>
    <xf numFmtId="0" fontId="100" fillId="2" borderId="1542" xfId="0" applyFont="1" applyFill="1" applyBorder="1" applyAlignment="1">
      <alignment horizontal="left" vertical="center" wrapText="1"/>
    </xf>
    <xf numFmtId="0" fontId="135" fillId="2" borderId="1668" xfId="0" applyFont="1" applyFill="1" applyBorder="1" applyAlignment="1">
      <alignment horizontal="center" vertical="center"/>
    </xf>
    <xf numFmtId="0" fontId="135" fillId="2" borderId="1669" xfId="0" applyFont="1" applyFill="1" applyBorder="1" applyAlignment="1">
      <alignment horizontal="center" vertical="center"/>
    </xf>
    <xf numFmtId="0" fontId="135" fillId="2" borderId="1678" xfId="0" applyFont="1" applyFill="1" applyBorder="1" applyAlignment="1">
      <alignment horizontal="center" vertical="center"/>
    </xf>
    <xf numFmtId="0" fontId="135" fillId="2" borderId="1637" xfId="0" applyFont="1" applyFill="1" applyBorder="1" applyAlignment="1">
      <alignment horizontal="center" vertical="center"/>
    </xf>
    <xf numFmtId="0" fontId="40" fillId="2" borderId="1641" xfId="0" applyFont="1" applyFill="1" applyBorder="1" applyAlignment="1">
      <alignment horizontal="center" vertical="center" wrapText="1"/>
    </xf>
    <xf numFmtId="0" fontId="10" fillId="2" borderId="1242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vertical="center" wrapText="1"/>
    </xf>
    <xf numFmtId="0" fontId="10" fillId="2" borderId="1653" xfId="15" quotePrefix="1" applyFont="1" applyFill="1" applyBorder="1" applyAlignment="1">
      <alignment vertical="center" wrapText="1"/>
    </xf>
    <xf numFmtId="0" fontId="10" fillId="2" borderId="1654" xfId="15" quotePrefix="1" applyFont="1" applyFill="1" applyBorder="1" applyAlignment="1">
      <alignment vertical="center" wrapText="1"/>
    </xf>
    <xf numFmtId="0" fontId="39" fillId="2" borderId="1655" xfId="15" quotePrefix="1" applyFont="1" applyFill="1" applyBorder="1" applyAlignment="1">
      <alignment vertical="center" wrapText="1"/>
    </xf>
    <xf numFmtId="0" fontId="39" fillId="2" borderId="1645" xfId="15" applyFont="1" applyFill="1" applyBorder="1" applyAlignment="1">
      <alignment vertical="center" wrapText="1"/>
    </xf>
    <xf numFmtId="0" fontId="10" fillId="4" borderId="1640" xfId="15" quotePrefix="1" applyFont="1" applyFill="1" applyBorder="1" applyAlignment="1">
      <alignment vertical="center" wrapText="1"/>
    </xf>
    <xf numFmtId="0" fontId="10" fillId="4" borderId="1641" xfId="15" quotePrefix="1" applyFont="1" applyFill="1" applyBorder="1" applyAlignment="1">
      <alignment vertical="center" wrapText="1"/>
    </xf>
    <xf numFmtId="0" fontId="10" fillId="4" borderId="1642" xfId="15" quotePrefix="1" applyFont="1" applyFill="1" applyBorder="1" applyAlignment="1">
      <alignment vertical="center" wrapText="1"/>
    </xf>
    <xf numFmtId="0" fontId="39" fillId="4" borderId="1611" xfId="15" quotePrefix="1" applyFont="1" applyFill="1" applyBorder="1" applyAlignment="1">
      <alignment vertical="center" wrapText="1"/>
    </xf>
    <xf numFmtId="0" fontId="39" fillId="4" borderId="1611" xfId="15" applyFont="1" applyFill="1" applyBorder="1" applyAlignment="1">
      <alignment vertical="center" wrapText="1"/>
    </xf>
    <xf numFmtId="0" fontId="10" fillId="4" borderId="1639" xfId="13" quotePrefix="1" applyFont="1" applyFill="1" applyBorder="1" applyAlignment="1">
      <alignment horizontal="center" vertical="center" wrapText="1"/>
    </xf>
    <xf numFmtId="0" fontId="10" fillId="4" borderId="1641" xfId="13" quotePrefix="1" applyFont="1" applyFill="1" applyBorder="1" applyAlignment="1">
      <alignment horizontal="center" vertical="center" wrapText="1"/>
    </xf>
    <xf numFmtId="0" fontId="10" fillId="4" borderId="1653" xfId="11" quotePrefix="1" applyFont="1" applyFill="1" applyBorder="1" applyAlignment="1">
      <alignment horizontal="center" vertical="center" textRotation="255" wrapText="1"/>
    </xf>
    <xf numFmtId="0" fontId="10" fillId="4" borderId="1656" xfId="11" quotePrefix="1" applyFont="1" applyFill="1" applyBorder="1" applyAlignment="1">
      <alignment horizontal="center" vertical="center" textRotation="255" wrapText="1"/>
    </xf>
    <xf numFmtId="0" fontId="10" fillId="4" borderId="1633" xfId="11" quotePrefix="1" applyFont="1" applyFill="1" applyBorder="1" applyAlignment="1">
      <alignment horizontal="center" vertical="center" textRotation="255" wrapText="1"/>
    </xf>
    <xf numFmtId="0" fontId="10" fillId="4" borderId="1643" xfId="11" quotePrefix="1" applyFont="1" applyFill="1" applyBorder="1" applyAlignment="1">
      <alignment horizontal="center" vertical="center" textRotation="255" wrapText="1"/>
    </xf>
    <xf numFmtId="0" fontId="39" fillId="4" borderId="1653" xfId="13" quotePrefix="1" applyFont="1" applyFill="1" applyBorder="1" applyAlignment="1">
      <alignment horizontal="center" vertical="center" wrapText="1"/>
    </xf>
    <xf numFmtId="0" fontId="39" fillId="4" borderId="1654" xfId="13" quotePrefix="1" applyFont="1" applyFill="1" applyBorder="1" applyAlignment="1">
      <alignment horizontal="center" vertical="center" wrapText="1"/>
    </xf>
    <xf numFmtId="0" fontId="10" fillId="4" borderId="1655" xfId="13" quotePrefix="1" applyFont="1" applyFill="1" applyBorder="1" applyAlignment="1">
      <alignment horizontal="center" vertical="center" wrapText="1"/>
    </xf>
    <xf numFmtId="0" fontId="10" fillId="4" borderId="1670" xfId="13" quotePrefix="1" applyFont="1" applyFill="1" applyBorder="1" applyAlignment="1">
      <alignment horizontal="center" vertical="center" wrapText="1"/>
    </xf>
    <xf numFmtId="0" fontId="10" fillId="4" borderId="1646" xfId="13" quotePrefix="1" applyFont="1" applyFill="1" applyBorder="1" applyAlignment="1">
      <alignment horizontal="center" vertical="center" wrapText="1"/>
    </xf>
    <xf numFmtId="0" fontId="10" fillId="4" borderId="1649" xfId="13" quotePrefix="1" applyFont="1" applyFill="1" applyBorder="1" applyAlignment="1">
      <alignment horizontal="center" vertical="center" wrapText="1"/>
    </xf>
    <xf numFmtId="0" fontId="10" fillId="4" borderId="1667" xfId="13" applyFont="1" applyFill="1" applyBorder="1" applyAlignment="1">
      <alignment horizontal="center" vertical="center" wrapText="1"/>
    </xf>
    <xf numFmtId="0" fontId="10" fillId="4" borderId="1616" xfId="13" applyFont="1" applyFill="1" applyBorder="1" applyAlignment="1">
      <alignment horizontal="center" vertical="center" wrapText="1"/>
    </xf>
    <xf numFmtId="0" fontId="10" fillId="4" borderId="1617" xfId="13" applyFont="1" applyFill="1" applyBorder="1" applyAlignment="1">
      <alignment horizontal="center" vertical="center" wrapText="1"/>
    </xf>
    <xf numFmtId="0" fontId="39" fillId="4" borderId="1659" xfId="13" quotePrefix="1" applyFont="1" applyFill="1" applyBorder="1" applyAlignment="1">
      <alignment horizontal="center" vertical="center" wrapText="1"/>
    </xf>
    <xf numFmtId="0" fontId="39" fillId="4" borderId="1646" xfId="13" quotePrefix="1" applyFont="1" applyFill="1" applyBorder="1" applyAlignment="1">
      <alignment horizontal="center" vertical="center" wrapText="1"/>
    </xf>
    <xf numFmtId="0" fontId="39" fillId="4" borderId="1666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10" fillId="4" borderId="1641" xfId="15" quotePrefix="1" applyFont="1" applyFill="1" applyBorder="1" applyAlignment="1">
      <alignment horizontal="center" vertical="center" wrapText="1"/>
    </xf>
    <xf numFmtId="0" fontId="9" fillId="4" borderId="1640" xfId="0" applyFont="1" applyFill="1" applyBorder="1" applyAlignment="1">
      <alignment horizontal="left" vertical="center" wrapText="1"/>
    </xf>
    <xf numFmtId="0" fontId="241" fillId="4" borderId="1639" xfId="0" applyFont="1" applyFill="1" applyBorder="1" applyAlignment="1">
      <alignment horizontal="center" vertical="center"/>
    </xf>
    <xf numFmtId="0" fontId="241" fillId="4" borderId="1641" xfId="0" applyFont="1" applyFill="1" applyBorder="1" applyAlignment="1">
      <alignment horizontal="center" vertical="center"/>
    </xf>
    <xf numFmtId="0" fontId="241" fillId="4" borderId="1663" xfId="0" applyFont="1" applyFill="1" applyBorder="1" applyAlignment="1">
      <alignment horizontal="center" vertical="center"/>
    </xf>
    <xf numFmtId="0" fontId="153" fillId="2" borderId="18" xfId="12" applyFont="1" applyFill="1" applyBorder="1" applyAlignment="1">
      <alignment horizontal="center"/>
    </xf>
    <xf numFmtId="0" fontId="153" fillId="2" borderId="19" xfId="12" applyFont="1" applyFill="1" applyBorder="1" applyAlignment="1">
      <alignment horizontal="center"/>
    </xf>
    <xf numFmtId="0" fontId="153" fillId="2" borderId="64" xfId="12" applyFont="1" applyFill="1" applyBorder="1" applyAlignment="1">
      <alignment horizontal="center"/>
    </xf>
    <xf numFmtId="0" fontId="1" fillId="2" borderId="527" xfId="0" applyFont="1" applyFill="1" applyBorder="1" applyAlignment="1">
      <alignment horizontal="left" vertical="center" wrapText="1"/>
    </xf>
    <xf numFmtId="0" fontId="153" fillId="2" borderId="1481" xfId="12" applyFont="1" applyFill="1" applyBorder="1" applyAlignment="1">
      <alignment horizontal="center"/>
    </xf>
    <xf numFmtId="0" fontId="153" fillId="2" borderId="1490" xfId="12" applyFont="1" applyFill="1" applyBorder="1" applyAlignment="1">
      <alignment horizontal="center"/>
    </xf>
    <xf numFmtId="0" fontId="153" fillId="2" borderId="1491" xfId="12" applyFont="1" applyFill="1" applyBorder="1" applyAlignment="1">
      <alignment horizontal="center"/>
    </xf>
    <xf numFmtId="0" fontId="153" fillId="2" borderId="1511" xfId="12" applyFont="1" applyFill="1" applyBorder="1" applyAlignment="1">
      <alignment horizontal="center"/>
    </xf>
    <xf numFmtId="0" fontId="153" fillId="2" borderId="1527" xfId="12" applyFont="1" applyFill="1" applyBorder="1" applyAlignment="1">
      <alignment horizontal="center"/>
    </xf>
    <xf numFmtId="0" fontId="153" fillId="2" borderId="1492" xfId="12" applyFont="1" applyFill="1" applyBorder="1" applyAlignment="1">
      <alignment horizontal="center"/>
    </xf>
    <xf numFmtId="0" fontId="153" fillId="2" borderId="1488" xfId="12" applyFont="1" applyFill="1" applyBorder="1" applyAlignment="1">
      <alignment horizontal="center"/>
    </xf>
    <xf numFmtId="0" fontId="153" fillId="2" borderId="1485" xfId="12" applyFont="1" applyFill="1" applyBorder="1" applyAlignment="1">
      <alignment horizontal="center"/>
    </xf>
    <xf numFmtId="0" fontId="153" fillId="2" borderId="1483" xfId="12" applyFont="1" applyFill="1" applyBorder="1" applyAlignment="1">
      <alignment horizontal="center"/>
    </xf>
    <xf numFmtId="0" fontId="153" fillId="2" borderId="1472" xfId="12" applyFont="1" applyFill="1" applyBorder="1" applyAlignment="1">
      <alignment horizontal="center"/>
    </xf>
    <xf numFmtId="0" fontId="110" fillId="2" borderId="1532" xfId="0" applyFont="1" applyFill="1" applyBorder="1" applyAlignment="1">
      <alignment horizontal="center" vertical="center"/>
    </xf>
    <xf numFmtId="0" fontId="110" fillId="2" borderId="1668" xfId="0" applyFont="1" applyFill="1" applyBorder="1" applyAlignment="1">
      <alignment horizontal="center" vertical="center"/>
    </xf>
    <xf numFmtId="0" fontId="110" fillId="2" borderId="1669" xfId="0" applyFont="1" applyFill="1" applyBorder="1" applyAlignment="1">
      <alignment horizontal="center" vertical="center"/>
    </xf>
    <xf numFmtId="0" fontId="110" fillId="2" borderId="1679" xfId="0" applyFont="1" applyFill="1" applyBorder="1" applyAlignment="1">
      <alignment horizontal="center" vertical="center"/>
    </xf>
    <xf numFmtId="0" fontId="110" fillId="2" borderId="1678" xfId="0" applyFont="1" applyFill="1" applyBorder="1" applyAlignment="1">
      <alignment horizontal="center" vertical="center"/>
    </xf>
    <xf numFmtId="0" fontId="222" fillId="2" borderId="1640" xfId="0" applyFont="1" applyFill="1" applyBorder="1" applyAlignment="1">
      <alignment horizontal="left" vertical="center" wrapText="1"/>
    </xf>
    <xf numFmtId="0" fontId="24" fillId="2" borderId="1680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68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4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7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4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04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64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4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6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7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4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4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76" xfId="13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66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7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54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8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6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6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7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7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7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49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639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664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641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64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9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8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6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6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7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7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7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5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4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33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1661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66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65" xfId="13" applyNumberFormat="1" applyFont="1" applyFill="1" applyBorder="1" applyAlignment="1" applyProtection="1">
      <alignment horizontal="center" vertical="center" wrapText="1"/>
    </xf>
    <xf numFmtId="0" fontId="24" fillId="2" borderId="1661" xfId="13" applyNumberFormat="1" applyFont="1" applyFill="1" applyBorder="1" applyAlignment="1" applyProtection="1">
      <alignment horizontal="center" vertical="center" wrapText="1"/>
    </xf>
    <xf numFmtId="0" fontId="26" fillId="2" borderId="164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4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9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0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54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61" xfId="13" applyNumberFormat="1" applyFont="1" applyFill="1" applyBorder="1" applyAlignment="1" applyProtection="1">
      <alignment vertical="center" wrapText="1"/>
      <protection locked="0"/>
    </xf>
    <xf numFmtId="0" fontId="26" fillId="2" borderId="1642" xfId="13" applyNumberFormat="1" applyFont="1" applyFill="1" applyBorder="1" applyAlignment="1" applyProtection="1">
      <alignment vertical="center" wrapText="1"/>
      <protection locked="0"/>
    </xf>
    <xf numFmtId="0" fontId="24" fillId="2" borderId="1661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4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4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68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65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42" xfId="13" applyNumberFormat="1" applyFont="1" applyFill="1" applyBorder="1" applyAlignment="1" applyProtection="1">
      <alignment horizontal="center" vertical="center" wrapText="1"/>
    </xf>
    <xf numFmtId="0" fontId="24" fillId="2" borderId="1642" xfId="13" applyNumberFormat="1" applyFont="1" applyFill="1" applyBorder="1" applyAlignment="1" applyProtection="1">
      <alignment vertical="center" wrapText="1"/>
      <protection locked="0"/>
    </xf>
    <xf numFmtId="0" fontId="26" fillId="2" borderId="0" xfId="13" applyNumberFormat="1" applyFont="1" applyFill="1" applyBorder="1" applyAlignment="1" applyProtection="1">
      <alignment vertical="center" wrapText="1"/>
      <protection locked="0"/>
    </xf>
    <xf numFmtId="0" fontId="26" fillId="2" borderId="164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4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7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4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64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9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0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0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62" xfId="13" applyNumberFormat="1" applyFont="1" applyFill="1" applyBorder="1" applyAlignment="1" applyProtection="1">
      <alignment horizontal="center" vertical="center" wrapText="1"/>
    </xf>
    <xf numFmtId="0" fontId="24" fillId="2" borderId="1639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66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39" xfId="13" applyNumberFormat="1" applyFont="1" applyFill="1" applyBorder="1" applyAlignment="1" applyProtection="1">
      <alignment vertical="center" wrapText="1"/>
      <protection locked="0"/>
    </xf>
    <xf numFmtId="0" fontId="26" fillId="2" borderId="166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662" xfId="13" applyNumberFormat="1" applyFont="1" applyFill="1" applyBorder="1" applyAlignment="1" applyProtection="1">
      <alignment vertical="center" wrapText="1"/>
      <protection locked="0"/>
    </xf>
    <xf numFmtId="0" fontId="26" fillId="2" borderId="1242" xfId="13" applyNumberFormat="1" applyFont="1" applyFill="1" applyBorder="1" applyAlignment="1" applyProtection="1">
      <alignment vertical="center" wrapText="1"/>
      <protection locked="0"/>
    </xf>
    <xf numFmtId="0" fontId="26" fillId="2" borderId="125" xfId="13" applyNumberFormat="1" applyFont="1" applyFill="1" applyBorder="1" applyAlignment="1" applyProtection="1">
      <alignment vertical="center" wrapText="1"/>
      <protection locked="0"/>
    </xf>
    <xf numFmtId="0" fontId="26" fillId="2" borderId="166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4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4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5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6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6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54" xfId="13" applyNumberFormat="1" applyFont="1" applyFill="1" applyBorder="1" applyAlignment="1" applyProtection="1">
      <alignment vertical="center" wrapText="1"/>
      <protection locked="0"/>
    </xf>
    <xf numFmtId="0" fontId="26" fillId="2" borderId="1655" xfId="13" applyNumberFormat="1" applyFont="1" applyFill="1" applyBorder="1" applyAlignment="1" applyProtection="1">
      <alignment vertical="center" wrapText="1"/>
      <protection locked="0"/>
    </xf>
    <xf numFmtId="0" fontId="24" fillId="2" borderId="1653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655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46" xfId="13" applyNumberFormat="1" applyFont="1" applyFill="1" applyBorder="1" applyAlignment="1" applyProtection="1">
      <alignment horizontal="center" vertical="center" wrapText="1"/>
    </xf>
    <xf numFmtId="0" fontId="26" fillId="2" borderId="1658" xfId="13" applyNumberFormat="1" applyFont="1" applyFill="1" applyBorder="1" applyAlignment="1" applyProtection="1">
      <alignment horizontal="center" vertical="center" wrapText="1"/>
    </xf>
    <xf numFmtId="0" fontId="26" fillId="2" borderId="1495" xfId="13" applyNumberFormat="1" applyFont="1" applyFill="1" applyBorder="1" applyAlignment="1" applyProtection="1">
      <alignment horizontal="center" vertical="center" wrapText="1"/>
    </xf>
    <xf numFmtId="0" fontId="26" fillId="2" borderId="1497" xfId="13" applyNumberFormat="1" applyFont="1" applyFill="1" applyBorder="1" applyAlignment="1" applyProtection="1">
      <alignment horizontal="center" vertical="center" wrapText="1"/>
    </xf>
    <xf numFmtId="0" fontId="26" fillId="2" borderId="1448" xfId="13" applyNumberFormat="1" applyFont="1" applyFill="1" applyBorder="1" applyAlignment="1" applyProtection="1">
      <alignment horizontal="center" vertical="center" wrapText="1"/>
    </xf>
    <xf numFmtId="0" fontId="26" fillId="2" borderId="1502" xfId="13" applyNumberFormat="1" applyFont="1" applyFill="1" applyBorder="1" applyAlignment="1" applyProtection="1">
      <alignment horizontal="center" vertical="center" wrapText="1"/>
    </xf>
    <xf numFmtId="0" fontId="26" fillId="2" borderId="1504" xfId="13" applyNumberFormat="1" applyFont="1" applyFill="1" applyBorder="1" applyAlignment="1" applyProtection="1">
      <alignment horizontal="center" vertical="center" wrapText="1"/>
    </xf>
    <xf numFmtId="0" fontId="26" fillId="2" borderId="1660" xfId="13" applyNumberFormat="1" applyFont="1" applyFill="1" applyBorder="1" applyAlignment="1" applyProtection="1">
      <alignment horizontal="center" vertical="center" wrapText="1"/>
    </xf>
    <xf numFmtId="0" fontId="26" fillId="2" borderId="163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48" xfId="13" applyNumberFormat="1" applyFont="1" applyFill="1" applyBorder="1" applyAlignment="1" applyProtection="1">
      <alignment horizontal="center" vertical="center" wrapText="1"/>
    </xf>
    <xf numFmtId="0" fontId="26" fillId="2" borderId="1649" xfId="13" applyNumberFormat="1" applyFont="1" applyFill="1" applyBorder="1" applyAlignment="1" applyProtection="1">
      <alignment horizontal="center" vertical="center" wrapText="1"/>
    </xf>
    <xf numFmtId="0" fontId="26" fillId="2" borderId="1532" xfId="13" applyNumberFormat="1" applyFont="1" applyFill="1" applyBorder="1" applyAlignment="1" applyProtection="1">
      <alignment horizontal="center" vertical="center" wrapText="1"/>
    </xf>
    <xf numFmtId="0" fontId="26" fillId="2" borderId="1668" xfId="13" applyNumberFormat="1" applyFont="1" applyFill="1" applyBorder="1" applyAlignment="1" applyProtection="1">
      <alignment horizontal="center" vertical="center" wrapText="1"/>
    </xf>
    <xf numFmtId="0" fontId="26" fillId="2" borderId="1669" xfId="13" applyNumberFormat="1" applyFont="1" applyFill="1" applyBorder="1" applyAlignment="1" applyProtection="1">
      <alignment horizontal="center" vertical="center" wrapText="1"/>
    </xf>
    <xf numFmtId="1" fontId="153" fillId="2" borderId="1641" xfId="0" applyNumberFormat="1" applyFont="1" applyFill="1" applyBorder="1" applyAlignment="1">
      <alignment horizontal="center" vertical="center" wrapText="1"/>
    </xf>
    <xf numFmtId="1" fontId="153" fillId="2" borderId="1665" xfId="0" applyNumberFormat="1" applyFont="1" applyFill="1" applyBorder="1" applyAlignment="1">
      <alignment horizontal="center" vertical="center" wrapText="1"/>
    </xf>
    <xf numFmtId="0" fontId="153" fillId="2" borderId="1639" xfId="13" quotePrefix="1" applyFont="1" applyFill="1" applyBorder="1" applyAlignment="1">
      <alignment horizontal="center" vertical="center" wrapText="1"/>
    </xf>
    <xf numFmtId="0" fontId="168" fillId="2" borderId="1661" xfId="13" quotePrefix="1" applyFont="1" applyFill="1" applyBorder="1" applyAlignment="1">
      <alignment horizontal="center" vertical="center" wrapText="1"/>
    </xf>
    <xf numFmtId="0" fontId="168" fillId="2" borderId="1662" xfId="13" quotePrefix="1" applyFont="1" applyFill="1" applyBorder="1" applyAlignment="1">
      <alignment horizontal="center" vertical="center" wrapText="1"/>
    </xf>
    <xf numFmtId="0" fontId="56" fillId="2" borderId="1653" xfId="11" quotePrefix="1" applyFont="1" applyFill="1" applyBorder="1" applyAlignment="1">
      <alignment horizontal="center" vertical="center" wrapText="1"/>
    </xf>
    <xf numFmtId="0" fontId="37" fillId="2" borderId="1657" xfId="11" quotePrefix="1" applyFont="1" applyFill="1" applyBorder="1" applyAlignment="1">
      <alignment horizontal="center" vertical="center" wrapText="1"/>
    </xf>
    <xf numFmtId="0" fontId="53" fillId="2" borderId="1641" xfId="0" applyFont="1" applyFill="1" applyBorder="1" applyAlignment="1">
      <alignment horizontal="center" vertical="center" wrapText="1"/>
    </xf>
    <xf numFmtId="0" fontId="53" fillId="2" borderId="1665" xfId="0" applyFont="1" applyFill="1" applyBorder="1" applyAlignment="1">
      <alignment horizontal="center" vertical="center" wrapText="1"/>
    </xf>
    <xf numFmtId="1" fontId="153" fillId="2" borderId="1653" xfId="0" applyNumberFormat="1" applyFont="1" applyFill="1" applyBorder="1" applyAlignment="1">
      <alignment horizontal="center" vertical="center" wrapText="1"/>
    </xf>
    <xf numFmtId="1" fontId="153" fillId="2" borderId="1657" xfId="0" applyNumberFormat="1" applyFont="1" applyFill="1" applyBorder="1" applyAlignment="1">
      <alignment horizontal="center" vertical="center" wrapText="1"/>
    </xf>
    <xf numFmtId="0" fontId="153" fillId="2" borderId="1242" xfId="0" applyFont="1" applyFill="1" applyBorder="1" applyAlignment="1">
      <alignment horizontal="center" wrapText="1"/>
    </xf>
    <xf numFmtId="0" fontId="169" fillId="2" borderId="1655" xfId="0" applyFont="1" applyFill="1" applyBorder="1" applyAlignment="1">
      <alignment horizontal="center" vertical="center" wrapText="1"/>
    </xf>
    <xf numFmtId="1" fontId="153" fillId="2" borderId="1639" xfId="0" applyNumberFormat="1" applyFont="1" applyFill="1" applyBorder="1" applyAlignment="1">
      <alignment horizontal="center" vertical="center" wrapText="1"/>
    </xf>
    <xf numFmtId="0" fontId="153" fillId="2" borderId="1242" xfId="0" applyFont="1" applyFill="1" applyBorder="1" applyAlignment="1">
      <alignment horizontal="center" vertical="center" wrapText="1"/>
    </xf>
    <xf numFmtId="0" fontId="153" fillId="2" borderId="1639" xfId="0" applyFont="1" applyFill="1" applyBorder="1" applyAlignment="1">
      <alignment horizontal="center" vertical="center" wrapText="1"/>
    </xf>
    <xf numFmtId="0" fontId="169" fillId="2" borderId="1639" xfId="0" applyFont="1" applyFill="1" applyBorder="1" applyAlignment="1">
      <alignment horizontal="center" vertical="center" wrapText="1"/>
    </xf>
    <xf numFmtId="0" fontId="169" fillId="2" borderId="1641" xfId="0" applyFont="1" applyFill="1" applyBorder="1" applyAlignment="1">
      <alignment horizontal="center" vertical="center" wrapText="1"/>
    </xf>
    <xf numFmtId="0" fontId="55" fillId="2" borderId="1652" xfId="13" quotePrefix="1" applyFont="1" applyFill="1" applyBorder="1" applyAlignment="1">
      <alignment horizontal="center" vertical="center" wrapText="1"/>
    </xf>
    <xf numFmtId="1" fontId="110" fillId="2" borderId="1639" xfId="13" quotePrefix="1" applyNumberFormat="1" applyFont="1" applyFill="1" applyBorder="1" applyAlignment="1">
      <alignment horizontal="center" vertical="center" wrapText="1"/>
    </xf>
    <xf numFmtId="1" fontId="110" fillId="2" borderId="1641" xfId="13" quotePrefix="1" applyNumberFormat="1" applyFont="1" applyFill="1" applyBorder="1" applyAlignment="1">
      <alignment horizontal="center" vertical="center" wrapText="1"/>
    </xf>
    <xf numFmtId="49" fontId="8" fillId="2" borderId="772" xfId="0" applyNumberFormat="1" applyFont="1" applyFill="1" applyBorder="1" applyAlignment="1" applyProtection="1">
      <alignment horizontal="left"/>
      <protection locked="0"/>
    </xf>
    <xf numFmtId="0" fontId="52" fillId="0" borderId="1657" xfId="15" quotePrefix="1" applyFont="1" applyFill="1" applyBorder="1" applyAlignment="1">
      <alignment vertical="center" wrapText="1"/>
    </xf>
    <xf numFmtId="0" fontId="52" fillId="0" borderId="1687" xfId="15" quotePrefix="1" applyFont="1" applyFill="1" applyBorder="1" applyAlignment="1">
      <alignment vertical="center" wrapText="1"/>
    </xf>
    <xf numFmtId="0" fontId="52" fillId="0" borderId="1688" xfId="15" quotePrefix="1" applyFont="1" applyFill="1" applyBorder="1" applyAlignment="1">
      <alignment vertical="center" wrapText="1"/>
    </xf>
    <xf numFmtId="0" fontId="52" fillId="0" borderId="1687" xfId="15" applyFont="1" applyFill="1" applyBorder="1" applyAlignment="1">
      <alignment vertical="center" wrapText="1"/>
    </xf>
    <xf numFmtId="0" fontId="52" fillId="0" borderId="1688" xfId="3" applyFont="1" applyFill="1" applyBorder="1" applyAlignment="1">
      <alignment vertical="center" wrapText="1"/>
    </xf>
    <xf numFmtId="0" fontId="52" fillId="0" borderId="1688" xfId="15" applyFont="1" applyFill="1" applyBorder="1" applyAlignment="1">
      <alignment vertical="center" wrapText="1"/>
    </xf>
    <xf numFmtId="0" fontId="176" fillId="9" borderId="1252" xfId="15" quotePrefix="1" applyFont="1" applyFill="1" applyBorder="1" applyAlignment="1">
      <alignment vertical="center" wrapText="1"/>
    </xf>
    <xf numFmtId="0" fontId="152" fillId="12" borderId="1657" xfId="0" applyFont="1" applyFill="1" applyBorder="1" applyAlignment="1">
      <alignment horizontal="left" vertical="center" wrapText="1"/>
    </xf>
    <xf numFmtId="0" fontId="42" fillId="12" borderId="1641" xfId="0" applyFont="1" applyFill="1" applyBorder="1" applyAlignment="1">
      <alignment horizontal="left" vertical="center" wrapText="1"/>
    </xf>
    <xf numFmtId="0" fontId="127" fillId="0" borderId="1498" xfId="0" applyFont="1" applyFill="1" applyBorder="1" applyAlignment="1">
      <alignment horizontal="center" vertical="center" wrapText="1"/>
    </xf>
    <xf numFmtId="0" fontId="18" fillId="2" borderId="1650" xfId="0" applyFont="1" applyFill="1" applyBorder="1" applyAlignment="1" applyProtection="1">
      <alignment horizontal="left" wrapText="1"/>
      <protection locked="0"/>
    </xf>
    <xf numFmtId="0" fontId="18" fillId="2" borderId="1413" xfId="0" applyFont="1" applyFill="1" applyBorder="1" applyAlignment="1" applyProtection="1">
      <alignment horizontal="left" wrapText="1"/>
      <protection locked="0"/>
    </xf>
    <xf numFmtId="49" fontId="18" fillId="2" borderId="1495" xfId="0" applyNumberFormat="1" applyFont="1" applyFill="1" applyBorder="1" applyAlignment="1" applyProtection="1">
      <alignment horizontal="left" wrapText="1"/>
      <protection locked="0"/>
    </xf>
    <xf numFmtId="17" fontId="18" fillId="2" borderId="1495" xfId="0" applyNumberFormat="1" applyFont="1" applyFill="1" applyBorder="1" applyAlignment="1" applyProtection="1">
      <alignment horizontal="left" wrapText="1"/>
      <protection locked="0"/>
    </xf>
    <xf numFmtId="49" fontId="18" fillId="2" borderId="393" xfId="0" applyNumberFormat="1" applyFont="1" applyFill="1" applyBorder="1" applyAlignment="1" applyProtection="1">
      <alignment horizontal="left" wrapText="1"/>
      <protection locked="0"/>
    </xf>
    <xf numFmtId="49" fontId="18" fillId="2" borderId="1611" xfId="0" applyNumberFormat="1" applyFont="1" applyFill="1" applyBorder="1" applyAlignment="1" applyProtection="1">
      <alignment horizontal="left" wrapText="1"/>
      <protection locked="0"/>
    </xf>
    <xf numFmtId="0" fontId="18" fillId="2" borderId="393" xfId="0" applyFont="1" applyFill="1" applyBorder="1" applyAlignment="1" applyProtection="1">
      <alignment horizontal="left" wrapText="1"/>
      <protection locked="0"/>
    </xf>
    <xf numFmtId="0" fontId="57" fillId="4" borderId="1639" xfId="11" quotePrefix="1" applyFont="1" applyFill="1" applyBorder="1" applyAlignment="1">
      <alignment horizontal="center" vertical="center" wrapText="1"/>
    </xf>
    <xf numFmtId="0" fontId="57" fillId="4" borderId="1640" xfId="11" quotePrefix="1" applyFont="1" applyFill="1" applyBorder="1" applyAlignment="1">
      <alignment horizontal="center" vertical="center" wrapText="1"/>
    </xf>
    <xf numFmtId="0" fontId="178" fillId="14" borderId="1544" xfId="0" applyFont="1" applyFill="1" applyBorder="1" applyAlignment="1">
      <alignment horizontal="center" vertical="center" wrapText="1"/>
    </xf>
    <xf numFmtId="0" fontId="178" fillId="14" borderId="1685" xfId="0" applyFont="1" applyFill="1" applyBorder="1" applyAlignment="1">
      <alignment horizontal="center" vertical="center" wrapText="1"/>
    </xf>
    <xf numFmtId="0" fontId="178" fillId="14" borderId="1686" xfId="0" applyFont="1" applyFill="1" applyBorder="1" applyAlignment="1">
      <alignment horizontal="center" vertical="center" wrapText="1"/>
    </xf>
    <xf numFmtId="0" fontId="133" fillId="0" borderId="1689" xfId="34" applyNumberFormat="1" applyFont="1" applyFill="1" applyBorder="1" applyAlignment="1" applyProtection="1">
      <alignment horizontal="center" vertical="top" wrapText="1" readingOrder="1"/>
    </xf>
    <xf numFmtId="0" fontId="133" fillId="0" borderId="1691" xfId="34" applyNumberFormat="1" applyFont="1" applyFill="1" applyBorder="1" applyAlignment="1" applyProtection="1">
      <alignment horizontal="center" vertical="top" wrapText="1" readingOrder="1"/>
    </xf>
    <xf numFmtId="0" fontId="210" fillId="0" borderId="1281" xfId="11" applyFont="1" applyFill="1" applyBorder="1" applyAlignment="1">
      <alignment horizontal="left" vertical="center" textRotation="255" wrapText="1"/>
    </xf>
    <xf numFmtId="0" fontId="210" fillId="0" borderId="0" xfId="11" applyFont="1" applyFill="1" applyBorder="1" applyAlignment="1">
      <alignment horizontal="left" vertical="center" textRotation="255" wrapText="1"/>
    </xf>
    <xf numFmtId="0" fontId="205" fillId="0" borderId="1693" xfId="0" applyNumberFormat="1" applyFont="1" applyFill="1" applyBorder="1" applyAlignment="1">
      <alignment horizontal="center" vertical="center" wrapText="1"/>
    </xf>
    <xf numFmtId="0" fontId="205" fillId="0" borderId="1695" xfId="0" applyNumberFormat="1" applyFont="1" applyFill="1" applyBorder="1" applyAlignment="1">
      <alignment horizontal="center" vertical="center" wrapText="1"/>
    </xf>
    <xf numFmtId="0" fontId="210" fillId="0" borderId="1696" xfId="0" applyNumberFormat="1" applyFont="1" applyFill="1" applyBorder="1" applyAlignment="1">
      <alignment horizontal="center" vertical="center" wrapText="1"/>
    </xf>
    <xf numFmtId="0" fontId="210" fillId="0" borderId="1695" xfId="0" applyNumberFormat="1" applyFont="1" applyFill="1" applyBorder="1" applyAlignment="1">
      <alignment horizontal="center" vertical="center" wrapText="1"/>
    </xf>
    <xf numFmtId="0" fontId="205" fillId="0" borderId="1696" xfId="13" applyNumberFormat="1" applyFont="1" applyFill="1" applyBorder="1" applyAlignment="1">
      <alignment horizontal="center" vertical="center" wrapText="1"/>
    </xf>
    <xf numFmtId="0" fontId="205" fillId="0" borderId="1693" xfId="13" applyNumberFormat="1" applyFont="1" applyFill="1" applyBorder="1" applyAlignment="1">
      <alignment horizontal="center" vertical="center" wrapText="1"/>
    </xf>
    <xf numFmtId="0" fontId="205" fillId="0" borderId="1694" xfId="13" applyNumberFormat="1" applyFont="1" applyFill="1" applyBorder="1" applyAlignment="1">
      <alignment horizontal="center" vertical="center" wrapText="1"/>
    </xf>
    <xf numFmtId="0" fontId="206" fillId="0" borderId="1694" xfId="13" applyNumberFormat="1" applyFont="1" applyFill="1" applyBorder="1" applyAlignment="1">
      <alignment horizontal="center" vertical="center" wrapText="1"/>
    </xf>
    <xf numFmtId="0" fontId="133" fillId="0" borderId="1697" xfId="34" applyNumberFormat="1" applyFont="1" applyFill="1" applyBorder="1" applyAlignment="1" applyProtection="1">
      <alignment horizontal="center" vertical="top" wrapText="1" readingOrder="1"/>
    </xf>
    <xf numFmtId="0" fontId="133" fillId="0" borderId="1698" xfId="34" applyNumberFormat="1" applyFont="1" applyFill="1" applyBorder="1" applyAlignment="1" applyProtection="1">
      <alignment horizontal="center" vertical="top" wrapText="1" readingOrder="1"/>
    </xf>
    <xf numFmtId="0" fontId="133" fillId="0" borderId="1699" xfId="34" applyNumberFormat="1" applyFont="1" applyFill="1" applyBorder="1" applyAlignment="1" applyProtection="1">
      <alignment horizontal="center" vertical="top" wrapText="1" readingOrder="1"/>
    </xf>
    <xf numFmtId="0" fontId="133" fillId="0" borderId="1700" xfId="34" applyNumberFormat="1" applyFont="1" applyFill="1" applyBorder="1" applyAlignment="1" applyProtection="1">
      <alignment horizontal="center" vertical="top" wrapText="1" readingOrder="1"/>
    </xf>
    <xf numFmtId="0" fontId="210" fillId="0" borderId="1693" xfId="0" applyNumberFormat="1" applyFont="1" applyFill="1" applyBorder="1" applyAlignment="1">
      <alignment horizontal="center" vertical="center" wrapText="1"/>
    </xf>
    <xf numFmtId="0" fontId="206" fillId="0" borderId="1693" xfId="0" applyFont="1" applyFill="1" applyBorder="1" applyAlignment="1">
      <alignment horizontal="center" vertical="center" wrapText="1"/>
    </xf>
    <xf numFmtId="0" fontId="206" fillId="0" borderId="1695" xfId="0" applyFont="1" applyFill="1" applyBorder="1" applyAlignment="1">
      <alignment horizontal="center" vertical="center" wrapText="1"/>
    </xf>
    <xf numFmtId="0" fontId="211" fillId="0" borderId="1695" xfId="0" applyFont="1" applyFill="1" applyBorder="1" applyAlignment="1">
      <alignment horizontal="center" vertical="center" wrapText="1"/>
    </xf>
    <xf numFmtId="0" fontId="210" fillId="0" borderId="1701" xfId="15" applyFont="1" applyFill="1" applyBorder="1" applyAlignment="1">
      <alignment horizontal="left" vertical="center" wrapText="1"/>
    </xf>
    <xf numFmtId="0" fontId="210" fillId="0" borderId="1702" xfId="15" applyFont="1" applyFill="1" applyBorder="1" applyAlignment="1">
      <alignment horizontal="left" vertical="center" wrapText="1"/>
    </xf>
    <xf numFmtId="0" fontId="133" fillId="0" borderId="1703" xfId="34" applyNumberFormat="1" applyFont="1" applyFill="1" applyBorder="1" applyAlignment="1" applyProtection="1">
      <alignment horizontal="center" vertical="top" wrapText="1" readingOrder="1"/>
    </xf>
    <xf numFmtId="0" fontId="205" fillId="0" borderId="1704" xfId="0" applyNumberFormat="1" applyFont="1" applyFill="1" applyBorder="1" applyAlignment="1">
      <alignment horizontal="center" vertical="center" wrapText="1"/>
    </xf>
    <xf numFmtId="0" fontId="205" fillId="0" borderId="1710" xfId="0" applyNumberFormat="1" applyFont="1" applyFill="1" applyBorder="1" applyAlignment="1">
      <alignment horizontal="center" vertical="center" wrapText="1"/>
    </xf>
    <xf numFmtId="0" fontId="205" fillId="0" borderId="1696" xfId="0" applyNumberFormat="1" applyFont="1" applyFill="1" applyBorder="1" applyAlignment="1">
      <alignment horizontal="center" vertical="center" wrapText="1"/>
    </xf>
    <xf numFmtId="0" fontId="133" fillId="0" borderId="1712" xfId="34" applyNumberFormat="1" applyFont="1" applyFill="1" applyBorder="1" applyAlignment="1" applyProtection="1">
      <alignment horizontal="center" vertical="top" wrapText="1" readingOrder="1"/>
    </xf>
    <xf numFmtId="0" fontId="210" fillId="0" borderId="1704" xfId="0" applyNumberFormat="1" applyFont="1" applyFill="1" applyBorder="1" applyAlignment="1">
      <alignment horizontal="center" vertical="center" wrapText="1"/>
    </xf>
    <xf numFmtId="0" fontId="210" fillId="0" borderId="1711" xfId="0" applyNumberFormat="1" applyFont="1" applyFill="1" applyBorder="1" applyAlignment="1">
      <alignment horizontal="center" vertical="center" wrapText="1"/>
    </xf>
    <xf numFmtId="0" fontId="210" fillId="0" borderId="1710" xfId="0" applyNumberFormat="1" applyFont="1" applyFill="1" applyBorder="1" applyAlignment="1">
      <alignment horizontal="center" vertical="center" wrapText="1"/>
    </xf>
    <xf numFmtId="0" fontId="134" fillId="0" borderId="1713" xfId="34" applyNumberFormat="1" applyFont="1" applyFill="1" applyBorder="1" applyAlignment="1" applyProtection="1">
      <alignment horizontal="center" vertical="top" wrapText="1" readingOrder="1"/>
    </xf>
    <xf numFmtId="0" fontId="134" fillId="0" borderId="1714" xfId="34" applyNumberFormat="1" applyFont="1" applyFill="1" applyBorder="1" applyAlignment="1" applyProtection="1">
      <alignment horizontal="center" vertical="top" wrapText="1" readingOrder="1"/>
    </xf>
    <xf numFmtId="0" fontId="134" fillId="0" borderId="1715" xfId="34" applyNumberFormat="1" applyFont="1" applyFill="1" applyBorder="1" applyAlignment="1" applyProtection="1">
      <alignment horizontal="center" vertical="top" wrapText="1" readingOrder="1"/>
    </xf>
    <xf numFmtId="0" fontId="205" fillId="0" borderId="1716" xfId="0" applyNumberFormat="1" applyFont="1" applyFill="1" applyBorder="1" applyAlignment="1">
      <alignment horizontal="center" vertical="center" wrapText="1"/>
    </xf>
    <xf numFmtId="0" fontId="205" fillId="0" borderId="1717" xfId="0" applyFont="1" applyFill="1" applyBorder="1" applyAlignment="1">
      <alignment horizontal="center" vertical="center" wrapText="1"/>
    </xf>
    <xf numFmtId="0" fontId="205" fillId="0" borderId="1718" xfId="0" applyFont="1" applyFill="1" applyBorder="1" applyAlignment="1">
      <alignment horizontal="center" vertical="center" wrapText="1"/>
    </xf>
    <xf numFmtId="0" fontId="205" fillId="0" borderId="1719" xfId="0" applyFont="1" applyFill="1" applyBorder="1" applyAlignment="1">
      <alignment horizontal="center" vertical="center" wrapText="1"/>
    </xf>
    <xf numFmtId="0" fontId="205" fillId="0" borderId="1711" xfId="0" applyNumberFormat="1" applyFont="1" applyFill="1" applyBorder="1" applyAlignment="1">
      <alignment horizontal="center" vertical="center" wrapText="1"/>
    </xf>
    <xf numFmtId="0" fontId="205" fillId="0" borderId="1715" xfId="0" applyNumberFormat="1" applyFont="1" applyFill="1" applyBorder="1" applyAlignment="1">
      <alignment horizontal="center" vertical="center" wrapText="1"/>
    </xf>
    <xf numFmtId="0" fontId="205" fillId="0" borderId="1704" xfId="0" applyFont="1" applyFill="1" applyBorder="1" applyAlignment="1">
      <alignment horizontal="center" vertical="center" wrapText="1"/>
    </xf>
    <xf numFmtId="0" fontId="205" fillId="0" borderId="1711" xfId="0" applyFont="1" applyFill="1" applyBorder="1" applyAlignment="1">
      <alignment horizontal="center" vertical="center" wrapText="1"/>
    </xf>
    <xf numFmtId="0" fontId="205" fillId="0" borderId="1710" xfId="0" applyFont="1" applyFill="1" applyBorder="1" applyAlignment="1">
      <alignment horizontal="center" vertical="center" wrapText="1"/>
    </xf>
    <xf numFmtId="0" fontId="10" fillId="0" borderId="1704" xfId="0" applyNumberFormat="1" applyFont="1" applyFill="1" applyBorder="1" applyAlignment="1">
      <alignment horizontal="center" vertical="center" wrapText="1"/>
    </xf>
    <xf numFmtId="0" fontId="10" fillId="0" borderId="1711" xfId="0" applyNumberFormat="1" applyFont="1" applyFill="1" applyBorder="1" applyAlignment="1">
      <alignment horizontal="center" vertical="center" wrapText="1"/>
    </xf>
    <xf numFmtId="0" fontId="10" fillId="0" borderId="1710" xfId="0" applyNumberFormat="1" applyFont="1" applyFill="1" applyBorder="1" applyAlignment="1">
      <alignment horizontal="center" vertical="center" wrapText="1"/>
    </xf>
    <xf numFmtId="0" fontId="134" fillId="0" borderId="1720" xfId="34" applyNumberFormat="1" applyFont="1" applyFill="1" applyBorder="1" applyAlignment="1" applyProtection="1">
      <alignment horizontal="center" vertical="top" wrapText="1" readingOrder="1"/>
    </xf>
    <xf numFmtId="0" fontId="205" fillId="0" borderId="1718" xfId="0" applyNumberFormat="1" applyFont="1" applyFill="1" applyBorder="1" applyAlignment="1">
      <alignment horizontal="center" vertical="center" wrapText="1"/>
    </xf>
    <xf numFmtId="0" fontId="205" fillId="0" borderId="1719" xfId="0" applyNumberFormat="1" applyFont="1" applyFill="1" applyBorder="1" applyAlignment="1">
      <alignment horizontal="center" vertical="center" wrapText="1"/>
    </xf>
    <xf numFmtId="0" fontId="206" fillId="0" borderId="1717" xfId="0" applyFont="1" applyFill="1" applyBorder="1" applyAlignment="1">
      <alignment vertical="center" wrapText="1"/>
    </xf>
    <xf numFmtId="0" fontId="206" fillId="0" borderId="1718" xfId="0" applyFont="1" applyFill="1" applyBorder="1" applyAlignment="1">
      <alignment vertical="center" wrapText="1"/>
    </xf>
    <xf numFmtId="0" fontId="205" fillId="0" borderId="1719" xfId="0" applyFont="1" applyFill="1" applyBorder="1" applyAlignment="1">
      <alignment vertical="center" wrapText="1"/>
    </xf>
    <xf numFmtId="0" fontId="206" fillId="0" borderId="1704" xfId="0" applyFont="1" applyFill="1" applyBorder="1" applyAlignment="1">
      <alignment vertical="center" wrapText="1"/>
    </xf>
    <xf numFmtId="0" fontId="206" fillId="0" borderId="1711" xfId="0" applyFont="1" applyFill="1" applyBorder="1" applyAlignment="1">
      <alignment vertical="center" wrapText="1"/>
    </xf>
    <xf numFmtId="0" fontId="205" fillId="0" borderId="1710" xfId="0" applyFont="1" applyFill="1" applyBorder="1" applyAlignment="1">
      <alignment vertical="center" wrapText="1"/>
    </xf>
    <xf numFmtId="0" fontId="205" fillId="0" borderId="1717" xfId="0" applyNumberFormat="1" applyFont="1" applyFill="1" applyBorder="1" applyAlignment="1">
      <alignment horizontal="center" vertical="center" wrapText="1"/>
    </xf>
    <xf numFmtId="0" fontId="133" fillId="0" borderId="1721" xfId="34" applyNumberFormat="1" applyFont="1" applyFill="1" applyBorder="1" applyAlignment="1" applyProtection="1">
      <alignment horizontal="center" vertical="top" wrapText="1" readingOrder="1"/>
    </xf>
    <xf numFmtId="0" fontId="133" fillId="0" borderId="1722" xfId="34" applyNumberFormat="1" applyFont="1" applyFill="1" applyBorder="1" applyAlignment="1" applyProtection="1">
      <alignment horizontal="center" vertical="top" wrapText="1" readingOrder="1"/>
    </xf>
    <xf numFmtId="0" fontId="133" fillId="0" borderId="1723" xfId="34" applyNumberFormat="1" applyFont="1" applyFill="1" applyBorder="1" applyAlignment="1" applyProtection="1">
      <alignment horizontal="center" vertical="top" wrapText="1" readingOrder="1"/>
    </xf>
    <xf numFmtId="0" fontId="134" fillId="0" borderId="1724" xfId="34" applyNumberFormat="1" applyFont="1" applyFill="1" applyBorder="1" applyAlignment="1" applyProtection="1">
      <alignment horizontal="center" vertical="top" wrapText="1" readingOrder="1"/>
    </xf>
    <xf numFmtId="0" fontId="134" fillId="0" borderId="1725" xfId="34" applyNumberFormat="1" applyFont="1" applyFill="1" applyBorder="1" applyAlignment="1" applyProtection="1">
      <alignment horizontal="center" vertical="top" wrapText="1" readingOrder="1"/>
    </xf>
    <xf numFmtId="0" fontId="134" fillId="0" borderId="1726" xfId="34" applyNumberFormat="1" applyFont="1" applyFill="1" applyBorder="1" applyAlignment="1" applyProtection="1">
      <alignment horizontal="center" vertical="top" wrapText="1" readingOrder="1"/>
    </xf>
    <xf numFmtId="0" fontId="210" fillId="0" borderId="1164" xfId="11" applyFont="1" applyFill="1" applyBorder="1" applyAlignment="1">
      <alignment horizontal="left" vertical="center" textRotation="255" wrapText="1"/>
    </xf>
    <xf numFmtId="0" fontId="210" fillId="0" borderId="1727" xfId="15" applyFont="1" applyFill="1" applyBorder="1" applyAlignment="1">
      <alignment horizontal="left" vertical="center" wrapText="1"/>
    </xf>
    <xf numFmtId="0" fontId="205" fillId="0" borderId="1696" xfId="0" applyFont="1" applyFill="1" applyBorder="1" applyAlignment="1">
      <alignment horizontal="center" vertical="center" wrapText="1"/>
    </xf>
    <xf numFmtId="0" fontId="210" fillId="0" borderId="400" xfId="11" applyFont="1" applyFill="1" applyBorder="1" applyAlignment="1">
      <alignment horizontal="left" vertical="center" textRotation="255" wrapText="1"/>
    </xf>
    <xf numFmtId="0" fontId="210" fillId="0" borderId="1466" xfId="11" applyFont="1" applyFill="1" applyBorder="1" applyAlignment="1">
      <alignment horizontal="left" vertical="center" textRotation="255" wrapText="1"/>
    </xf>
    <xf numFmtId="0" fontId="210" fillId="0" borderId="1715" xfId="15" applyFont="1" applyFill="1" applyBorder="1" applyAlignment="1">
      <alignment horizontal="left" vertical="center" wrapText="1"/>
    </xf>
    <xf numFmtId="0" fontId="210" fillId="0" borderId="1709" xfId="15" applyFont="1" applyFill="1" applyBorder="1" applyAlignment="1">
      <alignment horizontal="left" vertical="center" wrapText="1"/>
    </xf>
    <xf numFmtId="0" fontId="206" fillId="0" borderId="1706" xfId="0" applyFont="1" applyFill="1" applyBorder="1" applyAlignment="1">
      <alignment horizontal="center" vertical="center" wrapText="1"/>
    </xf>
    <xf numFmtId="0" fontId="210" fillId="0" borderId="1710" xfId="0" applyFont="1" applyFill="1" applyBorder="1" applyAlignment="1">
      <alignment horizontal="center" vertical="center" wrapText="1"/>
    </xf>
    <xf numFmtId="0" fontId="133" fillId="0" borderId="1717" xfId="34" applyNumberFormat="1" applyFont="1" applyFill="1" applyBorder="1" applyAlignment="1" applyProtection="1">
      <alignment horizontal="center" vertical="top" wrapText="1" readingOrder="1"/>
    </xf>
    <xf numFmtId="0" fontId="133" fillId="0" borderId="1718" xfId="34" applyNumberFormat="1" applyFont="1" applyFill="1" applyBorder="1" applyAlignment="1" applyProtection="1">
      <alignment horizontal="center" vertical="top" wrapText="1" readingOrder="1"/>
    </xf>
    <xf numFmtId="0" fontId="134" fillId="0" borderId="1719" xfId="34" applyNumberFormat="1" applyFont="1" applyFill="1" applyBorder="1" applyAlignment="1" applyProtection="1">
      <alignment horizontal="center" vertical="top" wrapText="1" readingOrder="1"/>
    </xf>
    <xf numFmtId="0" fontId="133" fillId="0" borderId="1708" xfId="34" applyNumberFormat="1" applyFont="1" applyFill="1" applyBorder="1" applyAlignment="1" applyProtection="1">
      <alignment horizontal="center" vertical="top" wrapText="1" readingOrder="1"/>
    </xf>
    <xf numFmtId="0" fontId="205" fillId="0" borderId="1705" xfId="0" applyFont="1" applyFill="1" applyBorder="1" applyAlignment="1">
      <alignment horizontal="center" vertical="center" wrapText="1"/>
    </xf>
    <xf numFmtId="0" fontId="205" fillId="0" borderId="1714" xfId="0" applyNumberFormat="1" applyFont="1" applyFill="1" applyBorder="1" applyAlignment="1">
      <alignment horizontal="center" vertical="center" wrapText="1"/>
    </xf>
    <xf numFmtId="0" fontId="233" fillId="0" borderId="1717" xfId="0" applyNumberFormat="1" applyFont="1" applyFill="1" applyBorder="1" applyAlignment="1">
      <alignment horizontal="center" vertical="center"/>
    </xf>
    <xf numFmtId="0" fontId="233" fillId="0" borderId="1718" xfId="0" applyNumberFormat="1" applyFont="1" applyFill="1" applyBorder="1" applyAlignment="1">
      <alignment horizontal="center" vertical="center"/>
    </xf>
    <xf numFmtId="0" fontId="233" fillId="0" borderId="1719" xfId="0" applyNumberFormat="1" applyFont="1" applyFill="1" applyBorder="1" applyAlignment="1">
      <alignment horizontal="center" vertical="center"/>
    </xf>
    <xf numFmtId="0" fontId="236" fillId="0" borderId="1729" xfId="0" applyNumberFormat="1" applyFont="1" applyFill="1" applyBorder="1" applyAlignment="1">
      <alignment horizontal="center" vertical="center"/>
    </xf>
    <xf numFmtId="0" fontId="236" fillId="0" borderId="1716" xfId="0" applyNumberFormat="1" applyFont="1" applyFill="1" applyBorder="1" applyAlignment="1">
      <alignment horizontal="center" vertical="center"/>
    </xf>
    <xf numFmtId="0" fontId="239" fillId="0" borderId="1704" xfId="0" applyNumberFormat="1" applyFont="1" applyFill="1" applyBorder="1" applyAlignment="1">
      <alignment horizontal="center" vertical="center"/>
    </xf>
    <xf numFmtId="0" fontId="239" fillId="0" borderId="1711" xfId="0" applyNumberFormat="1" applyFont="1" applyFill="1" applyBorder="1" applyAlignment="1">
      <alignment horizontal="center" vertical="center"/>
    </xf>
    <xf numFmtId="0" fontId="239" fillId="0" borderId="1710" xfId="0" applyNumberFormat="1" applyFont="1" applyFill="1" applyBorder="1" applyAlignment="1">
      <alignment horizontal="center" vertical="center"/>
    </xf>
    <xf numFmtId="0" fontId="236" fillId="0" borderId="1733" xfId="0" applyNumberFormat="1" applyFont="1" applyFill="1" applyBorder="1" applyAlignment="1">
      <alignment horizontal="center" vertical="center"/>
    </xf>
    <xf numFmtId="0" fontId="205" fillId="0" borderId="1704" xfId="0" applyNumberFormat="1" applyFont="1" applyFill="1" applyBorder="1" applyAlignment="1">
      <alignment horizontal="center"/>
    </xf>
    <xf numFmtId="0" fontId="205" fillId="0" borderId="1711" xfId="0" applyNumberFormat="1" applyFont="1" applyFill="1" applyBorder="1" applyAlignment="1">
      <alignment horizontal="center"/>
    </xf>
    <xf numFmtId="0" fontId="205" fillId="0" borderId="1710" xfId="0" applyNumberFormat="1" applyFont="1" applyFill="1" applyBorder="1" applyAlignment="1">
      <alignment horizontal="center"/>
    </xf>
    <xf numFmtId="0" fontId="155" fillId="12" borderId="0" xfId="0" applyFont="1" applyFill="1" applyAlignment="1">
      <alignment horizontal="center" wrapText="1"/>
    </xf>
    <xf numFmtId="0" fontId="101" fillId="2" borderId="195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6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7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8" xfId="22" applyNumberFormat="1" applyFont="1" applyFill="1" applyBorder="1" applyAlignment="1" applyProtection="1">
      <alignment horizontal="center" vertical="center" wrapText="1"/>
      <protection locked="0"/>
    </xf>
    <xf numFmtId="0" fontId="115" fillId="2" borderId="817" xfId="0" applyNumberFormat="1" applyFont="1" applyFill="1" applyBorder="1" applyAlignment="1" applyProtection="1">
      <alignment horizontal="center" vertical="center"/>
      <protection locked="0"/>
    </xf>
    <xf numFmtId="0" fontId="115" fillId="2" borderId="793" xfId="0" applyNumberFormat="1" applyFont="1" applyFill="1" applyBorder="1" applyAlignment="1" applyProtection="1">
      <alignment horizontal="center" vertical="center"/>
      <protection locked="0"/>
    </xf>
    <xf numFmtId="0" fontId="115" fillId="2" borderId="794" xfId="0" applyNumberFormat="1" applyFont="1" applyFill="1" applyBorder="1" applyAlignment="1" applyProtection="1">
      <alignment horizontal="center" vertical="center"/>
      <protection locked="0"/>
    </xf>
    <xf numFmtId="0" fontId="115" fillId="2" borderId="792" xfId="0" applyNumberFormat="1" applyFont="1" applyFill="1" applyBorder="1" applyAlignment="1" applyProtection="1">
      <alignment horizontal="center" vertical="center"/>
      <protection locked="0"/>
    </xf>
    <xf numFmtId="0" fontId="115" fillId="2" borderId="804" xfId="0" applyNumberFormat="1" applyFont="1" applyFill="1" applyBorder="1" applyAlignment="1" applyProtection="1">
      <alignment horizontal="center" vertical="center"/>
      <protection locked="0"/>
    </xf>
    <xf numFmtId="0" fontId="116" fillId="2" borderId="1734" xfId="13" applyFont="1" applyFill="1" applyBorder="1" applyAlignment="1" applyProtection="1">
      <alignment horizontal="center" vertical="center" wrapText="1"/>
    </xf>
    <xf numFmtId="0" fontId="116" fillId="2" borderId="1646" xfId="13" applyFont="1" applyFill="1" applyBorder="1" applyAlignment="1" applyProtection="1">
      <alignment horizontal="center" vertical="center" wrapText="1"/>
    </xf>
    <xf numFmtId="0" fontId="116" fillId="2" borderId="1649" xfId="13" applyFont="1" applyFill="1" applyBorder="1" applyAlignment="1" applyProtection="1">
      <alignment horizontal="center" vertical="center" wrapText="1"/>
    </xf>
    <xf numFmtId="0" fontId="116" fillId="2" borderId="1735" xfId="13" applyFont="1" applyFill="1" applyBorder="1" applyAlignment="1" applyProtection="1">
      <alignment horizontal="center" vertical="center" wrapText="1"/>
    </xf>
    <xf numFmtId="0" fontId="116" fillId="2" borderId="1736" xfId="13" applyFont="1" applyFill="1" applyBorder="1" applyAlignment="1" applyProtection="1">
      <alignment horizontal="center" vertical="center" wrapText="1"/>
    </xf>
    <xf numFmtId="0" fontId="116" fillId="2" borderId="1737" xfId="13" applyFont="1" applyFill="1" applyBorder="1" applyAlignment="1" applyProtection="1">
      <alignment horizontal="center" vertical="center" wrapText="1"/>
    </xf>
    <xf numFmtId="0" fontId="116" fillId="2" borderId="1738" xfId="13" applyFont="1" applyFill="1" applyBorder="1" applyAlignment="1" applyProtection="1">
      <alignment horizontal="center" vertical="center" wrapText="1"/>
    </xf>
    <xf numFmtId="0" fontId="116" fillId="2" borderId="1739" xfId="13" applyFont="1" applyFill="1" applyBorder="1" applyAlignment="1" applyProtection="1">
      <alignment horizontal="center" vertical="center" wrapText="1"/>
    </xf>
    <xf numFmtId="0" fontId="116" fillId="2" borderId="1740" xfId="13" applyFont="1" applyFill="1" applyBorder="1" applyAlignment="1" applyProtection="1">
      <alignment horizontal="center" vertical="center" wrapText="1"/>
    </xf>
    <xf numFmtId="0" fontId="101" fillId="2" borderId="1734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646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649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659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4" fillId="4" borderId="0" xfId="11" quotePrefix="1" applyFont="1" applyAlignment="1">
      <alignment horizontal="center" vertical="center" wrapText="1"/>
    </xf>
    <xf numFmtId="0" fontId="245" fillId="4" borderId="1743" xfId="11" quotePrefix="1" applyFont="1" applyBorder="1" applyAlignment="1">
      <alignment horizontal="center" vertical="center" wrapText="1"/>
    </xf>
    <xf numFmtId="0" fontId="246" fillId="4" borderId="1743" xfId="11" quotePrefix="1" applyFont="1" applyBorder="1" applyAlignment="1">
      <alignment horizontal="center" vertical="center" wrapText="1"/>
    </xf>
    <xf numFmtId="0" fontId="242" fillId="4" borderId="1744" xfId="11" quotePrefix="1" applyFont="1" applyBorder="1" applyAlignment="1">
      <alignment horizontal="center" vertical="center" wrapText="1"/>
    </xf>
    <xf numFmtId="0" fontId="242" fillId="4" borderId="1745" xfId="11" quotePrefix="1" applyFont="1" applyBorder="1" applyAlignment="1">
      <alignment horizontal="center" vertical="center" wrapText="1"/>
    </xf>
    <xf numFmtId="0" fontId="244" fillId="4" borderId="0" xfId="11" quotePrefix="1" applyFont="1" applyAlignment="1">
      <alignment vertical="center" wrapText="1"/>
    </xf>
    <xf numFmtId="0" fontId="152" fillId="12" borderId="1744" xfId="0" applyFont="1" applyFill="1" applyBorder="1" applyAlignment="1">
      <alignment horizontal="left" vertical="center" wrapText="1"/>
    </xf>
    <xf numFmtId="0" fontId="52" fillId="0" borderId="1734" xfId="0" applyFont="1" applyBorder="1" applyAlignment="1">
      <alignment horizontal="center" vertical="center" wrapText="1"/>
    </xf>
    <xf numFmtId="0" fontId="52" fillId="0" borderId="1735" xfId="0" applyFont="1" applyBorder="1" applyAlignment="1">
      <alignment horizontal="center" vertical="center" wrapText="1"/>
    </xf>
    <xf numFmtId="0" fontId="52" fillId="0" borderId="1737" xfId="0" applyFont="1" applyBorder="1" applyAlignment="1">
      <alignment horizontal="center" vertical="center" wrapText="1"/>
    </xf>
    <xf numFmtId="0" fontId="52" fillId="0" borderId="1758" xfId="0" applyFont="1" applyBorder="1" applyAlignment="1">
      <alignment horizontal="center" vertical="center" wrapText="1"/>
    </xf>
    <xf numFmtId="0" fontId="52" fillId="0" borderId="1750" xfId="0" applyFont="1" applyBorder="1" applyAlignment="1">
      <alignment horizontal="center" vertical="center" wrapText="1"/>
    </xf>
    <xf numFmtId="0" fontId="55" fillId="0" borderId="1676" xfId="13" applyFont="1" applyFill="1" applyBorder="1" applyAlignment="1">
      <alignment horizontal="center" vertical="center" wrapText="1"/>
    </xf>
    <xf numFmtId="0" fontId="55" fillId="0" borderId="1675" xfId="13" applyFont="1" applyFill="1" applyBorder="1" applyAlignment="1">
      <alignment horizontal="center" vertical="center" wrapText="1"/>
    </xf>
    <xf numFmtId="0" fontId="55" fillId="0" borderId="1674" xfId="13" applyFont="1" applyFill="1" applyBorder="1" applyAlignment="1">
      <alignment horizontal="center" vertical="center" wrapText="1"/>
    </xf>
    <xf numFmtId="0" fontId="52" fillId="0" borderId="1422" xfId="0" applyFont="1" applyBorder="1" applyAlignment="1">
      <alignment horizontal="center" vertical="center" wrapText="1"/>
    </xf>
    <xf numFmtId="0" fontId="55" fillId="0" borderId="1422" xfId="13" applyFont="1" applyFill="1" applyBorder="1" applyAlignment="1">
      <alignment horizontal="center" vertical="center" wrapText="1"/>
    </xf>
    <xf numFmtId="0" fontId="55" fillId="0" borderId="1743" xfId="13" quotePrefix="1" applyFont="1" applyFill="1" applyBorder="1" applyAlignment="1">
      <alignment horizontal="center" vertical="center" wrapText="1"/>
    </xf>
    <xf numFmtId="0" fontId="55" fillId="0" borderId="1763" xfId="13" quotePrefix="1" applyFont="1" applyFill="1" applyBorder="1" applyAlignment="1">
      <alignment horizontal="center" vertical="center" wrapText="1"/>
    </xf>
    <xf numFmtId="0" fontId="55" fillId="0" borderId="1764" xfId="13" quotePrefix="1" applyFont="1" applyFill="1" applyBorder="1" applyAlignment="1">
      <alignment horizontal="center" vertical="center" wrapText="1"/>
    </xf>
    <xf numFmtId="0" fontId="55" fillId="0" borderId="1765" xfId="13" quotePrefix="1" applyFont="1" applyFill="1" applyBorder="1" applyAlignment="1">
      <alignment horizontal="center" vertical="center" wrapText="1"/>
    </xf>
    <xf numFmtId="0" fontId="55" fillId="0" borderId="1767" xfId="13" quotePrefix="1" applyFont="1" applyFill="1" applyBorder="1" applyAlignment="1">
      <alignment horizontal="center" vertical="center" wrapText="1"/>
    </xf>
    <xf numFmtId="0" fontId="55" fillId="0" borderId="1756" xfId="13" quotePrefix="1" applyFont="1" applyFill="1" applyBorder="1" applyAlignment="1">
      <alignment horizontal="center" vertical="center" wrapText="1"/>
    </xf>
    <xf numFmtId="0" fontId="55" fillId="0" borderId="1769" xfId="13" quotePrefix="1" applyFont="1" applyFill="1" applyBorder="1" applyAlignment="1">
      <alignment horizontal="center" vertical="center" wrapText="1"/>
    </xf>
    <xf numFmtId="0" fontId="55" fillId="0" borderId="1770" xfId="13" quotePrefix="1" applyFont="1" applyFill="1" applyBorder="1" applyAlignment="1">
      <alignment horizontal="center" vertical="center" wrapText="1"/>
    </xf>
    <xf numFmtId="0" fontId="52" fillId="0" borderId="1734" xfId="0" applyFont="1" applyBorder="1" applyAlignment="1">
      <alignment horizontal="center" vertical="center"/>
    </xf>
    <xf numFmtId="0" fontId="52" fillId="0" borderId="1735" xfId="0" applyFont="1" applyBorder="1" applyAlignment="1">
      <alignment horizontal="center" vertical="center"/>
    </xf>
    <xf numFmtId="0" fontId="52" fillId="0" borderId="1750" xfId="0" applyFont="1" applyBorder="1" applyAlignment="1">
      <alignment horizontal="center" vertical="center"/>
    </xf>
    <xf numFmtId="0" fontId="55" fillId="0" borderId="1758" xfId="13" applyFont="1" applyFill="1" applyBorder="1" applyAlignment="1">
      <alignment horizontal="center" vertical="center" wrapText="1"/>
    </xf>
    <xf numFmtId="0" fontId="55" fillId="0" borderId="1750" xfId="13" applyFont="1" applyFill="1" applyBorder="1" applyAlignment="1">
      <alignment horizontal="center" vertical="center" wrapText="1"/>
    </xf>
    <xf numFmtId="0" fontId="55" fillId="0" borderId="1737" xfId="13" applyFont="1" applyFill="1" applyBorder="1" applyAlignment="1">
      <alignment horizontal="center" vertical="center" wrapText="1"/>
    </xf>
    <xf numFmtId="0" fontId="55" fillId="0" borderId="1745" xfId="13" quotePrefix="1" applyFont="1" applyFill="1" applyBorder="1" applyAlignment="1">
      <alignment horizontal="center" vertical="center" wrapText="1"/>
    </xf>
    <xf numFmtId="0" fontId="52" fillId="0" borderId="1734" xfId="13" quotePrefix="1" applyFont="1" applyFill="1" applyBorder="1" applyAlignment="1">
      <alignment horizontal="center" vertical="center" wrapText="1"/>
    </xf>
    <xf numFmtId="0" fontId="52" fillId="0" borderId="1673" xfId="13" quotePrefix="1" applyFont="1" applyFill="1" applyBorder="1" applyAlignment="1">
      <alignment horizontal="center" vertical="center" wrapText="1"/>
    </xf>
    <xf numFmtId="0" fontId="52" fillId="0" borderId="640" xfId="0" applyFont="1" applyBorder="1" applyAlignment="1">
      <alignment horizontal="center" vertical="center"/>
    </xf>
    <xf numFmtId="0" fontId="52" fillId="0" borderId="1737" xfId="15" quotePrefix="1" applyFont="1" applyFill="1" applyBorder="1" applyAlignment="1">
      <alignment horizontal="center" vertical="center" wrapText="1"/>
    </xf>
    <xf numFmtId="0" fontId="55" fillId="0" borderId="640" xfId="13" applyFont="1" applyFill="1" applyBorder="1" applyAlignment="1">
      <alignment horizontal="center" vertical="center" wrapText="1"/>
    </xf>
    <xf numFmtId="0" fontId="52" fillId="0" borderId="1768" xfId="15" quotePrefix="1" applyFont="1" applyFill="1" applyBorder="1" applyAlignment="1">
      <alignment horizontal="center" vertical="center" wrapText="1"/>
    </xf>
    <xf numFmtId="0" fontId="55" fillId="0" borderId="1735" xfId="13" applyFont="1" applyFill="1" applyBorder="1" applyAlignment="1">
      <alignment horizontal="center" vertical="center" wrapText="1"/>
    </xf>
    <xf numFmtId="0" fontId="152" fillId="0" borderId="1674" xfId="0" applyFont="1" applyBorder="1" applyAlignment="1">
      <alignment horizontal="center" vertical="center" wrapText="1"/>
    </xf>
    <xf numFmtId="0" fontId="152" fillId="0" borderId="1676" xfId="0" applyFont="1" applyBorder="1" applyAlignment="1">
      <alignment horizontal="center" vertical="center" wrapText="1"/>
    </xf>
    <xf numFmtId="0" fontId="152" fillId="0" borderId="1675" xfId="0" applyFont="1" applyBorder="1" applyAlignment="1">
      <alignment horizontal="center" vertical="center" wrapText="1"/>
    </xf>
    <xf numFmtId="0" fontId="152" fillId="0" borderId="1677" xfId="0" applyFont="1" applyBorder="1" applyAlignment="1">
      <alignment horizontal="center" vertical="center" wrapText="1"/>
    </xf>
    <xf numFmtId="0" fontId="152" fillId="0" borderId="1735" xfId="0" applyFont="1" applyBorder="1" applyAlignment="1">
      <alignment horizontal="center" vertical="center" wrapText="1"/>
    </xf>
    <xf numFmtId="0" fontId="152" fillId="0" borderId="1750" xfId="0" applyFont="1" applyBorder="1" applyAlignment="1">
      <alignment horizontal="center" vertical="center" wrapText="1"/>
    </xf>
    <xf numFmtId="0" fontId="152" fillId="0" borderId="1737" xfId="0" applyFont="1" applyBorder="1" applyAlignment="1">
      <alignment horizontal="center" vertical="center" wrapText="1"/>
    </xf>
    <xf numFmtId="0" fontId="152" fillId="0" borderId="1758" xfId="0" applyFont="1" applyBorder="1" applyAlignment="1">
      <alignment horizontal="center" vertical="center" wrapText="1"/>
    </xf>
    <xf numFmtId="0" fontId="152" fillId="0" borderId="1768" xfId="0" applyFont="1" applyBorder="1" applyAlignment="1">
      <alignment horizontal="center" vertical="center" wrapText="1"/>
    </xf>
    <xf numFmtId="0" fontId="152" fillId="0" borderId="640" xfId="0" applyFont="1" applyBorder="1" applyAlignment="1">
      <alignment horizontal="center" vertical="center" wrapText="1"/>
    </xf>
    <xf numFmtId="0" fontId="152" fillId="0" borderId="72" xfId="0" applyFont="1" applyBorder="1" applyAlignment="1">
      <alignment horizontal="center" vertical="center" wrapText="1"/>
    </xf>
    <xf numFmtId="0" fontId="152" fillId="0" borderId="43" xfId="0" applyFont="1" applyBorder="1" applyAlignment="1">
      <alignment horizontal="center" vertical="center" wrapText="1"/>
    </xf>
    <xf numFmtId="0" fontId="152" fillId="0" borderId="1643" xfId="0" applyFont="1" applyBorder="1" applyAlignment="1">
      <alignment horizontal="center" vertical="center" wrapText="1"/>
    </xf>
    <xf numFmtId="0" fontId="152" fillId="0" borderId="70" xfId="0" applyFont="1" applyBorder="1" applyAlignment="1">
      <alignment horizontal="center" vertical="center" wrapText="1"/>
    </xf>
    <xf numFmtId="0" fontId="152" fillId="0" borderId="1743" xfId="0" applyFont="1" applyBorder="1" applyAlignment="1">
      <alignment horizontal="center" vertical="center" wrapText="1"/>
    </xf>
    <xf numFmtId="0" fontId="152" fillId="0" borderId="1763" xfId="0" applyFont="1" applyBorder="1" applyAlignment="1">
      <alignment horizontal="center" vertical="center" wrapText="1"/>
    </xf>
    <xf numFmtId="0" fontId="152" fillId="0" borderId="1764" xfId="0" applyFont="1" applyBorder="1" applyAlignment="1">
      <alignment horizontal="center" vertical="center" wrapText="1"/>
    </xf>
    <xf numFmtId="0" fontId="152" fillId="0" borderId="1765" xfId="0" applyFont="1" applyBorder="1" applyAlignment="1">
      <alignment horizontal="center" vertical="center" wrapText="1"/>
    </xf>
    <xf numFmtId="0" fontId="152" fillId="0" borderId="1766" xfId="0" applyFont="1" applyBorder="1" applyAlignment="1">
      <alignment horizontal="center" vertical="center" wrapText="1"/>
    </xf>
    <xf numFmtId="0" fontId="55" fillId="2" borderId="1743" xfId="0" applyFont="1" applyFill="1" applyBorder="1" applyAlignment="1">
      <alignment horizontal="center" vertical="center" wrapText="1"/>
    </xf>
    <xf numFmtId="0" fontId="55" fillId="2" borderId="1763" xfId="0" applyFont="1" applyFill="1" applyBorder="1" applyAlignment="1">
      <alignment horizontal="center" vertical="center" wrapText="1"/>
    </xf>
    <xf numFmtId="0" fontId="55" fillId="2" borderId="1764" xfId="0" applyFont="1" applyFill="1" applyBorder="1" applyAlignment="1">
      <alignment horizontal="center" vertical="center" wrapText="1"/>
    </xf>
    <xf numFmtId="0" fontId="55" fillId="2" borderId="1765" xfId="0" applyFont="1" applyFill="1" applyBorder="1" applyAlignment="1">
      <alignment horizontal="center" vertical="center" wrapText="1"/>
    </xf>
    <xf numFmtId="0" fontId="55" fillId="2" borderId="1766" xfId="0" applyFont="1" applyFill="1" applyBorder="1" applyAlignment="1">
      <alignment horizontal="center" vertical="center" wrapText="1"/>
    </xf>
    <xf numFmtId="0" fontId="55" fillId="4" borderId="772" xfId="0" applyFont="1" applyFill="1" applyBorder="1" applyAlignment="1">
      <alignment horizontal="left" vertical="center" wrapText="1"/>
    </xf>
    <xf numFmtId="0" fontId="55" fillId="4" borderId="1404" xfId="0" applyFont="1" applyFill="1" applyBorder="1" applyAlignment="1">
      <alignment horizontal="center" vertical="center" wrapText="1"/>
    </xf>
    <xf numFmtId="0" fontId="10" fillId="4" borderId="1746" xfId="13" quotePrefix="1" applyFont="1" applyFill="1" applyBorder="1" applyAlignment="1">
      <alignment horizontal="center" vertical="center" wrapText="1"/>
    </xf>
    <xf numFmtId="0" fontId="10" fillId="4" borderId="1746" xfId="13" quotePrefix="1" applyFont="1" applyFill="1" applyBorder="1" applyAlignment="1">
      <alignment vertical="center" wrapText="1"/>
    </xf>
    <xf numFmtId="0" fontId="55" fillId="4" borderId="1746" xfId="0" applyFont="1" applyFill="1" applyBorder="1" applyAlignment="1">
      <alignment horizontal="center" vertical="center" wrapText="1"/>
    </xf>
    <xf numFmtId="0" fontId="10" fillId="4" borderId="1746" xfId="15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vertical="center" wrapText="1"/>
    </xf>
    <xf numFmtId="0" fontId="55" fillId="4" borderId="1647" xfId="0" applyFont="1" applyFill="1" applyBorder="1" applyAlignment="1">
      <alignment horizontal="center" vertical="center" wrapText="1"/>
    </xf>
    <xf numFmtId="0" fontId="10" fillId="4" borderId="1748" xfId="15" quotePrefix="1" applyFont="1" applyFill="1" applyBorder="1" applyAlignment="1">
      <alignment horizontal="center" vertical="center" wrapText="1"/>
    </xf>
    <xf numFmtId="0" fontId="10" fillId="4" borderId="1748" xfId="13" quotePrefix="1" applyFont="1" applyFill="1" applyBorder="1" applyAlignment="1">
      <alignment horizontal="center" vertical="center" wrapText="1"/>
    </xf>
    <xf numFmtId="0" fontId="10" fillId="4" borderId="1771" xfId="13" quotePrefix="1" applyFont="1" applyFill="1" applyBorder="1" applyAlignment="1">
      <alignment horizontal="center" vertical="center" wrapText="1"/>
    </xf>
    <xf numFmtId="0" fontId="55" fillId="4" borderId="1171" xfId="0" applyFont="1" applyFill="1" applyBorder="1" applyAlignment="1">
      <alignment horizontal="left" vertical="center" wrapText="1"/>
    </xf>
    <xf numFmtId="0" fontId="55" fillId="4" borderId="1633" xfId="0" applyFont="1" applyFill="1" applyBorder="1" applyAlignment="1">
      <alignment horizontal="center" vertical="center" wrapText="1"/>
    </xf>
    <xf numFmtId="0" fontId="10" fillId="4" borderId="1767" xfId="13" quotePrefix="1" applyFont="1" applyFill="1" applyBorder="1" applyAlignment="1">
      <alignment horizontal="center" vertical="center" wrapText="1"/>
    </xf>
    <xf numFmtId="0" fontId="10" fillId="4" borderId="1171" xfId="13" quotePrefix="1" applyFont="1" applyFill="1" applyBorder="1" applyAlignment="1">
      <alignment horizontal="center" vertical="center" wrapText="1"/>
    </xf>
    <xf numFmtId="0" fontId="10" fillId="4" borderId="1767" xfId="13" quotePrefix="1" applyFont="1" applyFill="1" applyBorder="1" applyAlignment="1">
      <alignment vertical="center" wrapText="1"/>
    </xf>
    <xf numFmtId="0" fontId="55" fillId="4" borderId="1767" xfId="0" applyFont="1" applyFill="1" applyBorder="1" applyAlignment="1">
      <alignment horizontal="center" vertical="center" wrapText="1"/>
    </xf>
    <xf numFmtId="0" fontId="10" fillId="4" borderId="1767" xfId="15" quotePrefix="1" applyFont="1" applyFill="1" applyBorder="1" applyAlignment="1">
      <alignment horizontal="center" vertical="center" wrapText="1"/>
    </xf>
    <xf numFmtId="0" fontId="55" fillId="4" borderId="1171" xfId="0" applyFont="1" applyFill="1" applyBorder="1" applyAlignment="1">
      <alignment horizontal="center" vertical="center" wrapText="1"/>
    </xf>
    <xf numFmtId="0" fontId="55" fillId="4" borderId="1658" xfId="0" applyFont="1" applyFill="1" applyBorder="1" applyAlignment="1">
      <alignment horizontal="center" vertical="center" wrapText="1"/>
    </xf>
    <xf numFmtId="0" fontId="10" fillId="4" borderId="1757" xfId="15" quotePrefix="1" applyFont="1" applyFill="1" applyBorder="1" applyAlignment="1">
      <alignment horizontal="center" vertical="center" wrapText="1"/>
    </xf>
    <xf numFmtId="0" fontId="10" fillId="4" borderId="1757" xfId="13" quotePrefix="1" applyFont="1" applyFill="1" applyBorder="1" applyAlignment="1">
      <alignment horizontal="center" vertical="center" wrapText="1"/>
    </xf>
    <xf numFmtId="0" fontId="10" fillId="4" borderId="1760" xfId="13" quotePrefix="1" applyFont="1" applyFill="1" applyBorder="1" applyAlignment="1">
      <alignment horizontal="center" vertical="center" wrapText="1"/>
    </xf>
    <xf numFmtId="0" fontId="55" fillId="4" borderId="1654" xfId="0" applyFont="1" applyFill="1" applyBorder="1" applyAlignment="1">
      <alignment horizontal="left" vertical="center" wrapText="1"/>
    </xf>
    <xf numFmtId="0" fontId="55" fillId="4" borderId="1654" xfId="0" applyFont="1" applyFill="1" applyBorder="1" applyAlignment="1">
      <alignment horizontal="center" vertical="center" wrapText="1"/>
    </xf>
    <xf numFmtId="0" fontId="10" fillId="4" borderId="1763" xfId="13" quotePrefix="1" applyFont="1" applyFill="1" applyBorder="1" applyAlignment="1">
      <alignment horizontal="center" vertical="center" wrapText="1"/>
    </xf>
    <xf numFmtId="0" fontId="10" fillId="4" borderId="72" xfId="13" quotePrefix="1" applyFont="1" applyFill="1" applyBorder="1" applyAlignment="1">
      <alignment horizontal="center" vertical="center" wrapText="1"/>
    </xf>
    <xf numFmtId="0" fontId="10" fillId="4" borderId="1763" xfId="13" quotePrefix="1" applyFont="1" applyFill="1" applyBorder="1" applyAlignment="1">
      <alignment vertical="center" wrapText="1"/>
    </xf>
    <xf numFmtId="0" fontId="55" fillId="4" borderId="1763" xfId="0" applyFont="1" applyFill="1" applyBorder="1" applyAlignment="1">
      <alignment horizontal="center" vertical="center" wrapText="1"/>
    </xf>
    <xf numFmtId="0" fontId="10" fillId="4" borderId="1763" xfId="15" quotePrefix="1" applyFont="1" applyFill="1" applyBorder="1" applyAlignment="1">
      <alignment horizontal="center" vertical="center" wrapText="1"/>
    </xf>
    <xf numFmtId="0" fontId="55" fillId="4" borderId="72" xfId="0" applyFont="1" applyFill="1" applyBorder="1" applyAlignment="1">
      <alignment horizontal="center" vertical="center" wrapText="1"/>
    </xf>
    <xf numFmtId="0" fontId="55" fillId="4" borderId="1646" xfId="0" applyFont="1" applyFill="1" applyBorder="1" applyAlignment="1">
      <alignment horizontal="center" vertical="center" wrapText="1"/>
    </xf>
    <xf numFmtId="0" fontId="10" fillId="4" borderId="1750" xfId="15" quotePrefix="1" applyFont="1" applyFill="1" applyBorder="1" applyAlignment="1">
      <alignment horizontal="center" vertical="center" wrapText="1"/>
    </xf>
    <xf numFmtId="0" fontId="10" fillId="4" borderId="1750" xfId="13" quotePrefix="1" applyFont="1" applyFill="1" applyBorder="1" applyAlignment="1">
      <alignment horizontal="center" vertical="center" wrapText="1"/>
    </xf>
    <xf numFmtId="0" fontId="10" fillId="4" borderId="1739" xfId="13" quotePrefix="1" applyFont="1" applyFill="1" applyBorder="1" applyAlignment="1">
      <alignment horizontal="center" vertical="center" wrapText="1"/>
    </xf>
    <xf numFmtId="0" fontId="20" fillId="2" borderId="1743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763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763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76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68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74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764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76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64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75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63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63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5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48" xfId="15" quotePrefix="1" applyFont="1" applyFill="1" applyBorder="1" applyAlignment="1">
      <alignment horizontal="left" vertical="center" wrapText="1"/>
    </xf>
    <xf numFmtId="0" fontId="24" fillId="2" borderId="1763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58" xfId="13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734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666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65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749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752" xfId="0" applyFont="1" applyFill="1" applyBorder="1" applyAlignment="1">
      <alignment horizontal="justify" vertical="center"/>
    </xf>
    <xf numFmtId="0" fontId="26" fillId="2" borderId="1752" xfId="15" quotePrefix="1" applyFont="1" applyFill="1" applyBorder="1" applyAlignment="1">
      <alignment horizontal="left" vertical="center" wrapText="1"/>
    </xf>
    <xf numFmtId="0" fontId="23" fillId="2" borderId="1762" xfId="0" applyFont="1" applyFill="1" applyBorder="1" applyAlignment="1">
      <alignment horizontal="justify" vertical="center"/>
    </xf>
    <xf numFmtId="0" fontId="203" fillId="2" borderId="1754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772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76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5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66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748" xfId="0" applyFont="1" applyFill="1" applyBorder="1" applyAlignment="1">
      <alignment horizontal="justify" vertical="center"/>
    </xf>
    <xf numFmtId="0" fontId="26" fillId="2" borderId="1747" xfId="15" quotePrefix="1" applyFont="1" applyFill="1" applyBorder="1" applyAlignment="1">
      <alignment horizontal="left" vertical="center" wrapText="1"/>
    </xf>
    <xf numFmtId="0" fontId="26" fillId="2" borderId="173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4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59" xfId="13" quotePrefix="1" applyNumberFormat="1" applyFont="1" applyFill="1" applyBorder="1" applyAlignment="1" applyProtection="1">
      <alignment horizontal="center" vertical="center" wrapText="1"/>
      <protection locked="0"/>
    </xf>
    <xf numFmtId="0" fontId="39" fillId="4" borderId="1752" xfId="15" quotePrefix="1" applyFont="1" applyFill="1" applyBorder="1" applyAlignment="1">
      <alignment horizontal="center" vertical="center" wrapText="1"/>
    </xf>
    <xf numFmtId="0" fontId="39" fillId="4" borderId="1750" xfId="15" quotePrefix="1" applyFont="1" applyFill="1" applyBorder="1" applyAlignment="1">
      <alignment horizontal="center" vertical="center" wrapText="1"/>
    </xf>
    <xf numFmtId="0" fontId="39" fillId="4" borderId="1751" xfId="15" quotePrefix="1" applyFont="1" applyFill="1" applyBorder="1" applyAlignment="1">
      <alignment horizontal="center" vertical="center" wrapText="1"/>
    </xf>
    <xf numFmtId="0" fontId="39" fillId="2" borderId="1752" xfId="15" quotePrefix="1" applyFont="1" applyFill="1" applyBorder="1" applyAlignment="1">
      <alignment horizontal="center" vertical="center" wrapText="1"/>
    </xf>
    <xf numFmtId="0" fontId="39" fillId="2" borderId="1750" xfId="15" quotePrefix="1" applyFont="1" applyFill="1" applyBorder="1" applyAlignment="1">
      <alignment horizontal="center" vertical="center" wrapText="1"/>
    </xf>
    <xf numFmtId="0" fontId="39" fillId="2" borderId="1768" xfId="15" quotePrefix="1" applyFont="1" applyFill="1" applyBorder="1" applyAlignment="1">
      <alignment horizontal="center" vertical="center" wrapText="1"/>
    </xf>
    <xf numFmtId="0" fontId="39" fillId="2" borderId="1751" xfId="15" quotePrefix="1" applyFont="1" applyFill="1" applyBorder="1" applyAlignment="1">
      <alignment horizontal="center" vertical="center" wrapText="1"/>
    </xf>
    <xf numFmtId="0" fontId="10" fillId="4" borderId="1749" xfId="13" applyFont="1" applyFill="1" applyBorder="1" applyAlignment="1">
      <alignment horizontal="center" vertical="center" wrapText="1"/>
    </xf>
    <xf numFmtId="0" fontId="10" fillId="4" borderId="1751" xfId="13" applyFont="1" applyFill="1" applyBorder="1" applyAlignment="1">
      <alignment horizontal="center" vertical="center" wrapText="1"/>
    </xf>
    <xf numFmtId="0" fontId="52" fillId="2" borderId="1750" xfId="15" quotePrefix="1" applyFont="1" applyFill="1" applyBorder="1" applyAlignment="1">
      <alignment horizontal="center" vertical="center" wrapText="1"/>
    </xf>
    <xf numFmtId="0" fontId="39" fillId="4" borderId="1768" xfId="15" quotePrefix="1" applyFont="1" applyFill="1" applyBorder="1" applyAlignment="1">
      <alignment horizontal="center" vertical="center" wrapText="1"/>
    </xf>
    <xf numFmtId="0" fontId="10" fillId="4" borderId="1734" xfId="13" quotePrefix="1" applyFont="1" applyFill="1" applyBorder="1" applyAlignment="1">
      <alignment horizontal="center" vertical="center" wrapText="1"/>
    </xf>
    <xf numFmtId="0" fontId="10" fillId="4" borderId="1750" xfId="13" applyFont="1" applyFill="1" applyBorder="1" applyAlignment="1">
      <alignment horizontal="center" vertical="center" wrapText="1"/>
    </xf>
    <xf numFmtId="0" fontId="10" fillId="2" borderId="1763" xfId="13" applyFont="1" applyFill="1" applyBorder="1" applyAlignment="1">
      <alignment horizontal="center" vertical="center" wrapText="1"/>
    </xf>
    <xf numFmtId="0" fontId="10" fillId="2" borderId="1764" xfId="13" applyFont="1" applyFill="1" applyBorder="1" applyAlignment="1">
      <alignment horizontal="center" vertical="center" wrapText="1"/>
    </xf>
    <xf numFmtId="0" fontId="39" fillId="4" borderId="1773" xfId="13" quotePrefix="1" applyFont="1" applyFill="1" applyBorder="1" applyAlignment="1">
      <alignment horizontal="center" vertical="center" wrapText="1"/>
    </xf>
    <xf numFmtId="0" fontId="39" fillId="4" borderId="1774" xfId="13" quotePrefix="1" applyFont="1" applyFill="1" applyBorder="1" applyAlignment="1">
      <alignment horizontal="center" vertical="center" wrapText="1"/>
    </xf>
    <xf numFmtId="0" fontId="39" fillId="4" borderId="1775" xfId="13" quotePrefix="1" applyFont="1" applyFill="1" applyBorder="1" applyAlignment="1">
      <alignment horizontal="center" vertical="center" wrapText="1"/>
    </xf>
    <xf numFmtId="0" fontId="39" fillId="4" borderId="1734" xfId="13" quotePrefix="1" applyFont="1" applyFill="1" applyBorder="1" applyAlignment="1">
      <alignment horizontal="center" vertical="center" wrapText="1"/>
    </xf>
    <xf numFmtId="0" fontId="10" fillId="4" borderId="1773" xfId="13" applyFont="1" applyFill="1" applyBorder="1" applyAlignment="1">
      <alignment horizontal="center" vertical="center" wrapText="1"/>
    </xf>
    <xf numFmtId="0" fontId="10" fillId="4" borderId="1774" xfId="13" applyFont="1" applyFill="1" applyBorder="1" applyAlignment="1">
      <alignment horizontal="center" vertical="center" wrapText="1"/>
    </xf>
    <xf numFmtId="0" fontId="10" fillId="4" borderId="1775" xfId="13" applyFont="1" applyFill="1" applyBorder="1" applyAlignment="1">
      <alignment horizontal="center" vertical="center" wrapText="1"/>
    </xf>
    <xf numFmtId="0" fontId="39" fillId="4" borderId="1749" xfId="15" quotePrefix="1" applyFont="1" applyFill="1" applyBorder="1" applyAlignment="1">
      <alignment horizontal="center" vertical="center" wrapText="1"/>
    </xf>
    <xf numFmtId="0" fontId="39" fillId="4" borderId="1758" xfId="15" quotePrefix="1" applyFont="1" applyFill="1" applyBorder="1" applyAlignment="1">
      <alignment horizontal="center" vertical="center" wrapText="1"/>
    </xf>
    <xf numFmtId="0" fontId="39" fillId="2" borderId="1749" xfId="15" quotePrefix="1" applyFont="1" applyFill="1" applyBorder="1" applyAlignment="1">
      <alignment horizontal="center" vertical="center" wrapText="1"/>
    </xf>
    <xf numFmtId="0" fontId="39" fillId="2" borderId="1758" xfId="15" quotePrefix="1" applyFont="1" applyFill="1" applyBorder="1" applyAlignment="1">
      <alignment horizontal="center" vertical="center" wrapText="1"/>
    </xf>
    <xf numFmtId="0" fontId="10" fillId="4" borderId="1744" xfId="15" quotePrefix="1" applyFont="1" applyFill="1" applyBorder="1" applyAlignment="1">
      <alignment horizontal="center" vertical="center" wrapText="1"/>
    </xf>
    <xf numFmtId="0" fontId="39" fillId="2" borderId="1770" xfId="15" quotePrefix="1" applyFont="1" applyFill="1" applyBorder="1" applyAlignment="1">
      <alignment horizontal="center" vertical="center" wrapText="1"/>
    </xf>
    <xf numFmtId="0" fontId="39" fillId="2" borderId="1741" xfId="15" quotePrefix="1" applyFont="1" applyFill="1" applyBorder="1" applyAlignment="1">
      <alignment horizontal="center" vertical="center" wrapText="1"/>
    </xf>
    <xf numFmtId="0" fontId="39" fillId="2" borderId="1769" xfId="15" quotePrefix="1" applyFont="1" applyFill="1" applyBorder="1" applyAlignment="1">
      <alignment horizontal="center" vertical="center" wrapText="1"/>
    </xf>
    <xf numFmtId="0" fontId="10" fillId="2" borderId="1763" xfId="13" quotePrefix="1" applyFont="1" applyFill="1" applyBorder="1" applyAlignment="1">
      <alignment horizontal="center" vertical="center" wrapText="1"/>
    </xf>
    <xf numFmtId="0" fontId="10" fillId="2" borderId="1764" xfId="13" quotePrefix="1" applyFont="1" applyFill="1" applyBorder="1" applyAlignment="1">
      <alignment horizontal="center" vertical="center" wrapText="1"/>
    </xf>
    <xf numFmtId="0" fontId="10" fillId="2" borderId="1765" xfId="13" quotePrefix="1" applyFont="1" applyFill="1" applyBorder="1" applyAlignment="1">
      <alignment horizontal="center" vertical="center" wrapText="1"/>
    </xf>
    <xf numFmtId="0" fontId="10" fillId="2" borderId="1775" xfId="15" quotePrefix="1" applyFont="1" applyFill="1" applyBorder="1" applyAlignment="1">
      <alignment horizontal="center" vertical="center" wrapText="1"/>
    </xf>
    <xf numFmtId="0" fontId="10" fillId="2" borderId="1777" xfId="15" quotePrefix="1" applyFont="1" applyFill="1" applyBorder="1" applyAlignment="1">
      <alignment horizontal="center" vertical="center" wrapText="1"/>
    </xf>
    <xf numFmtId="0" fontId="10" fillId="2" borderId="1774" xfId="15" quotePrefix="1" applyFont="1" applyFill="1" applyBorder="1" applyAlignment="1">
      <alignment horizontal="center" vertical="center" wrapText="1"/>
    </xf>
    <xf numFmtId="0" fontId="10" fillId="2" borderId="1766" xfId="13" quotePrefix="1" applyFont="1" applyFill="1" applyBorder="1" applyAlignment="1">
      <alignment horizontal="center" vertical="center" wrapText="1"/>
    </xf>
    <xf numFmtId="0" fontId="10" fillId="2" borderId="1655" xfId="13" quotePrefix="1" applyFont="1" applyFill="1" applyBorder="1" applyAlignment="1">
      <alignment horizontal="center" vertical="center" wrapText="1"/>
    </xf>
    <xf numFmtId="0" fontId="39" fillId="2" borderId="1763" xfId="13" quotePrefix="1" applyFont="1" applyFill="1" applyBorder="1" applyAlignment="1">
      <alignment horizontal="center" vertical="center" wrapText="1"/>
    </xf>
    <xf numFmtId="0" fontId="39" fillId="2" borderId="1765" xfId="13" quotePrefix="1" applyFont="1" applyFill="1" applyBorder="1" applyAlignment="1">
      <alignment horizontal="center" vertical="center" wrapText="1"/>
    </xf>
    <xf numFmtId="0" fontId="39" fillId="2" borderId="1734" xfId="13" quotePrefix="1" applyFont="1" applyFill="1" applyBorder="1" applyAlignment="1">
      <alignment horizontal="center" vertical="center" wrapText="1"/>
    </xf>
    <xf numFmtId="0" fontId="52" fillId="2" borderId="1773" xfId="0" applyFont="1" applyFill="1" applyBorder="1" applyAlignment="1">
      <alignment horizontal="center" vertical="center"/>
    </xf>
    <xf numFmtId="0" fontId="52" fillId="2" borderId="1774" xfId="0" applyFont="1" applyFill="1" applyBorder="1" applyAlignment="1">
      <alignment horizontal="center" vertical="center"/>
    </xf>
    <xf numFmtId="0" fontId="39" fillId="2" borderId="1778" xfId="15" quotePrefix="1" applyFont="1" applyFill="1" applyBorder="1" applyAlignment="1">
      <alignment horizontal="center" vertical="center" wrapText="1"/>
    </xf>
    <xf numFmtId="0" fontId="52" fillId="2" borderId="1776" xfId="0" applyFont="1" applyFill="1" applyBorder="1" applyAlignment="1">
      <alignment horizontal="center" vertical="center"/>
    </xf>
    <xf numFmtId="0" fontId="39" fillId="2" borderId="1775" xfId="15" quotePrefix="1" applyFont="1" applyFill="1" applyBorder="1" applyAlignment="1">
      <alignment horizontal="center" vertical="center" wrapText="1"/>
    </xf>
    <xf numFmtId="0" fontId="10" fillId="2" borderId="1744" xfId="13" quotePrefix="1" applyFont="1" applyFill="1" applyBorder="1" applyAlignment="1">
      <alignment horizontal="center" vertical="center" wrapText="1"/>
    </xf>
    <xf numFmtId="0" fontId="40" fillId="2" borderId="1763" xfId="0" applyFont="1" applyFill="1" applyBorder="1" applyAlignment="1">
      <alignment horizontal="center" vertical="center" wrapText="1"/>
    </xf>
    <xf numFmtId="0" fontId="40" fillId="2" borderId="1764" xfId="0" applyFont="1" applyFill="1" applyBorder="1" applyAlignment="1">
      <alignment horizontal="center" vertical="center" wrapText="1"/>
    </xf>
    <xf numFmtId="0" fontId="40" fillId="2" borderId="1765" xfId="0" applyFont="1" applyFill="1" applyBorder="1" applyAlignment="1">
      <alignment horizontal="center" vertical="center" wrapText="1"/>
    </xf>
    <xf numFmtId="0" fontId="40" fillId="2" borderId="1766" xfId="0" applyFont="1" applyFill="1" applyBorder="1" applyAlignment="1">
      <alignment horizontal="center" vertical="center" wrapText="1"/>
    </xf>
    <xf numFmtId="0" fontId="40" fillId="2" borderId="1744" xfId="0" applyFont="1" applyFill="1" applyBorder="1" applyAlignment="1">
      <alignment horizontal="center" vertical="center" wrapText="1"/>
    </xf>
    <xf numFmtId="0" fontId="40" fillId="2" borderId="1767" xfId="0" applyFont="1" applyFill="1" applyBorder="1" applyAlignment="1">
      <alignment horizontal="center" vertical="center" wrapText="1"/>
    </xf>
    <xf numFmtId="0" fontId="40" fillId="2" borderId="1746" xfId="0" applyFont="1" applyFill="1" applyBorder="1" applyAlignment="1">
      <alignment horizontal="center" vertical="center" wrapText="1"/>
    </xf>
    <xf numFmtId="0" fontId="10" fillId="2" borderId="1758" xfId="13" applyFont="1" applyFill="1" applyBorder="1" applyAlignment="1">
      <alignment horizontal="center" vertical="center" wrapText="1"/>
    </xf>
    <xf numFmtId="0" fontId="10" fillId="2" borderId="1750" xfId="13" applyFont="1" applyFill="1" applyBorder="1" applyAlignment="1">
      <alignment horizontal="center" vertical="center" wrapText="1"/>
    </xf>
    <xf numFmtId="0" fontId="10" fillId="2" borderId="1751" xfId="13" applyFont="1" applyFill="1" applyBorder="1" applyAlignment="1">
      <alignment horizontal="center" vertical="center" wrapText="1"/>
    </xf>
    <xf numFmtId="0" fontId="10" fillId="2" borderId="1749" xfId="13" applyFont="1" applyFill="1" applyBorder="1" applyAlignment="1">
      <alignment horizontal="center" vertical="center" wrapText="1"/>
    </xf>
    <xf numFmtId="0" fontId="39" fillId="2" borderId="1773" xfId="13" quotePrefix="1" applyFont="1" applyFill="1" applyBorder="1" applyAlignment="1">
      <alignment horizontal="center" vertical="center" wrapText="1"/>
    </xf>
    <xf numFmtId="0" fontId="39" fillId="2" borderId="1776" xfId="13" quotePrefix="1" applyFont="1" applyFill="1" applyBorder="1" applyAlignment="1">
      <alignment horizontal="center" vertical="center" wrapText="1"/>
    </xf>
    <xf numFmtId="0" fontId="39" fillId="2" borderId="1779" xfId="13" quotePrefix="1" applyFont="1" applyFill="1" applyBorder="1" applyAlignment="1">
      <alignment horizontal="center" vertical="center" wrapText="1"/>
    </xf>
    <xf numFmtId="0" fontId="52" fillId="2" borderId="1749" xfId="0" applyFont="1" applyFill="1" applyBorder="1" applyAlignment="1">
      <alignment horizontal="center" vertical="center"/>
    </xf>
    <xf numFmtId="0" fontId="52" fillId="2" borderId="1750" xfId="0" applyFont="1" applyFill="1" applyBorder="1" applyAlignment="1">
      <alignment horizontal="center" vertical="center"/>
    </xf>
    <xf numFmtId="0" fontId="10" fillId="2" borderId="1773" xfId="13" applyFont="1" applyFill="1" applyBorder="1" applyAlignment="1">
      <alignment horizontal="center" vertical="center" wrapText="1"/>
    </xf>
    <xf numFmtId="0" fontId="10" fillId="2" borderId="1774" xfId="13" applyFont="1" applyFill="1" applyBorder="1" applyAlignment="1">
      <alignment horizontal="center" vertical="center" wrapText="1"/>
    </xf>
    <xf numFmtId="0" fontId="10" fillId="2" borderId="1775" xfId="13" applyFont="1" applyFill="1" applyBorder="1" applyAlignment="1">
      <alignment horizontal="center" vertical="center" wrapText="1"/>
    </xf>
    <xf numFmtId="0" fontId="29" fillId="2" borderId="1542" xfId="0" applyFont="1" applyFill="1" applyBorder="1" applyAlignment="1">
      <alignment horizontal="left" vertical="center" wrapText="1"/>
    </xf>
    <xf numFmtId="0" fontId="29" fillId="2" borderId="1640" xfId="0" applyFont="1" applyFill="1" applyBorder="1" applyAlignment="1">
      <alignment horizontal="left" vertical="center" wrapText="1"/>
    </xf>
    <xf numFmtId="0" fontId="100" fillId="4" borderId="1752" xfId="0" applyFont="1" applyFill="1" applyBorder="1" applyAlignment="1">
      <alignment horizontal="center" vertical="center" wrapText="1"/>
    </xf>
    <xf numFmtId="0" fontId="100" fillId="4" borderId="1750" xfId="0" applyFont="1" applyFill="1" applyBorder="1" applyAlignment="1">
      <alignment horizontal="center" vertical="center" wrapText="1"/>
    </xf>
    <xf numFmtId="0" fontId="100" fillId="4" borderId="1751" xfId="0" applyFont="1" applyFill="1" applyBorder="1" applyAlignment="1">
      <alignment horizontal="center" vertical="center" wrapText="1"/>
    </xf>
    <xf numFmtId="0" fontId="10" fillId="4" borderId="1653" xfId="13" quotePrefix="1" applyFont="1" applyFill="1" applyBorder="1" applyAlignment="1">
      <alignment horizontal="center" vertical="center" wrapText="1"/>
    </xf>
    <xf numFmtId="0" fontId="10" fillId="4" borderId="1656" xfId="13" quotePrefix="1" applyFont="1" applyFill="1" applyBorder="1" applyAlignment="1">
      <alignment horizontal="center" vertical="center" wrapText="1"/>
    </xf>
    <xf numFmtId="0" fontId="10" fillId="4" borderId="1634" xfId="13" quotePrefix="1" applyFont="1" applyFill="1" applyBorder="1" applyAlignment="1">
      <alignment horizontal="center" vertical="center" wrapText="1"/>
    </xf>
    <xf numFmtId="0" fontId="10" fillId="4" borderId="1633" xfId="13" quotePrefix="1" applyFont="1" applyFill="1" applyBorder="1" applyAlignment="1">
      <alignment horizontal="center" vertical="center" wrapText="1"/>
    </xf>
    <xf numFmtId="0" fontId="39" fillId="4" borderId="1633" xfId="13" quotePrefix="1" applyFont="1" applyFill="1" applyBorder="1" applyAlignment="1">
      <alignment horizontal="center" vertical="center" wrapText="1"/>
    </xf>
    <xf numFmtId="0" fontId="10" fillId="4" borderId="1749" xfId="15" quotePrefix="1" applyFont="1" applyFill="1" applyBorder="1" applyAlignment="1">
      <alignment horizontal="center" vertical="center" wrapText="1"/>
    </xf>
    <xf numFmtId="0" fontId="10" fillId="4" borderId="1639" xfId="15" quotePrefix="1" applyFont="1" applyFill="1" applyBorder="1" applyAlignment="1">
      <alignment horizontal="center" vertical="center" wrapText="1"/>
    </xf>
    <xf numFmtId="0" fontId="39" fillId="4" borderId="1746" xfId="13" quotePrefix="1" applyFont="1" applyFill="1" applyBorder="1" applyAlignment="1">
      <alignment horizontal="center" vertical="center" wrapText="1"/>
    </xf>
    <xf numFmtId="0" fontId="39" fillId="4" borderId="1767" xfId="13" quotePrefix="1" applyFont="1" applyFill="1" applyBorder="1" applyAlignment="1">
      <alignment horizontal="center" vertical="center" wrapText="1"/>
    </xf>
    <xf numFmtId="0" fontId="100" fillId="4" borderId="1653" xfId="0" applyFont="1" applyFill="1" applyBorder="1" applyAlignment="1">
      <alignment horizontal="center" vertical="center" wrapText="1"/>
    </xf>
    <xf numFmtId="0" fontId="100" fillId="4" borderId="1654" xfId="0" applyFont="1" applyFill="1" applyBorder="1" applyAlignment="1">
      <alignment horizontal="center" vertical="center" wrapText="1"/>
    </xf>
    <xf numFmtId="0" fontId="100" fillId="4" borderId="1655" xfId="0" applyFont="1" applyFill="1" applyBorder="1" applyAlignment="1">
      <alignment horizontal="center" vertical="center" wrapText="1"/>
    </xf>
    <xf numFmtId="0" fontId="39" fillId="4" borderId="1777" xfId="15" quotePrefix="1" applyFont="1" applyFill="1" applyBorder="1" applyAlignment="1">
      <alignment horizontal="center" vertical="center" wrapText="1"/>
    </xf>
    <xf numFmtId="0" fontId="39" fillId="4" borderId="1774" xfId="15" quotePrefix="1" applyFont="1" applyFill="1" applyBorder="1" applyAlignment="1">
      <alignment horizontal="center" vertical="center" wrapText="1"/>
    </xf>
    <xf numFmtId="0" fontId="39" fillId="4" borderId="1773" xfId="15" quotePrefix="1" applyFont="1" applyFill="1" applyBorder="1" applyAlignment="1">
      <alignment horizontal="center" vertical="center" wrapText="1"/>
    </xf>
    <xf numFmtId="0" fontId="39" fillId="4" borderId="1776" xfId="15" quotePrefix="1" applyFont="1" applyFill="1" applyBorder="1" applyAlignment="1">
      <alignment horizontal="center" vertical="center" wrapText="1"/>
    </xf>
    <xf numFmtId="0" fontId="100" fillId="4" borderId="1734" xfId="0" applyFont="1" applyFill="1" applyBorder="1" applyAlignment="1">
      <alignment horizontal="center" vertical="center" wrapText="1"/>
    </xf>
    <xf numFmtId="0" fontId="100" fillId="4" borderId="1646" xfId="0" applyFont="1" applyFill="1" applyBorder="1" applyAlignment="1">
      <alignment horizontal="center" vertical="center" wrapText="1"/>
    </xf>
    <xf numFmtId="0" fontId="100" fillId="4" borderId="1649" xfId="0" applyFont="1" applyFill="1" applyBorder="1" applyAlignment="1">
      <alignment horizontal="center" vertical="center" wrapText="1"/>
    </xf>
    <xf numFmtId="0" fontId="10" fillId="4" borderId="1744" xfId="13" quotePrefix="1" applyFont="1" applyFill="1" applyBorder="1" applyAlignment="1">
      <alignment horizontal="center" vertical="center" wrapText="1"/>
    </xf>
    <xf numFmtId="0" fontId="100" fillId="4" borderId="1744" xfId="0" applyFont="1" applyFill="1" applyBorder="1" applyAlignment="1">
      <alignment horizontal="center" vertical="center"/>
    </xf>
    <xf numFmtId="0" fontId="100" fillId="4" borderId="1641" xfId="0" applyFont="1" applyFill="1" applyBorder="1" applyAlignment="1">
      <alignment horizontal="center" vertical="center"/>
    </xf>
    <xf numFmtId="0" fontId="110" fillId="2" borderId="1639" xfId="0" applyFont="1" applyFill="1" applyBorder="1" applyAlignment="1">
      <alignment horizontal="center" vertical="center"/>
    </xf>
    <xf numFmtId="0" fontId="110" fillId="2" borderId="1640" xfId="0" applyFont="1" applyFill="1" applyBorder="1" applyAlignment="1">
      <alignment horizontal="center" vertical="center"/>
    </xf>
    <xf numFmtId="0" fontId="110" fillId="2" borderId="1641" xfId="0" applyFont="1" applyFill="1" applyBorder="1" applyAlignment="1">
      <alignment horizontal="center" vertical="center"/>
    </xf>
    <xf numFmtId="0" fontId="20" fillId="2" borderId="1639" xfId="11" quotePrefix="1" applyNumberFormat="1" applyFont="1" applyFill="1" applyBorder="1" applyAlignment="1" applyProtection="1">
      <alignment horizontal="center" textRotation="90" wrapText="1"/>
      <protection locked="0"/>
    </xf>
    <xf numFmtId="0" fontId="27" fillId="2" borderId="174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744" xfId="15" quotePrefix="1" applyFont="1" applyFill="1" applyBorder="1" applyAlignment="1">
      <alignment horizontal="left" vertical="center" wrapText="1"/>
    </xf>
    <xf numFmtId="0" fontId="24" fillId="2" borderId="1744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36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744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44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744" xfId="15" applyNumberFormat="1" applyFont="1" applyFill="1" applyBorder="1" applyAlignment="1" applyProtection="1">
      <alignment vertical="center" wrapText="1"/>
      <protection locked="0"/>
    </xf>
    <xf numFmtId="0" fontId="20" fillId="2" borderId="176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765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43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6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65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763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64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639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764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64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64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75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51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75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5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3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4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5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5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2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3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64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6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639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6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6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4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50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64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4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7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4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46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4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4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46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73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64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64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4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5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5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5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5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5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3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3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4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4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4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5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51" xfId="13" applyNumberFormat="1" applyFont="1" applyFill="1" applyBorder="1" applyAlignment="1" applyProtection="1">
      <alignment horizontal="center" vertical="center" wrapText="1"/>
      <protection locked="0"/>
    </xf>
    <xf numFmtId="0" fontId="96" fillId="2" borderId="0" xfId="9" applyFont="1" applyFill="1" applyAlignment="1">
      <alignment horizontal="center"/>
    </xf>
    <xf numFmtId="0" fontId="96" fillId="2" borderId="0" xfId="9" applyFont="1" applyFill="1" applyBorder="1" applyAlignment="1">
      <alignment horizontal="center"/>
    </xf>
    <xf numFmtId="0" fontId="39" fillId="0" borderId="1758" xfId="15" quotePrefix="1" applyFont="1" applyFill="1" applyBorder="1" applyAlignment="1">
      <alignment horizontal="center" vertical="center" wrapText="1"/>
    </xf>
    <xf numFmtId="0" fontId="10" fillId="0" borderId="1743" xfId="13" quotePrefix="1" applyFont="1" applyFill="1" applyBorder="1" applyAlignment="1">
      <alignment horizontal="center" vertical="center" wrapText="1"/>
    </xf>
    <xf numFmtId="0" fontId="10" fillId="0" borderId="1745" xfId="13" quotePrefix="1" applyFont="1" applyFill="1" applyBorder="1" applyAlignment="1">
      <alignment horizontal="center" vertical="center" wrapText="1"/>
    </xf>
    <xf numFmtId="0" fontId="52" fillId="4" borderId="1634" xfId="0" applyFont="1" applyFill="1" applyBorder="1" applyAlignment="1">
      <alignment horizontal="center" vertical="center"/>
    </xf>
    <xf numFmtId="0" fontId="39" fillId="4" borderId="1780" xfId="15" quotePrefix="1" applyFont="1" applyFill="1" applyBorder="1" applyAlignment="1">
      <alignment horizontal="center" vertical="center" wrapText="1"/>
    </xf>
    <xf numFmtId="0" fontId="52" fillId="4" borderId="1781" xfId="0" applyFont="1" applyFill="1" applyBorder="1" applyAlignment="1">
      <alignment horizontal="center" vertical="center"/>
    </xf>
    <xf numFmtId="0" fontId="52" fillId="4" borderId="1782" xfId="0" applyFont="1" applyFill="1" applyBorder="1" applyAlignment="1">
      <alignment horizontal="center" vertical="center"/>
    </xf>
    <xf numFmtId="0" fontId="33" fillId="4" borderId="1782" xfId="0" applyFont="1" applyFill="1" applyBorder="1" applyAlignment="1">
      <alignment horizontal="center" vertical="center"/>
    </xf>
    <xf numFmtId="0" fontId="33" fillId="4" borderId="1781" xfId="0" applyFont="1" applyFill="1" applyBorder="1" applyAlignment="1">
      <alignment horizontal="center" vertical="center"/>
    </xf>
    <xf numFmtId="0" fontId="10" fillId="4" borderId="1782" xfId="13" applyFont="1" applyFill="1" applyBorder="1" applyAlignment="1">
      <alignment horizontal="center" vertical="center" wrapText="1"/>
    </xf>
    <xf numFmtId="0" fontId="10" fillId="4" borderId="1780" xfId="13" applyFont="1" applyFill="1" applyBorder="1" applyAlignment="1">
      <alignment horizontal="center" vertical="center" wrapText="1"/>
    </xf>
    <xf numFmtId="0" fontId="10" fillId="4" borderId="1781" xfId="13" applyFont="1" applyFill="1" applyBorder="1" applyAlignment="1">
      <alignment horizontal="center" vertical="center" wrapText="1"/>
    </xf>
    <xf numFmtId="0" fontId="10" fillId="2" borderId="1782" xfId="15" quotePrefix="1" applyFont="1" applyFill="1" applyBorder="1" applyAlignment="1">
      <alignment vertical="center" wrapText="1"/>
    </xf>
    <xf numFmtId="0" fontId="39" fillId="0" borderId="1777" xfId="15" quotePrefix="1" applyFont="1" applyFill="1" applyBorder="1" applyAlignment="1">
      <alignment horizontal="center" vertical="center" wrapText="1"/>
    </xf>
    <xf numFmtId="0" fontId="39" fillId="2" borderId="1633" xfId="15" quotePrefix="1" applyFont="1" applyFill="1" applyBorder="1" applyAlignment="1">
      <alignment vertical="center" wrapText="1"/>
    </xf>
    <xf numFmtId="0" fontId="10" fillId="2" borderId="1781" xfId="15" quotePrefix="1" applyFont="1" applyFill="1" applyBorder="1" applyAlignment="1">
      <alignment vertical="center" wrapText="1"/>
    </xf>
    <xf numFmtId="0" fontId="39" fillId="0" borderId="1774" xfId="15" quotePrefix="1" applyFont="1" applyFill="1" applyBorder="1" applyAlignment="1">
      <alignment horizontal="center" vertical="center" wrapText="1"/>
    </xf>
    <xf numFmtId="0" fontId="10" fillId="2" borderId="0" xfId="15" quotePrefix="1" applyFont="1" applyFill="1" applyBorder="1" applyAlignment="1">
      <alignment vertical="center" wrapText="1"/>
    </xf>
    <xf numFmtId="0" fontId="55" fillId="2" borderId="1519" xfId="13" applyFont="1" applyFill="1" applyBorder="1" applyAlignment="1">
      <alignment horizontal="center" vertical="center" wrapText="1"/>
    </xf>
    <xf numFmtId="0" fontId="55" fillId="2" borderId="1676" xfId="13" applyFont="1" applyFill="1" applyBorder="1" applyAlignment="1">
      <alignment horizontal="center" vertical="center" wrapText="1"/>
    </xf>
    <xf numFmtId="0" fontId="55" fillId="2" borderId="1656" xfId="13" applyFont="1" applyFill="1" applyBorder="1" applyAlignment="1">
      <alignment vertical="center" wrapText="1"/>
    </xf>
    <xf numFmtId="0" fontId="55" fillId="2" borderId="1654" xfId="13" applyFont="1" applyFill="1" applyBorder="1" applyAlignment="1">
      <alignment vertical="center" wrapText="1"/>
    </xf>
    <xf numFmtId="0" fontId="55" fillId="2" borderId="1655" xfId="13" applyFont="1" applyFill="1" applyBorder="1" applyAlignment="1">
      <alignment vertical="center" wrapText="1"/>
    </xf>
    <xf numFmtId="0" fontId="110" fillId="2" borderId="1799" xfId="0" applyFont="1" applyFill="1" applyBorder="1" applyAlignment="1">
      <alignment horizontal="center" vertical="center"/>
    </xf>
    <xf numFmtId="0" fontId="55" fillId="2" borderId="1634" xfId="15" applyFont="1" applyFill="1" applyBorder="1" applyAlignment="1">
      <alignment vertical="center" wrapText="1"/>
    </xf>
    <xf numFmtId="0" fontId="143" fillId="2" borderId="1750" xfId="15" quotePrefix="1" applyFont="1" applyFill="1" applyBorder="1" applyAlignment="1">
      <alignment horizontal="center" vertical="center" wrapText="1"/>
    </xf>
    <xf numFmtId="0" fontId="143" fillId="2" borderId="1752" xfId="15" quotePrefix="1" applyFont="1" applyFill="1" applyBorder="1" applyAlignment="1">
      <alignment horizontal="center" vertical="center" wrapText="1"/>
    </xf>
    <xf numFmtId="0" fontId="143" fillId="2" borderId="1777" xfId="13" quotePrefix="1" applyFont="1" applyFill="1" applyBorder="1" applyAlignment="1">
      <alignment vertical="center" wrapText="1"/>
    </xf>
    <xf numFmtId="0" fontId="143" fillId="2" borderId="1774" xfId="13" quotePrefix="1" applyFont="1" applyFill="1" applyBorder="1" applyAlignment="1">
      <alignment vertical="center" wrapText="1"/>
    </xf>
    <xf numFmtId="0" fontId="85" fillId="2" borderId="704" xfId="0" applyFont="1" applyFill="1" applyBorder="1" applyAlignment="1" applyProtection="1">
      <alignment horizontal="center"/>
      <protection hidden="1"/>
    </xf>
    <xf numFmtId="0" fontId="85" fillId="2" borderId="1636" xfId="0" applyFont="1" applyFill="1" applyBorder="1" applyAlignment="1" applyProtection="1">
      <alignment horizontal="center"/>
      <protection hidden="1"/>
    </xf>
    <xf numFmtId="0" fontId="85" fillId="2" borderId="1803" xfId="0" applyFont="1" applyFill="1" applyBorder="1" applyAlignment="1" applyProtection="1">
      <alignment horizontal="center"/>
      <protection hidden="1"/>
    </xf>
    <xf numFmtId="0" fontId="18" fillId="2" borderId="1647" xfId="0" applyFont="1" applyFill="1" applyBorder="1" applyAlignment="1" applyProtection="1">
      <alignment horizontal="center"/>
      <protection hidden="1"/>
    </xf>
    <xf numFmtId="0" fontId="8" fillId="2" borderId="673" xfId="0" applyFont="1" applyFill="1" applyBorder="1" applyAlignment="1" applyProtection="1">
      <alignment horizontal="left"/>
      <protection locked="0"/>
    </xf>
    <xf numFmtId="0" fontId="23" fillId="2" borderId="918" xfId="0" applyFont="1" applyFill="1" applyBorder="1" applyAlignment="1" applyProtection="1">
      <alignment horizontal="center" vertical="center"/>
      <protection locked="0"/>
    </xf>
    <xf numFmtId="0" fontId="23" fillId="2" borderId="673" xfId="0" applyFont="1" applyFill="1" applyBorder="1" applyAlignment="1" applyProtection="1">
      <alignment horizontal="center" vertical="center"/>
      <protection locked="0"/>
    </xf>
    <xf numFmtId="0" fontId="23" fillId="2" borderId="675" xfId="0" applyFont="1" applyFill="1" applyBorder="1" applyAlignment="1" applyProtection="1">
      <alignment horizontal="center" vertical="center"/>
      <protection locked="0"/>
    </xf>
    <xf numFmtId="0" fontId="8" fillId="2" borderId="529" xfId="0" applyFont="1" applyFill="1" applyBorder="1" applyAlignment="1" applyProtection="1">
      <alignment horizontal="left"/>
      <protection locked="0"/>
    </xf>
    <xf numFmtId="0" fontId="8" fillId="2" borderId="108" xfId="0" applyFont="1" applyFill="1" applyBorder="1" applyAlignment="1" applyProtection="1">
      <alignment horizontal="left"/>
      <protection locked="0"/>
    </xf>
    <xf numFmtId="0" fontId="23" fillId="2" borderId="1629" xfId="0" applyFont="1" applyFill="1" applyBorder="1" applyAlignment="1" applyProtection="1">
      <alignment horizontal="center" vertical="center"/>
      <protection locked="0"/>
    </xf>
    <xf numFmtId="0" fontId="23" fillId="2" borderId="1683" xfId="0" applyFont="1" applyFill="1" applyBorder="1" applyAlignment="1" applyProtection="1">
      <alignment horizontal="center" vertical="center"/>
      <protection locked="0"/>
    </xf>
    <xf numFmtId="0" fontId="23" fillId="2" borderId="1683" xfId="0" applyFont="1" applyFill="1" applyBorder="1" applyAlignment="1" applyProtection="1">
      <alignment horizontal="center" vertical="center"/>
      <protection hidden="1"/>
    </xf>
    <xf numFmtId="0" fontId="8" fillId="2" borderId="1641" xfId="0" applyFont="1" applyFill="1" applyBorder="1" applyAlignment="1" applyProtection="1">
      <alignment horizontal="center" vertical="center"/>
      <protection hidden="1"/>
    </xf>
    <xf numFmtId="0" fontId="8" fillId="2" borderId="1789" xfId="0" applyFont="1" applyFill="1" applyBorder="1" applyAlignment="1" applyProtection="1">
      <alignment horizontal="center" vertical="center"/>
      <protection hidden="1"/>
    </xf>
    <xf numFmtId="0" fontId="12" fillId="2" borderId="1010" xfId="9" applyFont="1" applyFill="1" applyBorder="1" applyAlignment="1">
      <alignment horizontal="center"/>
    </xf>
    <xf numFmtId="0" fontId="199" fillId="2" borderId="1384" xfId="9" applyFont="1" applyFill="1" applyBorder="1" applyAlignment="1">
      <alignment horizontal="center" vertical="center" wrapText="1"/>
    </xf>
    <xf numFmtId="0" fontId="200" fillId="2" borderId="1206" xfId="9" applyFont="1" applyFill="1" applyBorder="1" applyAlignment="1">
      <alignment horizontal="center" wrapText="1"/>
    </xf>
    <xf numFmtId="0" fontId="182" fillId="2" borderId="1137" xfId="9" applyFont="1" applyFill="1" applyBorder="1" applyAlignment="1">
      <alignment horizontal="center" vertical="center"/>
    </xf>
    <xf numFmtId="0" fontId="78" fillId="2" borderId="1294" xfId="9" applyFont="1" applyFill="1" applyBorder="1" applyAlignment="1">
      <alignment wrapText="1"/>
    </xf>
    <xf numFmtId="0" fontId="96" fillId="2" borderId="1257" xfId="9" applyFont="1" applyFill="1" applyBorder="1" applyAlignment="1">
      <alignment vertical="center"/>
    </xf>
    <xf numFmtId="0" fontId="96" fillId="2" borderId="1258" xfId="9" applyFont="1" applyFill="1" applyBorder="1" applyAlignment="1">
      <alignment vertical="center"/>
    </xf>
    <xf numFmtId="0" fontId="80" fillId="2" borderId="995" xfId="9" applyFont="1" applyFill="1" applyBorder="1" applyAlignment="1">
      <alignment horizontal="left" wrapText="1"/>
    </xf>
    <xf numFmtId="0" fontId="82" fillId="2" borderId="0" xfId="0" applyFont="1" applyFill="1" applyAlignment="1">
      <alignment vertical="top"/>
    </xf>
    <xf numFmtId="0" fontId="81" fillId="2" borderId="0" xfId="9" applyFont="1" applyFill="1" applyBorder="1" applyAlignment="1"/>
    <xf numFmtId="49" fontId="79" fillId="2" borderId="1805" xfId="0" applyNumberFormat="1" applyFont="1" applyFill="1" applyBorder="1" applyAlignment="1">
      <alignment horizontal="left"/>
    </xf>
    <xf numFmtId="0" fontId="12" fillId="2" borderId="1641" xfId="9" applyFont="1" applyFill="1" applyBorder="1" applyAlignment="1">
      <alignment horizontal="left" shrinkToFit="1"/>
    </xf>
    <xf numFmtId="0" fontId="74" fillId="2" borderId="1641" xfId="9" applyFont="1" applyFill="1" applyBorder="1"/>
    <xf numFmtId="0" fontId="73" fillId="2" borderId="393" xfId="9" applyFont="1" applyFill="1" applyBorder="1" applyAlignment="1">
      <alignment horizontal="center" vertical="center"/>
    </xf>
    <xf numFmtId="0" fontId="19" fillId="2" borderId="1634" xfId="9" applyFont="1" applyFill="1" applyBorder="1" applyAlignment="1">
      <alignment horizontal="center"/>
    </xf>
    <xf numFmtId="0" fontId="19" fillId="2" borderId="1404" xfId="9" applyFont="1" applyFill="1" applyBorder="1" applyAlignment="1">
      <alignment horizontal="center"/>
    </xf>
    <xf numFmtId="0" fontId="19" fillId="2" borderId="1633" xfId="9" applyFont="1" applyFill="1" applyBorder="1" applyAlignment="1">
      <alignment horizontal="center"/>
    </xf>
    <xf numFmtId="0" fontId="73" fillId="2" borderId="1808" xfId="9" applyFont="1" applyFill="1" applyBorder="1" applyAlignment="1">
      <alignment horizontal="center" vertical="center" wrapText="1"/>
    </xf>
    <xf numFmtId="0" fontId="73" fillId="2" borderId="1809" xfId="9" applyFont="1" applyFill="1" applyBorder="1" applyAlignment="1">
      <alignment horizontal="center" wrapText="1"/>
    </xf>
    <xf numFmtId="0" fontId="19" fillId="2" borderId="1760" xfId="9" applyFont="1" applyFill="1" applyBorder="1" applyAlignment="1">
      <alignment horizontal="center" vertical="center"/>
    </xf>
    <xf numFmtId="0" fontId="18" fillId="2" borderId="1670" xfId="9" applyFont="1" applyFill="1" applyBorder="1"/>
    <xf numFmtId="0" fontId="18" fillId="2" borderId="1748" xfId="0" applyFont="1" applyFill="1" applyBorder="1" applyAlignment="1" applyProtection="1">
      <alignment horizontal="center"/>
      <protection hidden="1"/>
    </xf>
    <xf numFmtId="0" fontId="18" fillId="2" borderId="1771" xfId="0" applyFont="1" applyFill="1" applyBorder="1" applyAlignment="1" applyProtection="1">
      <alignment horizontal="center"/>
      <protection hidden="1"/>
    </xf>
    <xf numFmtId="0" fontId="8" fillId="2" borderId="1404" xfId="9" applyFont="1" applyFill="1" applyBorder="1" applyAlignment="1" applyProtection="1">
      <alignment horizontal="center" vertical="center"/>
      <protection hidden="1"/>
    </xf>
    <xf numFmtId="0" fontId="18" fillId="2" borderId="1746" xfId="9" applyFont="1" applyFill="1" applyBorder="1" applyAlignment="1" applyProtection="1">
      <alignment horizontal="center" vertical="center"/>
      <protection locked="0"/>
    </xf>
    <xf numFmtId="0" fontId="18" fillId="2" borderId="1647" xfId="9" applyFont="1" applyFill="1" applyBorder="1" applyAlignment="1" applyProtection="1">
      <alignment horizontal="center" vertical="center"/>
      <protection hidden="1"/>
    </xf>
    <xf numFmtId="0" fontId="18" fillId="2" borderId="1748" xfId="9" applyFont="1" applyFill="1" applyBorder="1" applyAlignment="1" applyProtection="1">
      <alignment horizontal="center" vertical="center"/>
      <protection hidden="1"/>
    </xf>
    <xf numFmtId="0" fontId="18" fillId="2" borderId="393" xfId="9" applyFont="1" applyFill="1" applyBorder="1" applyAlignment="1" applyProtection="1">
      <alignment horizontal="center" vertical="center"/>
      <protection hidden="1"/>
    </xf>
    <xf numFmtId="0" fontId="16" fillId="2" borderId="1634" xfId="9" applyFont="1" applyFill="1" applyBorder="1" applyAlignment="1" applyProtection="1">
      <alignment horizontal="center" vertical="center"/>
      <protection hidden="1"/>
    </xf>
    <xf numFmtId="0" fontId="18" fillId="2" borderId="1420" xfId="9" applyFont="1" applyFill="1" applyBorder="1" applyAlignment="1" applyProtection="1">
      <alignment horizontal="center" vertical="center"/>
      <protection hidden="1"/>
    </xf>
    <xf numFmtId="0" fontId="18" fillId="2" borderId="1653" xfId="9" applyFont="1" applyFill="1" applyBorder="1"/>
    <xf numFmtId="0" fontId="18" fillId="2" borderId="1789" xfId="9" applyFont="1" applyFill="1" applyBorder="1" applyAlignment="1" applyProtection="1">
      <alignment horizontal="center" vertical="center"/>
      <protection locked="0"/>
    </xf>
    <xf numFmtId="0" fontId="18" fillId="2" borderId="1773" xfId="9" applyFont="1" applyFill="1" applyBorder="1" applyAlignment="1" applyProtection="1">
      <alignment horizontal="center" vertical="center"/>
      <protection hidden="1"/>
    </xf>
    <xf numFmtId="0" fontId="18" fillId="2" borderId="1647" xfId="0" applyFont="1" applyFill="1" applyBorder="1" applyAlignment="1" applyProtection="1">
      <alignment horizontal="center"/>
      <protection locked="0"/>
    </xf>
    <xf numFmtId="0" fontId="18" fillId="2" borderId="1784" xfId="9" applyFont="1" applyFill="1" applyBorder="1" applyAlignment="1" applyProtection="1">
      <alignment horizontal="center" vertical="center"/>
      <protection locked="0"/>
    </xf>
    <xf numFmtId="0" fontId="18" fillId="2" borderId="1788" xfId="9" applyFont="1" applyFill="1" applyBorder="1" applyAlignment="1" applyProtection="1">
      <alignment horizontal="center" vertical="center"/>
      <protection locked="0"/>
    </xf>
    <xf numFmtId="0" fontId="18" fillId="2" borderId="1646" xfId="0" applyFont="1" applyFill="1" applyBorder="1" applyAlignment="1" applyProtection="1">
      <alignment horizontal="center"/>
      <protection locked="0"/>
    </xf>
    <xf numFmtId="0" fontId="18" fillId="2" borderId="1658" xfId="9" applyFont="1" applyFill="1" applyBorder="1" applyAlignment="1" applyProtection="1">
      <alignment horizontal="center" vertical="center"/>
      <protection hidden="1"/>
    </xf>
    <xf numFmtId="0" fontId="30" fillId="2" borderId="1652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668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669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679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421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635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32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31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77" xfId="22" applyFont="1" applyFill="1" applyBorder="1" applyAlignment="1" applyProtection="1">
      <alignment horizontal="center" vertical="center" wrapText="1"/>
      <protection locked="0"/>
    </xf>
    <xf numFmtId="0" fontId="26" fillId="2" borderId="1747" xfId="22" applyFont="1" applyFill="1" applyBorder="1" applyAlignment="1" applyProtection="1">
      <alignment horizontal="center" vertical="center" wrapText="1"/>
      <protection locked="0"/>
    </xf>
    <xf numFmtId="0" fontId="26" fillId="2" borderId="1811" xfId="22" applyFont="1" applyFill="1" applyBorder="1" applyAlignment="1" applyProtection="1">
      <alignment horizontal="center" vertical="center" wrapText="1"/>
      <protection locked="0"/>
    </xf>
    <xf numFmtId="0" fontId="102" fillId="2" borderId="1784" xfId="5" applyFont="1" applyFill="1" applyBorder="1" applyAlignment="1" applyProtection="1">
      <alignment horizontal="center" vertical="center" wrapText="1"/>
      <protection locked="0"/>
    </xf>
    <xf numFmtId="0" fontId="102" fillId="2" borderId="1746" xfId="5" applyFont="1" applyFill="1" applyBorder="1" applyAlignment="1" applyProtection="1">
      <alignment horizontal="center" vertical="center" wrapText="1"/>
      <protection locked="0"/>
    </xf>
    <xf numFmtId="0" fontId="101" fillId="2" borderId="1784" xfId="5" applyFont="1" applyFill="1" applyBorder="1" applyAlignment="1" applyProtection="1">
      <alignment horizontal="center" vertical="center" wrapText="1"/>
      <protection locked="0"/>
    </xf>
    <xf numFmtId="0" fontId="102" fillId="2" borderId="1812" xfId="5" applyFont="1" applyFill="1" applyBorder="1" applyAlignment="1" applyProtection="1">
      <alignment horizontal="center" vertical="center" wrapText="1"/>
      <protection locked="0"/>
    </xf>
    <xf numFmtId="0" fontId="101" fillId="2" borderId="1756" xfId="5" applyFont="1" applyFill="1" applyBorder="1" applyAlignment="1" applyProtection="1">
      <alignment horizontal="center" vertical="center" wrapText="1"/>
      <protection locked="0"/>
    </xf>
    <xf numFmtId="0" fontId="101" fillId="2" borderId="1769" xfId="5" applyFont="1" applyFill="1" applyBorder="1" applyAlignment="1" applyProtection="1">
      <alignment horizontal="center" vertical="center" wrapText="1"/>
      <protection locked="0"/>
    </xf>
    <xf numFmtId="0" fontId="102" fillId="2" borderId="1770" xfId="5" applyFont="1" applyFill="1" applyBorder="1" applyAlignment="1" applyProtection="1">
      <alignment horizontal="center" vertical="center" wrapText="1"/>
      <protection locked="0"/>
    </xf>
    <xf numFmtId="0" fontId="101" fillId="2" borderId="1799" xfId="5" applyFont="1" applyFill="1" applyBorder="1" applyAlignment="1" applyProtection="1">
      <alignment horizontal="center" vertical="center" wrapText="1"/>
      <protection locked="0"/>
    </xf>
    <xf numFmtId="0" fontId="102" fillId="2" borderId="1636" xfId="5" applyFont="1" applyFill="1" applyBorder="1" applyAlignment="1" applyProtection="1">
      <alignment horizontal="center" vertical="center" wrapText="1"/>
      <protection locked="0"/>
    </xf>
    <xf numFmtId="0" fontId="101" fillId="2" borderId="1777" xfId="22" applyFont="1" applyFill="1" applyBorder="1" applyAlignment="1" applyProtection="1">
      <alignment horizontal="center" vertical="center" wrapText="1"/>
      <protection locked="0"/>
    </xf>
    <xf numFmtId="0" fontId="101" fillId="2" borderId="1811" xfId="22" applyFont="1" applyFill="1" applyBorder="1" applyAlignment="1" applyProtection="1">
      <alignment horizontal="center" vertical="center" wrapText="1"/>
      <protection locked="0"/>
    </xf>
    <xf numFmtId="0" fontId="102" fillId="2" borderId="1805" xfId="5" applyFont="1" applyFill="1" applyBorder="1" applyAlignment="1" applyProtection="1">
      <alignment horizontal="center" vertical="center" wrapText="1"/>
      <protection locked="0"/>
    </xf>
    <xf numFmtId="0" fontId="101" fillId="2" borderId="1788" xfId="5" applyFont="1" applyFill="1" applyBorder="1" applyAlignment="1" applyProtection="1">
      <alignment horizontal="center" vertical="center" wrapText="1"/>
      <protection locked="0"/>
    </xf>
    <xf numFmtId="0" fontId="126" fillId="2" borderId="1641" xfId="9" applyFont="1" applyFill="1" applyBorder="1" applyAlignment="1" applyProtection="1">
      <alignment horizontal="center" vertical="center"/>
      <protection locked="0"/>
    </xf>
    <xf numFmtId="0" fontId="31" fillId="2" borderId="1813" xfId="15" quotePrefix="1" applyFont="1" applyFill="1" applyBorder="1" applyAlignment="1" applyProtection="1">
      <alignment horizontal="center" vertical="center" wrapText="1"/>
      <protection locked="0"/>
    </xf>
    <xf numFmtId="0" fontId="31" fillId="2" borderId="1814" xfId="15" quotePrefix="1" applyFont="1" applyFill="1" applyBorder="1" applyAlignment="1" applyProtection="1">
      <alignment horizontal="center" vertical="center" wrapText="1"/>
      <protection locked="0"/>
    </xf>
    <xf numFmtId="0" fontId="31" fillId="2" borderId="1813" xfId="15" quotePrefix="1" applyFont="1" applyFill="1" applyBorder="1" applyAlignment="1">
      <alignment horizontal="center" vertical="center" wrapText="1"/>
    </xf>
    <xf numFmtId="0" fontId="31" fillId="2" borderId="1814" xfId="15" quotePrefix="1" applyFont="1" applyFill="1" applyBorder="1" applyAlignment="1">
      <alignment horizontal="center" vertical="center" wrapText="1"/>
    </xf>
    <xf numFmtId="0" fontId="30" fillId="2" borderId="1787" xfId="13" quotePrefix="1" applyFont="1" applyFill="1" applyBorder="1" applyAlignment="1" applyProtection="1">
      <alignment horizontal="center" vertical="center" wrapText="1"/>
      <protection locked="0"/>
    </xf>
    <xf numFmtId="0" fontId="30" fillId="2" borderId="1664" xfId="13" quotePrefix="1" applyFont="1" applyFill="1" applyBorder="1" applyAlignment="1" applyProtection="1">
      <alignment horizontal="center" vertical="center" wrapText="1"/>
      <protection locked="0"/>
    </xf>
    <xf numFmtId="0" fontId="30" fillId="2" borderId="1641" xfId="13" quotePrefix="1" applyFont="1" applyFill="1" applyBorder="1" applyAlignment="1" applyProtection="1">
      <alignment horizontal="center" vertical="center" wrapText="1"/>
      <protection locked="0"/>
    </xf>
    <xf numFmtId="0" fontId="30" fillId="2" borderId="1787" xfId="13" applyFont="1" applyFill="1" applyBorder="1" applyAlignment="1" applyProtection="1">
      <alignment horizontal="center" vertical="center" wrapText="1"/>
      <protection locked="0"/>
    </xf>
    <xf numFmtId="0" fontId="30" fillId="2" borderId="1664" xfId="13" applyFont="1" applyFill="1" applyBorder="1" applyAlignment="1" applyProtection="1">
      <alignment horizontal="center" vertical="center" wrapText="1"/>
      <protection locked="0"/>
    </xf>
    <xf numFmtId="0" fontId="30" fillId="2" borderId="1641" xfId="15" quotePrefix="1" applyFont="1" applyFill="1" applyBorder="1" applyAlignment="1" applyProtection="1">
      <alignment horizontal="center" vertical="center" wrapText="1"/>
      <protection locked="0"/>
    </xf>
    <xf numFmtId="0" fontId="30" fillId="2" borderId="1787" xfId="0" applyFont="1" applyFill="1" applyBorder="1" applyAlignment="1" applyProtection="1">
      <alignment horizontal="center" vertical="center"/>
      <protection locked="0"/>
    </xf>
    <xf numFmtId="0" fontId="30" fillId="2" borderId="1664" xfId="0" applyFont="1" applyFill="1" applyBorder="1" applyAlignment="1" applyProtection="1">
      <alignment horizontal="center" vertical="center"/>
      <protection locked="0"/>
    </xf>
    <xf numFmtId="0" fontId="30" fillId="2" borderId="1641" xfId="0" applyFont="1" applyFill="1" applyBorder="1" applyAlignment="1" applyProtection="1">
      <alignment horizontal="center" vertical="center"/>
      <protection locked="0"/>
    </xf>
    <xf numFmtId="0" fontId="31" fillId="2" borderId="1776" xfId="15" quotePrefix="1" applyFont="1" applyFill="1" applyBorder="1" applyAlignment="1">
      <alignment horizontal="center" vertical="center" wrapText="1"/>
    </xf>
    <xf numFmtId="0" fontId="31" fillId="2" borderId="1778" xfId="15" quotePrefix="1" applyFont="1" applyFill="1" applyBorder="1" applyAlignment="1">
      <alignment horizontal="center" vertical="center" wrapText="1"/>
    </xf>
    <xf numFmtId="0" fontId="32" fillId="2" borderId="1813" xfId="28" quotePrefix="1" applyFont="1" applyFill="1" applyBorder="1" applyAlignment="1">
      <alignment horizontal="center" vertical="center" wrapText="1"/>
    </xf>
    <xf numFmtId="0" fontId="32" fillId="2" borderId="1814" xfId="28" quotePrefix="1" applyFont="1" applyFill="1" applyBorder="1" applyAlignment="1">
      <alignment horizontal="center" vertical="center" wrapText="1"/>
    </xf>
    <xf numFmtId="0" fontId="32" fillId="2" borderId="1776" xfId="28" quotePrefix="1" applyFont="1" applyFill="1" applyBorder="1" applyAlignment="1">
      <alignment horizontal="center" vertical="center" wrapText="1"/>
    </xf>
    <xf numFmtId="0" fontId="32" fillId="2" borderId="1778" xfId="28" quotePrefix="1" applyFont="1" applyFill="1" applyBorder="1" applyAlignment="1">
      <alignment horizontal="center" vertical="center" wrapText="1"/>
    </xf>
    <xf numFmtId="0" fontId="30" fillId="2" borderId="1811" xfId="15" quotePrefix="1" applyFont="1" applyFill="1" applyBorder="1" applyAlignment="1" applyProtection="1">
      <alignment horizontal="center" vertical="center" wrapText="1"/>
      <protection locked="0"/>
    </xf>
    <xf numFmtId="0" fontId="30" fillId="2" borderId="1776" xfId="13" applyFont="1" applyFill="1" applyBorder="1" applyAlignment="1" applyProtection="1">
      <alignment horizontal="center" vertical="center" wrapText="1"/>
      <protection locked="0"/>
    </xf>
    <xf numFmtId="0" fontId="30" fillId="2" borderId="1778" xfId="13" applyFont="1" applyFill="1" applyBorder="1" applyAlignment="1" applyProtection="1">
      <alignment horizontal="center" vertical="center" wrapText="1"/>
      <protection locked="0"/>
    </xf>
    <xf numFmtId="0" fontId="31" fillId="2" borderId="1787" xfId="13" quotePrefix="1" applyFont="1" applyFill="1" applyBorder="1" applyAlignment="1" applyProtection="1">
      <alignment horizontal="center" vertical="center" wrapText="1"/>
      <protection locked="0"/>
    </xf>
    <xf numFmtId="0" fontId="31" fillId="2" borderId="1664" xfId="13" quotePrefix="1" applyFont="1" applyFill="1" applyBorder="1" applyAlignment="1" applyProtection="1">
      <alignment horizontal="center" vertical="center" wrapText="1"/>
      <protection locked="0"/>
    </xf>
    <xf numFmtId="0" fontId="3" fillId="2" borderId="1811" xfId="28" quotePrefix="1" applyFont="1" applyFill="1" applyBorder="1" applyAlignment="1">
      <alignment horizontal="center" vertical="center" wrapText="1"/>
    </xf>
    <xf numFmtId="0" fontId="31" fillId="2" borderId="1641" xfId="13" quotePrefix="1" applyFont="1" applyFill="1" applyBorder="1" applyAlignment="1" applyProtection="1">
      <alignment horizontal="center" vertical="center" wrapText="1"/>
      <protection locked="0"/>
    </xf>
    <xf numFmtId="0" fontId="32" fillId="2" borderId="1811" xfId="28" quotePrefix="1" applyFont="1" applyFill="1" applyBorder="1" applyAlignment="1">
      <alignment horizontal="center" vertical="center" wrapText="1"/>
    </xf>
    <xf numFmtId="0" fontId="153" fillId="2" borderId="1641" xfId="0" applyFont="1" applyFill="1" applyBorder="1" applyAlignment="1">
      <alignment horizontal="center" vertical="center" wrapText="1"/>
    </xf>
    <xf numFmtId="0" fontId="153" fillId="2" borderId="1788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5" fillId="2" borderId="163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9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166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64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8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66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8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9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0" xfId="15" quotePrefix="1" applyFont="1" applyFill="1" applyBorder="1" applyAlignment="1">
      <alignment horizontal="left" vertical="center" wrapText="1"/>
    </xf>
    <xf numFmtId="0" fontId="24" fillId="2" borderId="1789" xfId="0" applyFont="1" applyFill="1" applyBorder="1" applyAlignment="1" applyProtection="1">
      <alignment horizontal="left" vertical="center" wrapText="1"/>
      <protection locked="0"/>
    </xf>
    <xf numFmtId="0" fontId="27" fillId="2" borderId="1789" xfId="0" applyFont="1" applyFill="1" applyBorder="1" applyAlignment="1" applyProtection="1">
      <alignment horizontal="left" vertical="center" wrapText="1"/>
      <protection locked="0"/>
    </xf>
    <xf numFmtId="0" fontId="24" fillId="2" borderId="1789" xfId="15" quotePrefix="1" applyFont="1" applyFill="1" applyBorder="1" applyAlignment="1">
      <alignment horizontal="left" vertical="center" wrapText="1"/>
    </xf>
    <xf numFmtId="0" fontId="26" fillId="2" borderId="1793" xfId="15" quotePrefix="1" applyFont="1" applyFill="1" applyBorder="1" applyAlignment="1">
      <alignment horizontal="left" vertical="center" wrapText="1"/>
    </xf>
    <xf numFmtId="0" fontId="27" fillId="2" borderId="1789" xfId="15" quotePrefix="1" applyFont="1" applyFill="1" applyBorder="1" applyAlignment="1" applyProtection="1">
      <alignment vertical="center" wrapText="1"/>
      <protection locked="0"/>
    </xf>
    <xf numFmtId="0" fontId="27" fillId="2" borderId="1789" xfId="15" applyFont="1" applyFill="1" applyBorder="1" applyAlignment="1" applyProtection="1">
      <alignment vertical="center" wrapText="1"/>
      <protection locked="0"/>
    </xf>
    <xf numFmtId="0" fontId="24" fillId="2" borderId="1741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74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50" xfId="15" quotePrefix="1" applyFont="1" applyFill="1" applyBorder="1" applyAlignment="1" applyProtection="1">
      <alignment horizontal="center" vertical="center" wrapText="1"/>
      <protection locked="0"/>
    </xf>
    <xf numFmtId="0" fontId="26" fillId="2" borderId="1751" xfId="15" quotePrefix="1" applyFont="1" applyFill="1" applyBorder="1" applyAlignment="1" applyProtection="1">
      <alignment horizontal="center" vertical="center" wrapText="1"/>
      <protection locked="0"/>
    </xf>
    <xf numFmtId="0" fontId="26" fillId="2" borderId="179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9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9" xfId="15" quotePrefix="1" applyFont="1" applyFill="1" applyBorder="1" applyAlignment="1" applyProtection="1">
      <alignment horizontal="center" vertical="center" wrapText="1"/>
      <protection locked="0"/>
    </xf>
    <xf numFmtId="0" fontId="24" fillId="2" borderId="178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9" xfId="13" quotePrefix="1" applyFont="1" applyFill="1" applyBorder="1" applyAlignment="1" applyProtection="1">
      <alignment horizontal="center" vertical="center" wrapText="1"/>
      <protection locked="0"/>
    </xf>
    <xf numFmtId="0" fontId="24" fillId="2" borderId="1784" xfId="13" quotePrefix="1" applyFont="1" applyFill="1" applyBorder="1" applyAlignment="1" applyProtection="1">
      <alignment horizontal="center" vertical="center" wrapText="1"/>
      <protection locked="0"/>
    </xf>
    <xf numFmtId="0" fontId="24" fillId="2" borderId="1662" xfId="13" quotePrefix="1" applyFont="1" applyFill="1" applyBorder="1" applyAlignment="1" applyProtection="1">
      <alignment horizontal="center" vertical="center" wrapText="1"/>
      <protection locked="0"/>
    </xf>
    <xf numFmtId="0" fontId="24" fillId="2" borderId="1639" xfId="13" quotePrefix="1" applyFont="1" applyFill="1" applyBorder="1" applyAlignment="1" applyProtection="1">
      <alignment vertical="center" wrapText="1"/>
      <protection locked="0"/>
    </xf>
    <xf numFmtId="0" fontId="24" fillId="2" borderId="1784" xfId="13" quotePrefix="1" applyFont="1" applyFill="1" applyBorder="1" applyAlignment="1" applyProtection="1">
      <alignment vertical="center" wrapText="1"/>
      <protection locked="0"/>
    </xf>
    <xf numFmtId="0" fontId="24" fillId="2" borderId="1662" xfId="13" quotePrefix="1" applyFont="1" applyFill="1" applyBorder="1" applyAlignment="1" applyProtection="1">
      <alignment vertical="center" wrapText="1"/>
      <protection locked="0"/>
    </xf>
    <xf numFmtId="0" fontId="26" fillId="2" borderId="1773" xfId="15" quotePrefix="1" applyFont="1" applyFill="1" applyBorder="1" applyAlignment="1" applyProtection="1">
      <alignment horizontal="center" vertical="center" wrapText="1"/>
      <protection locked="0"/>
    </xf>
    <xf numFmtId="0" fontId="26" fillId="2" borderId="1774" xfId="15" quotePrefix="1" applyFont="1" applyFill="1" applyBorder="1" applyAlignment="1" applyProtection="1">
      <alignment horizontal="center" vertical="center" wrapText="1"/>
      <protection locked="0"/>
    </xf>
    <xf numFmtId="0" fontId="26" fillId="2" borderId="178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75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9" xfId="13" quotePrefix="1" applyFont="1" applyFill="1" applyBorder="1" applyAlignment="1" applyProtection="1">
      <alignment vertical="center" wrapText="1"/>
      <protection locked="0"/>
    </xf>
    <xf numFmtId="0" fontId="26" fillId="2" borderId="1784" xfId="13" quotePrefix="1" applyFont="1" applyFill="1" applyBorder="1" applyAlignment="1" applyProtection="1">
      <alignment vertical="center" wrapText="1"/>
      <protection locked="0"/>
    </xf>
    <xf numFmtId="0" fontId="26" fillId="2" borderId="1662" xfId="13" quotePrefix="1" applyFont="1" applyFill="1" applyBorder="1" applyAlignment="1" applyProtection="1">
      <alignment vertical="center" wrapText="1"/>
      <protection locked="0"/>
    </xf>
    <xf numFmtId="0" fontId="26" fillId="2" borderId="181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5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69" xfId="15" quotePrefix="1" applyFont="1" applyFill="1" applyBorder="1" applyAlignment="1" applyProtection="1">
      <alignment horizontal="center" vertical="center" wrapText="1"/>
      <protection locked="0"/>
    </xf>
    <xf numFmtId="0" fontId="24" fillId="2" borderId="1757" xfId="15" quotePrefix="1" applyFont="1" applyFill="1" applyBorder="1" applyAlignment="1" applyProtection="1">
      <alignment horizontal="center" vertical="center" wrapText="1"/>
      <protection locked="0"/>
    </xf>
    <xf numFmtId="0" fontId="24" fillId="2" borderId="178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5" xfId="15" quotePrefix="1" applyFont="1" applyFill="1" applyBorder="1" applyAlignment="1" applyProtection="1">
      <alignment horizontal="center" vertical="center" wrapText="1"/>
      <protection locked="0"/>
    </xf>
    <xf numFmtId="0" fontId="24" fillId="2" borderId="1810" xfId="15" quotePrefix="1" applyFont="1" applyFill="1" applyBorder="1" applyAlignment="1" applyProtection="1">
      <alignment horizontal="center" vertical="center" wrapText="1"/>
      <protection locked="0"/>
    </xf>
    <xf numFmtId="0" fontId="24" fillId="2" borderId="1813" xfId="15" quotePrefix="1" applyFont="1" applyFill="1" applyBorder="1" applyAlignment="1" applyProtection="1">
      <alignment horizontal="center" vertical="center" wrapText="1"/>
      <protection locked="0"/>
    </xf>
    <xf numFmtId="0" fontId="24" fillId="2" borderId="17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87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61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813" xfId="15" quotePrefix="1" applyFont="1" applyFill="1" applyBorder="1" applyAlignment="1" applyProtection="1">
      <alignment horizontal="center" vertical="center" wrapText="1"/>
      <protection locked="0"/>
    </xf>
    <xf numFmtId="0" fontId="26" fillId="2" borderId="1814" xfId="15" quotePrefix="1" applyFont="1" applyFill="1" applyBorder="1" applyAlignment="1" applyProtection="1">
      <alignment horizontal="center" vertical="center" wrapText="1"/>
      <protection locked="0"/>
    </xf>
    <xf numFmtId="0" fontId="32" fillId="2" borderId="1777" xfId="0" applyFont="1" applyFill="1" applyBorder="1" applyAlignment="1">
      <alignment horizontal="left" vertical="center" wrapText="1"/>
    </xf>
    <xf numFmtId="0" fontId="139" fillId="2" borderId="369" xfId="0" applyFont="1" applyFill="1" applyBorder="1" applyAlignment="1">
      <alignment horizontal="left" vertical="center" wrapText="1"/>
    </xf>
    <xf numFmtId="0" fontId="139" fillId="2" borderId="370" xfId="0" applyFont="1" applyFill="1" applyBorder="1" applyAlignment="1">
      <alignment horizontal="left" vertical="center" wrapText="1"/>
    </xf>
    <xf numFmtId="0" fontId="32" fillId="2" borderId="378" xfId="0" applyFont="1" applyFill="1" applyBorder="1" applyAlignment="1">
      <alignment horizontal="left" vertical="center" wrapText="1"/>
    </xf>
    <xf numFmtId="0" fontId="32" fillId="2" borderId="686" xfId="0" applyFont="1" applyFill="1" applyBorder="1" applyAlignment="1">
      <alignment horizontal="left" vertical="center" wrapText="1"/>
    </xf>
    <xf numFmtId="0" fontId="32" fillId="2" borderId="359" xfId="0" applyFont="1" applyFill="1" applyBorder="1" applyAlignment="1">
      <alignment horizontal="left" vertical="center" wrapText="1"/>
    </xf>
    <xf numFmtId="0" fontId="32" fillId="2" borderId="1613" xfId="0" applyFont="1" applyFill="1" applyBorder="1" applyAlignment="1">
      <alignment horizontal="left" vertical="center" wrapText="1"/>
    </xf>
    <xf numFmtId="0" fontId="32" fillId="2" borderId="1530" xfId="0" applyFont="1" applyFill="1" applyBorder="1" applyAlignment="1">
      <alignment horizontal="left" vertical="center" wrapText="1"/>
    </xf>
    <xf numFmtId="0" fontId="139" fillId="2" borderId="369" xfId="0" applyFont="1" applyFill="1" applyBorder="1" applyAlignment="1">
      <alignment vertical="center" wrapText="1"/>
    </xf>
    <xf numFmtId="0" fontId="32" fillId="9" borderId="1796" xfId="0" applyFont="1" applyFill="1" applyBorder="1" applyAlignment="1">
      <alignment horizontal="center" vertical="center" wrapText="1"/>
    </xf>
    <xf numFmtId="0" fontId="139" fillId="9" borderId="359" xfId="0" applyFont="1" applyFill="1" applyBorder="1" applyAlignment="1">
      <alignment horizontal="left" vertical="center" wrapText="1"/>
    </xf>
    <xf numFmtId="0" fontId="139" fillId="9" borderId="522" xfId="0" applyFont="1" applyFill="1" applyBorder="1" applyAlignment="1">
      <alignment horizontal="left" vertical="center" wrapText="1"/>
    </xf>
    <xf numFmtId="0" fontId="139" fillId="9" borderId="370" xfId="0" applyFont="1" applyFill="1" applyBorder="1" applyAlignment="1">
      <alignment vertical="center" wrapText="1"/>
    </xf>
    <xf numFmtId="0" fontId="32" fillId="11" borderId="1530" xfId="0" applyFont="1" applyFill="1" applyBorder="1" applyAlignment="1">
      <alignment horizontal="left" vertical="center" wrapText="1"/>
    </xf>
    <xf numFmtId="0" fontId="32" fillId="11" borderId="377" xfId="0" applyFont="1" applyFill="1" applyBorder="1" applyAlignment="1">
      <alignment horizontal="left" vertical="center" wrapText="1"/>
    </xf>
    <xf numFmtId="0" fontId="46" fillId="2" borderId="377" xfId="0" applyFont="1" applyFill="1" applyBorder="1" applyAlignment="1">
      <alignment vertical="center" wrapText="1"/>
    </xf>
    <xf numFmtId="0" fontId="32" fillId="2" borderId="380" xfId="0" applyFont="1" applyFill="1" applyBorder="1" applyAlignment="1">
      <alignment horizontal="left" vertical="center" wrapText="1"/>
    </xf>
    <xf numFmtId="0" fontId="2" fillId="10" borderId="384" xfId="0" applyFont="1" applyFill="1" applyBorder="1" applyAlignment="1">
      <alignment horizontal="left" textRotation="90" wrapText="1"/>
    </xf>
    <xf numFmtId="0" fontId="3" fillId="9" borderId="1619" xfId="0" applyFont="1" applyFill="1" applyBorder="1" applyAlignment="1">
      <alignment horizontal="center" vertical="center" wrapText="1"/>
    </xf>
    <xf numFmtId="0" fontId="139" fillId="9" borderId="384" xfId="0" applyFont="1" applyFill="1" applyBorder="1" applyAlignment="1">
      <alignment vertical="center" wrapText="1"/>
    </xf>
    <xf numFmtId="0" fontId="32" fillId="2" borderId="376" xfId="0" applyFont="1" applyFill="1" applyBorder="1" applyAlignment="1">
      <alignment horizontal="left" vertical="center" wrapText="1"/>
    </xf>
    <xf numFmtId="0" fontId="32" fillId="2" borderId="589" xfId="0" applyFont="1" applyFill="1" applyBorder="1" applyAlignment="1">
      <alignment horizontal="left" vertical="center" wrapText="1"/>
    </xf>
    <xf numFmtId="0" fontId="139" fillId="2" borderId="370" xfId="0" applyFont="1" applyFill="1" applyBorder="1" applyAlignment="1">
      <alignment vertical="center" wrapText="1"/>
    </xf>
    <xf numFmtId="0" fontId="32" fillId="9" borderId="350" xfId="0" applyFont="1" applyFill="1" applyBorder="1" applyAlignment="1">
      <alignment horizontal="center" vertical="center" wrapText="1"/>
    </xf>
    <xf numFmtId="0" fontId="32" fillId="9" borderId="382" xfId="0" applyFont="1" applyFill="1" applyBorder="1" applyAlignment="1">
      <alignment horizontal="center" vertical="center" wrapText="1"/>
    </xf>
    <xf numFmtId="0" fontId="32" fillId="9" borderId="357" xfId="0" applyFont="1" applyFill="1" applyBorder="1" applyAlignment="1">
      <alignment horizontal="center" vertical="center" wrapText="1"/>
    </xf>
    <xf numFmtId="0" fontId="32" fillId="11" borderId="1619" xfId="0" applyFont="1" applyFill="1" applyBorder="1" applyAlignment="1">
      <alignment horizontal="center" vertical="center" wrapText="1"/>
    </xf>
    <xf numFmtId="0" fontId="32" fillId="11" borderId="1612" xfId="0" applyFont="1" applyFill="1" applyBorder="1" applyAlignment="1">
      <alignment horizontal="center" vertical="center" wrapText="1"/>
    </xf>
    <xf numFmtId="0" fontId="3" fillId="9" borderId="1612" xfId="0" applyFont="1" applyFill="1" applyBorder="1" applyAlignment="1">
      <alignment horizontal="center" vertical="center" wrapText="1"/>
    </xf>
    <xf numFmtId="0" fontId="32" fillId="2" borderId="1623" xfId="0" applyFont="1" applyFill="1" applyBorder="1" applyAlignment="1">
      <alignment horizontal="center" vertical="center" wrapText="1"/>
    </xf>
    <xf numFmtId="0" fontId="32" fillId="2" borderId="1816" xfId="0" applyFont="1" applyFill="1" applyBorder="1" applyAlignment="1">
      <alignment horizontal="center" vertical="center" wrapText="1"/>
    </xf>
    <xf numFmtId="0" fontId="32" fillId="2" borderId="1620" xfId="0" applyFont="1" applyFill="1" applyBorder="1" applyAlignment="1">
      <alignment horizontal="center" vertical="center" wrapText="1"/>
    </xf>
    <xf numFmtId="0" fontId="32" fillId="9" borderId="1619" xfId="0" applyFont="1" applyFill="1" applyBorder="1" applyAlignment="1">
      <alignment horizontal="center" vertical="center" wrapText="1"/>
    </xf>
    <xf numFmtId="0" fontId="32" fillId="9" borderId="1620" xfId="0" applyFont="1" applyFill="1" applyBorder="1" applyAlignment="1">
      <alignment horizontal="center" vertical="center" wrapText="1"/>
    </xf>
    <xf numFmtId="0" fontId="32" fillId="9" borderId="1626" xfId="0" applyFont="1" applyFill="1" applyBorder="1" applyAlignment="1">
      <alignment horizontal="center" vertical="center" wrapText="1"/>
    </xf>
    <xf numFmtId="0" fontId="247" fillId="0" borderId="1697" xfId="34" applyNumberFormat="1" applyFont="1" applyFill="1" applyBorder="1" applyAlignment="1" applyProtection="1">
      <alignment horizontal="center" vertical="top" wrapText="1" readingOrder="1"/>
    </xf>
    <xf numFmtId="0" fontId="247" fillId="0" borderId="1698" xfId="34" applyNumberFormat="1" applyFont="1" applyFill="1" applyBorder="1" applyAlignment="1" applyProtection="1">
      <alignment horizontal="center" vertical="top" wrapText="1" readingOrder="1"/>
    </xf>
    <xf numFmtId="0" fontId="248" fillId="0" borderId="1713" xfId="34" applyNumberFormat="1" applyFont="1" applyFill="1" applyBorder="1" applyAlignment="1" applyProtection="1">
      <alignment horizontal="center" vertical="top" wrapText="1" readingOrder="1"/>
    </xf>
    <xf numFmtId="0" fontId="247" fillId="0" borderId="1721" xfId="34" applyNumberFormat="1" applyFont="1" applyFill="1" applyBorder="1" applyAlignment="1" applyProtection="1">
      <alignment horizontal="center" vertical="top" wrapText="1" readingOrder="1"/>
    </xf>
    <xf numFmtId="0" fontId="248" fillId="0" borderId="1724" xfId="34" applyNumberFormat="1" applyFont="1" applyFill="1" applyBorder="1" applyAlignment="1" applyProtection="1">
      <alignment horizontal="center" vertical="top" wrapText="1" readingOrder="1"/>
    </xf>
    <xf numFmtId="0" fontId="248" fillId="0" borderId="1690" xfId="34" applyNumberFormat="1" applyFont="1" applyFill="1" applyBorder="1" applyAlignment="1" applyProtection="1">
      <alignment horizontal="center" vertical="top" wrapText="1" readingOrder="1"/>
    </xf>
    <xf numFmtId="0" fontId="247" fillId="0" borderId="1691" xfId="34" applyNumberFormat="1" applyFont="1" applyFill="1" applyBorder="1" applyAlignment="1" applyProtection="1">
      <alignment horizontal="center" vertical="top" wrapText="1" readingOrder="1"/>
    </xf>
    <xf numFmtId="0" fontId="247" fillId="0" borderId="1689" xfId="34" applyNumberFormat="1" applyFont="1" applyFill="1" applyBorder="1" applyAlignment="1" applyProtection="1">
      <alignment horizontal="center" vertical="top" wrapText="1" readingOrder="1"/>
    </xf>
    <xf numFmtId="0" fontId="248" fillId="0" borderId="1714" xfId="34" applyNumberFormat="1" applyFont="1" applyFill="1" applyBorder="1" applyAlignment="1" applyProtection="1">
      <alignment horizontal="center" vertical="top" wrapText="1" readingOrder="1"/>
    </xf>
    <xf numFmtId="0" fontId="247" fillId="0" borderId="1722" xfId="34" applyNumberFormat="1" applyFont="1" applyFill="1" applyBorder="1" applyAlignment="1" applyProtection="1">
      <alignment horizontal="center" vertical="top" wrapText="1" readingOrder="1"/>
    </xf>
    <xf numFmtId="0" fontId="248" fillId="0" borderId="1725" xfId="34" applyNumberFormat="1" applyFont="1" applyFill="1" applyBorder="1" applyAlignment="1" applyProtection="1">
      <alignment horizontal="center" vertical="top" wrapText="1" readingOrder="1"/>
    </xf>
    <xf numFmtId="0" fontId="11" fillId="0" borderId="1704" xfId="0" applyNumberFormat="1" applyFont="1" applyFill="1" applyBorder="1" applyAlignment="1">
      <alignment horizontal="center" vertical="center" wrapText="1"/>
    </xf>
    <xf numFmtId="0" fontId="11" fillId="0" borderId="1711" xfId="0" applyNumberFormat="1" applyFont="1" applyFill="1" applyBorder="1" applyAlignment="1">
      <alignment horizontal="center" vertical="center" wrapText="1"/>
    </xf>
    <xf numFmtId="0" fontId="11" fillId="0" borderId="1710" xfId="0" applyNumberFormat="1" applyFont="1" applyFill="1" applyBorder="1" applyAlignment="1">
      <alignment horizontal="center" vertical="center" wrapText="1"/>
    </xf>
    <xf numFmtId="0" fontId="11" fillId="0" borderId="1695" xfId="0" applyNumberFormat="1" applyFont="1" applyFill="1" applyBorder="1" applyAlignment="1">
      <alignment horizontal="center" vertical="center" wrapText="1"/>
    </xf>
    <xf numFmtId="0" fontId="11" fillId="0" borderId="1693" xfId="0" applyNumberFormat="1" applyFont="1" applyFill="1" applyBorder="1" applyAlignment="1">
      <alignment horizontal="center" vertical="center" wrapText="1"/>
    </xf>
    <xf numFmtId="0" fontId="11" fillId="0" borderId="1706" xfId="0" applyNumberFormat="1" applyFont="1" applyFill="1" applyBorder="1" applyAlignment="1">
      <alignment horizontal="center" vertical="center" wrapText="1"/>
    </xf>
    <xf numFmtId="0" fontId="11" fillId="0" borderId="1696" xfId="0" applyNumberFormat="1" applyFont="1" applyFill="1" applyBorder="1" applyAlignment="1">
      <alignment horizontal="center" vertical="center" wrapText="1"/>
    </xf>
    <xf numFmtId="0" fontId="87" fillId="0" borderId="1556" xfId="0" applyFont="1" applyFill="1" applyBorder="1" applyAlignment="1">
      <alignment vertical="center" wrapText="1"/>
    </xf>
    <xf numFmtId="0" fontId="87" fillId="0" borderId="1558" xfId="0" applyFont="1" applyFill="1" applyBorder="1" applyAlignment="1">
      <alignment vertical="center" wrapText="1"/>
    </xf>
    <xf numFmtId="0" fontId="11" fillId="0" borderId="1569" xfId="0" applyFont="1" applyFill="1" applyBorder="1" applyAlignment="1">
      <alignment vertical="center" wrapText="1"/>
    </xf>
    <xf numFmtId="0" fontId="87" fillId="0" borderId="1579" xfId="0" applyFont="1" applyFill="1" applyBorder="1" applyAlignment="1">
      <alignment vertical="center" wrapText="1"/>
    </xf>
    <xf numFmtId="0" fontId="87" fillId="0" borderId="1582" xfId="0" applyFont="1" applyFill="1" applyBorder="1" applyAlignment="1">
      <alignment vertical="center" wrapText="1"/>
    </xf>
    <xf numFmtId="0" fontId="87" fillId="0" borderId="1707" xfId="0" applyFont="1" applyFill="1" applyBorder="1" applyAlignment="1">
      <alignment vertical="center" wrapText="1"/>
    </xf>
    <xf numFmtId="0" fontId="11" fillId="0" borderId="1573" xfId="0" applyNumberFormat="1" applyFont="1" applyFill="1" applyBorder="1" applyAlignment="1">
      <alignment horizontal="center" vertical="center" wrapText="1"/>
    </xf>
    <xf numFmtId="0" fontId="11" fillId="0" borderId="1573" xfId="0" applyFont="1" applyFill="1" applyBorder="1" applyAlignment="1">
      <alignment vertical="center" wrapText="1"/>
    </xf>
    <xf numFmtId="0" fontId="87" fillId="0" borderId="1467" xfId="0" applyFont="1" applyFill="1" applyBorder="1" applyAlignment="1">
      <alignment vertical="center" wrapText="1"/>
    </xf>
    <xf numFmtId="0" fontId="87" fillId="0" borderId="109" xfId="0" applyFont="1" applyFill="1" applyBorder="1" applyAlignment="1">
      <alignment vertical="center" wrapText="1"/>
    </xf>
    <xf numFmtId="0" fontId="11" fillId="0" borderId="400" xfId="0" applyFont="1" applyFill="1" applyBorder="1" applyAlignment="1">
      <alignment vertical="center" wrapText="1"/>
    </xf>
    <xf numFmtId="0" fontId="87" fillId="0" borderId="0" xfId="0" applyFont="1" applyFill="1" applyBorder="1" applyAlignment="1">
      <alignment vertical="center" wrapText="1"/>
    </xf>
    <xf numFmtId="0" fontId="87" fillId="0" borderId="1281" xfId="0" applyFont="1" applyFill="1" applyBorder="1" applyAlignment="1">
      <alignment vertical="center" wrapText="1"/>
    </xf>
    <xf numFmtId="0" fontId="87" fillId="0" borderId="1466" xfId="0" applyFont="1" applyFill="1" applyBorder="1" applyAlignment="1">
      <alignment vertical="center" wrapText="1"/>
    </xf>
    <xf numFmtId="0" fontId="11" fillId="0" borderId="1164" xfId="0" applyNumberFormat="1" applyFont="1" applyFill="1" applyBorder="1" applyAlignment="1">
      <alignment horizontal="center" vertical="center" wrapText="1"/>
    </xf>
    <xf numFmtId="0" fontId="11" fillId="0" borderId="1164" xfId="0" applyFont="1" applyFill="1" applyBorder="1" applyAlignment="1">
      <alignment vertical="center" wrapText="1"/>
    </xf>
    <xf numFmtId="0" fontId="11" fillId="0" borderId="1572" xfId="0" applyFont="1" applyFill="1" applyBorder="1" applyAlignment="1">
      <alignment vertical="center" wrapText="1"/>
    </xf>
    <xf numFmtId="0" fontId="247" fillId="0" borderId="1703" xfId="34" applyNumberFormat="1" applyFont="1" applyFill="1" applyBorder="1" applyAlignment="1" applyProtection="1">
      <alignment horizontal="center" vertical="top" wrapText="1" readingOrder="1"/>
    </xf>
    <xf numFmtId="0" fontId="247" fillId="0" borderId="1712" xfId="34" applyNumberFormat="1" applyFont="1" applyFill="1" applyBorder="1" applyAlignment="1" applyProtection="1">
      <alignment horizontal="center" vertical="top" wrapText="1" readingOrder="1"/>
    </xf>
    <xf numFmtId="0" fontId="248" fillId="0" borderId="1715" xfId="34" applyNumberFormat="1" applyFont="1" applyFill="1" applyBorder="1" applyAlignment="1" applyProtection="1">
      <alignment horizontal="center" vertical="top" wrapText="1" readingOrder="1"/>
    </xf>
    <xf numFmtId="0" fontId="247" fillId="0" borderId="1708" xfId="34" applyNumberFormat="1" applyFont="1" applyFill="1" applyBorder="1" applyAlignment="1" applyProtection="1">
      <alignment horizontal="center" vertical="top" wrapText="1" readingOrder="1"/>
    </xf>
    <xf numFmtId="0" fontId="248" fillId="0" borderId="1727" xfId="34" applyNumberFormat="1" applyFont="1" applyFill="1" applyBorder="1" applyAlignment="1" applyProtection="1">
      <alignment horizontal="center" vertical="top" wrapText="1" readingOrder="1"/>
    </xf>
    <xf numFmtId="0" fontId="11" fillId="0" borderId="1728" xfId="0" applyNumberFormat="1" applyFont="1" applyFill="1" applyBorder="1" applyAlignment="1">
      <alignment horizontal="center" vertical="center"/>
    </xf>
    <xf numFmtId="0" fontId="11" fillId="0" borderId="1729" xfId="0" applyNumberFormat="1" applyFont="1" applyFill="1" applyBorder="1" applyAlignment="1">
      <alignment horizontal="center" vertical="center"/>
    </xf>
    <xf numFmtId="0" fontId="11" fillId="0" borderId="1716" xfId="0" applyNumberFormat="1" applyFont="1" applyFill="1" applyBorder="1" applyAlignment="1">
      <alignment horizontal="center" vertical="center"/>
    </xf>
    <xf numFmtId="0" fontId="11" fillId="0" borderId="1692" xfId="0" applyNumberFormat="1" applyFont="1" applyFill="1" applyBorder="1" applyAlignment="1">
      <alignment horizontal="center" vertical="center"/>
    </xf>
    <xf numFmtId="0" fontId="11" fillId="0" borderId="1705" xfId="0" applyNumberFormat="1" applyFont="1" applyFill="1" applyBorder="1" applyAlignment="1">
      <alignment horizontal="center" vertical="center"/>
    </xf>
    <xf numFmtId="0" fontId="11" fillId="0" borderId="1710" xfId="0" applyNumberFormat="1" applyFont="1" applyFill="1" applyBorder="1" applyAlignment="1">
      <alignment horizontal="center" vertical="center"/>
    </xf>
    <xf numFmtId="0" fontId="11" fillId="0" borderId="1704" xfId="0" applyNumberFormat="1" applyFont="1" applyFill="1" applyBorder="1" applyAlignment="1">
      <alignment horizontal="center" vertical="center"/>
    </xf>
    <xf numFmtId="0" fontId="11" fillId="0" borderId="1733" xfId="0" applyNumberFormat="1" applyFont="1" applyFill="1" applyBorder="1" applyAlignment="1">
      <alignment horizontal="center" vertical="center"/>
    </xf>
    <xf numFmtId="0" fontId="11" fillId="0" borderId="1732" xfId="0" applyNumberFormat="1" applyFont="1" applyFill="1" applyBorder="1" applyAlignment="1">
      <alignment horizontal="center" vertical="center"/>
    </xf>
    <xf numFmtId="0" fontId="11" fillId="0" borderId="1706" xfId="0" applyNumberFormat="1" applyFont="1" applyFill="1" applyBorder="1" applyAlignment="1">
      <alignment horizontal="center" vertical="center"/>
    </xf>
    <xf numFmtId="0" fontId="11" fillId="0" borderId="1572" xfId="0" applyNumberFormat="1" applyFont="1" applyFill="1" applyBorder="1" applyAlignment="1">
      <alignment horizontal="center" vertical="center"/>
    </xf>
    <xf numFmtId="0" fontId="11" fillId="0" borderId="1717" xfId="0" applyFont="1" applyFill="1" applyBorder="1" applyAlignment="1">
      <alignment horizontal="center" vertical="center"/>
    </xf>
    <xf numFmtId="0" fontId="11" fillId="0" borderId="1718" xfId="0" applyFont="1" applyFill="1" applyBorder="1" applyAlignment="1">
      <alignment horizontal="center" vertical="center"/>
    </xf>
    <xf numFmtId="0" fontId="11" fillId="0" borderId="1719" xfId="0" applyFont="1" applyFill="1" applyBorder="1" applyAlignment="1">
      <alignment horizontal="center" vertical="center"/>
    </xf>
    <xf numFmtId="0" fontId="11" fillId="0" borderId="1570" xfId="0" applyFont="1" applyFill="1" applyBorder="1" applyAlignment="1">
      <alignment horizontal="center" vertical="center"/>
    </xf>
    <xf numFmtId="0" fontId="11" fillId="0" borderId="1730" xfId="0" applyFont="1" applyFill="1" applyBorder="1" applyAlignment="1">
      <alignment horizontal="center" vertical="center"/>
    </xf>
    <xf numFmtId="0" fontId="247" fillId="0" borderId="1704" xfId="34" applyNumberFormat="1" applyFont="1" applyFill="1" applyBorder="1" applyAlignment="1" applyProtection="1">
      <alignment horizontal="center" vertical="top" wrapText="1" readingOrder="1"/>
    </xf>
    <xf numFmtId="0" fontId="247" fillId="0" borderId="1711" xfId="34" applyNumberFormat="1" applyFont="1" applyFill="1" applyBorder="1" applyAlignment="1" applyProtection="1">
      <alignment horizontal="center" vertical="top" wrapText="1" readingOrder="1"/>
    </xf>
    <xf numFmtId="0" fontId="248" fillId="0" borderId="1710" xfId="34" applyNumberFormat="1" applyFont="1" applyFill="1" applyBorder="1" applyAlignment="1" applyProtection="1">
      <alignment horizontal="center" vertical="top" wrapText="1" readingOrder="1"/>
    </xf>
    <xf numFmtId="0" fontId="247" fillId="0" borderId="1172" xfId="34" applyNumberFormat="1" applyFont="1" applyFill="1" applyBorder="1" applyAlignment="1" applyProtection="1">
      <alignment horizontal="center" vertical="top" wrapText="1" readingOrder="1"/>
    </xf>
    <xf numFmtId="0" fontId="247" fillId="0" borderId="1705" xfId="34" applyNumberFormat="1" applyFont="1" applyFill="1" applyBorder="1" applyAlignment="1" applyProtection="1">
      <alignment horizontal="center" vertical="top" wrapText="1" readingOrder="1"/>
    </xf>
    <xf numFmtId="0" fontId="248" fillId="0" borderId="1696" xfId="34" applyNumberFormat="1" applyFont="1" applyFill="1" applyBorder="1" applyAlignment="1" applyProtection="1">
      <alignment horizontal="center" vertical="top" wrapText="1" readingOrder="1"/>
    </xf>
    <xf numFmtId="0" fontId="247" fillId="0" borderId="1173" xfId="34" applyNumberFormat="1" applyFont="1" applyFill="1" applyBorder="1" applyAlignment="1" applyProtection="1">
      <alignment horizontal="center" vertical="top" wrapText="1" readingOrder="1"/>
    </xf>
    <xf numFmtId="0" fontId="248" fillId="0" borderId="1158" xfId="34" applyNumberFormat="1" applyFont="1" applyFill="1" applyBorder="1" applyAlignment="1" applyProtection="1">
      <alignment horizontal="center" vertical="top" wrapText="1" readingOrder="1"/>
    </xf>
    <xf numFmtId="0" fontId="11" fillId="0" borderId="1566" xfId="0" applyNumberFormat="1" applyFont="1" applyFill="1" applyBorder="1" applyAlignment="1">
      <alignment horizontal="center" vertical="center"/>
    </xf>
    <xf numFmtId="0" fontId="11" fillId="0" borderId="1731" xfId="0" applyNumberFormat="1" applyFont="1" applyFill="1" applyBorder="1" applyAlignment="1">
      <alignment horizontal="center" vertical="center"/>
    </xf>
    <xf numFmtId="0" fontId="11" fillId="0" borderId="1577" xfId="0" applyNumberFormat="1" applyFont="1" applyFill="1" applyBorder="1" applyAlignment="1">
      <alignment horizontal="center" vertical="center"/>
    </xf>
    <xf numFmtId="0" fontId="11" fillId="0" borderId="1711" xfId="0" applyNumberFormat="1" applyFont="1" applyFill="1" applyBorder="1" applyAlignment="1">
      <alignment horizontal="center" vertical="center"/>
    </xf>
    <xf numFmtId="0" fontId="11" fillId="0" borderId="1172" xfId="0" applyNumberFormat="1" applyFont="1" applyFill="1" applyBorder="1" applyAlignment="1">
      <alignment horizontal="center" vertical="center"/>
    </xf>
    <xf numFmtId="0" fontId="11" fillId="0" borderId="1696" xfId="0" applyNumberFormat="1" applyFont="1" applyFill="1" applyBorder="1" applyAlignment="1">
      <alignment horizontal="center" vertical="center"/>
    </xf>
    <xf numFmtId="0" fontId="11" fillId="0" borderId="1159" xfId="0" applyNumberFormat="1" applyFont="1" applyFill="1" applyBorder="1" applyAlignment="1">
      <alignment horizontal="center" vertical="center"/>
    </xf>
    <xf numFmtId="0" fontId="11" fillId="0" borderId="1158" xfId="0" applyNumberFormat="1" applyFont="1" applyFill="1" applyBorder="1" applyAlignment="1">
      <alignment horizontal="center" vertical="center"/>
    </xf>
    <xf numFmtId="0" fontId="47" fillId="2" borderId="1641" xfId="15" applyFont="1" applyFill="1" applyBorder="1" applyAlignment="1">
      <alignment horizontal="center" vertical="center" wrapText="1"/>
    </xf>
    <xf numFmtId="1" fontId="47" fillId="0" borderId="1584" xfId="13" applyNumberFormat="1" applyFont="1" applyFill="1" applyBorder="1" applyAlignment="1">
      <alignment horizontal="center" vertical="center" wrapText="1"/>
    </xf>
    <xf numFmtId="1" fontId="47" fillId="0" borderId="1811" xfId="13" applyNumberFormat="1" applyFont="1" applyFill="1" applyBorder="1" applyAlignment="1">
      <alignment horizontal="center" vertical="center" wrapText="1"/>
    </xf>
    <xf numFmtId="1" fontId="47" fillId="0" borderId="1759" xfId="13" applyNumberFormat="1" applyFont="1" applyFill="1" applyBorder="1" applyAlignment="1">
      <alignment horizontal="center" vertical="center" wrapText="1"/>
    </xf>
    <xf numFmtId="1" fontId="47" fillId="0" borderId="1817" xfId="13" applyNumberFormat="1" applyFont="1" applyFill="1" applyBorder="1" applyAlignment="1">
      <alignment horizontal="center" vertical="center" wrapText="1"/>
    </xf>
    <xf numFmtId="0" fontId="47" fillId="0" borderId="1817" xfId="13" applyFont="1" applyFill="1" applyBorder="1" applyAlignment="1">
      <alignment horizontal="center" vertical="center" wrapText="1"/>
    </xf>
    <xf numFmtId="0" fontId="185" fillId="2" borderId="612" xfId="0" applyFont="1" applyFill="1" applyBorder="1" applyAlignment="1">
      <alignment horizontal="left" vertical="center" wrapText="1"/>
    </xf>
    <xf numFmtId="0" fontId="249" fillId="0" borderId="1476" xfId="15" applyFont="1" applyFill="1" applyBorder="1" applyAlignment="1">
      <alignment horizontal="center" vertical="center" wrapText="1"/>
    </xf>
    <xf numFmtId="0" fontId="249" fillId="0" borderId="1477" xfId="15" applyFont="1" applyFill="1" applyBorder="1" applyAlignment="1">
      <alignment horizontal="center" vertical="center" wrapText="1"/>
    </xf>
    <xf numFmtId="0" fontId="249" fillId="0" borderId="1478" xfId="15" applyFont="1" applyFill="1" applyBorder="1" applyAlignment="1">
      <alignment horizontal="center" vertical="center" wrapText="1"/>
    </xf>
    <xf numFmtId="0" fontId="249" fillId="0" borderId="1479" xfId="15" applyFont="1" applyFill="1" applyBorder="1" applyAlignment="1">
      <alignment horizontal="center" vertical="center" wrapText="1"/>
    </xf>
    <xf numFmtId="0" fontId="249" fillId="0" borderId="1480" xfId="15" applyFont="1" applyFill="1" applyBorder="1" applyAlignment="1">
      <alignment horizontal="center" vertical="center" wrapText="1"/>
    </xf>
    <xf numFmtId="0" fontId="249" fillId="0" borderId="1476" xfId="13" applyFont="1" applyFill="1" applyBorder="1" applyAlignment="1">
      <alignment horizontal="center" vertical="center" wrapText="1"/>
    </xf>
    <xf numFmtId="0" fontId="249" fillId="0" borderId="1477" xfId="13" applyFont="1" applyFill="1" applyBorder="1" applyAlignment="1">
      <alignment horizontal="center" vertical="center" wrapText="1"/>
    </xf>
    <xf numFmtId="0" fontId="249" fillId="0" borderId="1478" xfId="13" applyFont="1" applyFill="1" applyBorder="1" applyAlignment="1">
      <alignment horizontal="center" vertical="center" wrapText="1"/>
    </xf>
    <xf numFmtId="0" fontId="47" fillId="0" borderId="1483" xfId="15" applyFont="1" applyFill="1" applyBorder="1" applyAlignment="1">
      <alignment horizontal="center" vertical="center" wrapText="1"/>
    </xf>
    <xf numFmtId="0" fontId="47" fillId="0" borderId="1488" xfId="15" applyFont="1" applyFill="1" applyBorder="1" applyAlignment="1">
      <alignment horizontal="center" vertical="center" wrapText="1"/>
    </xf>
    <xf numFmtId="0" fontId="47" fillId="0" borderId="1472" xfId="15" applyFont="1" applyFill="1" applyBorder="1" applyAlignment="1">
      <alignment horizontal="center" vertical="center" wrapText="1"/>
    </xf>
    <xf numFmtId="0" fontId="47" fillId="0" borderId="1492" xfId="15" applyFont="1" applyFill="1" applyBorder="1" applyAlignment="1">
      <alignment horizontal="center" vertical="center" wrapText="1"/>
    </xf>
    <xf numFmtId="0" fontId="47" fillId="0" borderId="1484" xfId="15" applyFont="1" applyFill="1" applyBorder="1" applyAlignment="1">
      <alignment horizontal="center" vertical="center" wrapText="1"/>
    </xf>
    <xf numFmtId="0" fontId="55" fillId="2" borderId="1634" xfId="15" quotePrefix="1" applyFont="1" applyFill="1" applyBorder="1" applyAlignment="1">
      <alignment vertical="center" wrapText="1"/>
    </xf>
    <xf numFmtId="0" fontId="55" fillId="2" borderId="1653" xfId="15" applyFont="1" applyFill="1" applyBorder="1" applyAlignment="1">
      <alignment vertical="center" wrapText="1"/>
    </xf>
    <xf numFmtId="0" fontId="55" fillId="2" borderId="1654" xfId="15" applyFont="1" applyFill="1" applyBorder="1" applyAlignment="1">
      <alignment vertical="center" wrapText="1"/>
    </xf>
    <xf numFmtId="0" fontId="55" fillId="2" borderId="1655" xfId="15" applyFont="1" applyFill="1" applyBorder="1" applyAlignment="1">
      <alignment vertical="center" wrapText="1"/>
    </xf>
    <xf numFmtId="0" fontId="55" fillId="2" borderId="1633" xfId="15" applyFont="1" applyFill="1" applyBorder="1" applyAlignment="1">
      <alignment vertical="center" wrapText="1"/>
    </xf>
    <xf numFmtId="0" fontId="55" fillId="2" borderId="1646" xfId="0" applyFont="1" applyFill="1" applyBorder="1" applyAlignment="1">
      <alignment horizontal="center" vertical="center" wrapText="1"/>
    </xf>
    <xf numFmtId="0" fontId="41" fillId="0" borderId="1824" xfId="0" applyFont="1" applyFill="1" applyBorder="1" applyAlignment="1">
      <alignment horizontal="left"/>
    </xf>
    <xf numFmtId="0" fontId="41" fillId="0" borderId="1825" xfId="0" applyFont="1" applyFill="1" applyBorder="1" applyAlignment="1">
      <alignment horizontal="left"/>
    </xf>
    <xf numFmtId="0" fontId="133" fillId="0" borderId="1824" xfId="34" applyNumberFormat="1" applyFont="1" applyFill="1" applyBorder="1" applyAlignment="1" applyProtection="1">
      <alignment horizontal="center" vertical="top" wrapText="1" readingOrder="1"/>
    </xf>
    <xf numFmtId="0" fontId="133" fillId="0" borderId="1826" xfId="34" applyNumberFormat="1" applyFont="1" applyFill="1" applyBorder="1" applyAlignment="1" applyProtection="1">
      <alignment horizontal="center" vertical="top" wrapText="1" readingOrder="1"/>
    </xf>
    <xf numFmtId="0" fontId="134" fillId="0" borderId="1827" xfId="34" applyNumberFormat="1" applyFont="1" applyFill="1" applyBorder="1" applyAlignment="1" applyProtection="1">
      <alignment horizontal="center" vertical="top" wrapText="1" readingOrder="1"/>
    </xf>
    <xf numFmtId="0" fontId="133" fillId="0" borderId="1697" xfId="34" applyNumberFormat="1" applyFont="1" applyFill="1" applyBorder="1" applyAlignment="1">
      <alignment horizontal="left" vertical="top" wrapText="1" readingOrder="1"/>
    </xf>
    <xf numFmtId="0" fontId="133" fillId="7" borderId="1721" xfId="34" applyNumberFormat="1" applyFont="1" applyFill="1" applyBorder="1" applyAlignment="1">
      <alignment horizontal="left" vertical="top" wrapText="1" readingOrder="1"/>
    </xf>
    <xf numFmtId="0" fontId="133" fillId="0" borderId="1697" xfId="34" applyNumberFormat="1" applyFont="1" applyFill="1" applyBorder="1" applyAlignment="1">
      <alignment horizontal="center" vertical="top" wrapText="1" readingOrder="1"/>
    </xf>
    <xf numFmtId="0" fontId="133" fillId="0" borderId="1698" xfId="34" applyNumberFormat="1" applyFont="1" applyFill="1" applyBorder="1" applyAlignment="1">
      <alignment horizontal="center" vertical="top" wrapText="1" readingOrder="1"/>
    </xf>
    <xf numFmtId="0" fontId="134" fillId="0" borderId="1713" xfId="34" applyNumberFormat="1" applyFont="1" applyFill="1" applyBorder="1" applyAlignment="1">
      <alignment horizontal="center" vertical="top" wrapText="1" readingOrder="1"/>
    </xf>
    <xf numFmtId="0" fontId="41" fillId="0" borderId="1828" xfId="0" applyFont="1" applyFill="1" applyBorder="1" applyAlignment="1">
      <alignment horizontal="left"/>
    </xf>
    <xf numFmtId="0" fontId="41" fillId="0" borderId="1829" xfId="0" applyFont="1" applyFill="1" applyBorder="1" applyAlignment="1">
      <alignment horizontal="left"/>
    </xf>
    <xf numFmtId="0" fontId="133" fillId="0" borderId="1828" xfId="34" applyNumberFormat="1" applyFont="1" applyFill="1" applyBorder="1" applyAlignment="1" applyProtection="1">
      <alignment horizontal="center" vertical="top" wrapText="1" readingOrder="1"/>
    </xf>
    <xf numFmtId="0" fontId="133" fillId="0" borderId="1830" xfId="34" applyNumberFormat="1" applyFont="1" applyFill="1" applyBorder="1" applyAlignment="1" applyProtection="1">
      <alignment horizontal="center" vertical="top" wrapText="1" readingOrder="1"/>
    </xf>
    <xf numFmtId="0" fontId="134" fillId="0" borderId="1831" xfId="34" applyNumberFormat="1" applyFont="1" applyFill="1" applyBorder="1" applyAlignment="1" applyProtection="1">
      <alignment horizontal="center" vertical="top" wrapText="1" readingOrder="1"/>
    </xf>
    <xf numFmtId="0" fontId="133" fillId="0" borderId="1828" xfId="34" applyNumberFormat="1" applyFont="1" applyFill="1" applyBorder="1" applyAlignment="1" applyProtection="1">
      <alignment horizontal="left" vertical="top" wrapText="1" readingOrder="1"/>
    </xf>
    <xf numFmtId="0" fontId="133" fillId="7" borderId="1829" xfId="34" applyNumberFormat="1" applyFont="1" applyFill="1" applyBorder="1" applyAlignment="1" applyProtection="1">
      <alignment horizontal="left" vertical="top" wrapText="1" readingOrder="1"/>
    </xf>
    <xf numFmtId="0" fontId="216" fillId="0" borderId="1717" xfId="0" applyFont="1" applyFill="1" applyBorder="1" applyAlignment="1">
      <alignment vertical="center" wrapText="1"/>
    </xf>
    <xf numFmtId="0" fontId="216" fillId="0" borderId="1718" xfId="0" applyFont="1" applyFill="1" applyBorder="1" applyAlignment="1">
      <alignment vertical="center" wrapText="1"/>
    </xf>
    <xf numFmtId="0" fontId="217" fillId="0" borderId="1719" xfId="0" applyFont="1" applyFill="1" applyBorder="1" applyAlignment="1">
      <alignment vertical="center" wrapText="1"/>
    </xf>
    <xf numFmtId="0" fontId="216" fillId="0" borderId="1834" xfId="0" applyFont="1" applyFill="1" applyBorder="1" applyAlignment="1">
      <alignment vertical="center" wrapText="1"/>
    </xf>
    <xf numFmtId="0" fontId="216" fillId="0" borderId="1835" xfId="0" applyFont="1" applyFill="1" applyBorder="1" applyAlignment="1">
      <alignment vertical="center" wrapText="1"/>
    </xf>
    <xf numFmtId="0" fontId="217" fillId="0" borderId="1836" xfId="0" applyFont="1" applyFill="1" applyBorder="1" applyAlignment="1">
      <alignment vertical="center" wrapText="1"/>
    </xf>
    <xf numFmtId="0" fontId="133" fillId="0" borderId="1828" xfId="34" applyNumberFormat="1" applyFont="1" applyFill="1" applyBorder="1" applyAlignment="1">
      <alignment horizontal="left" vertical="top" wrapText="1" readingOrder="1"/>
    </xf>
    <xf numFmtId="0" fontId="133" fillId="7" borderId="1829" xfId="34" applyNumberFormat="1" applyFont="1" applyFill="1" applyBorder="1" applyAlignment="1">
      <alignment horizontal="left" vertical="top" wrapText="1" readingOrder="1"/>
    </xf>
    <xf numFmtId="0" fontId="133" fillId="0" borderId="1828" xfId="34" applyNumberFormat="1" applyFont="1" applyFill="1" applyBorder="1" applyAlignment="1">
      <alignment horizontal="center" vertical="top" wrapText="1" readingOrder="1"/>
    </xf>
    <xf numFmtId="0" fontId="133" fillId="0" borderId="1830" xfId="34" applyNumberFormat="1" applyFont="1" applyFill="1" applyBorder="1" applyAlignment="1">
      <alignment horizontal="center" vertical="top" wrapText="1" readingOrder="1"/>
    </xf>
    <xf numFmtId="0" fontId="134" fillId="0" borderId="1831" xfId="34" applyNumberFormat="1" applyFont="1" applyFill="1" applyBorder="1" applyAlignment="1">
      <alignment horizontal="center" vertical="top" wrapText="1" readingOrder="1"/>
    </xf>
    <xf numFmtId="0" fontId="216" fillId="0" borderId="1837" xfId="0" applyFont="1" applyFill="1" applyBorder="1" applyAlignment="1">
      <alignment vertical="center" wrapText="1"/>
    </xf>
    <xf numFmtId="0" fontId="216" fillId="0" borderId="1838" xfId="0" applyFont="1" applyFill="1" applyBorder="1" applyAlignment="1">
      <alignment vertical="center" wrapText="1"/>
    </xf>
    <xf numFmtId="0" fontId="217" fillId="0" borderId="1839" xfId="0" applyFont="1" applyFill="1" applyBorder="1" applyAlignment="1">
      <alignment vertical="center" wrapText="1"/>
    </xf>
    <xf numFmtId="0" fontId="205" fillId="0" borderId="1164" xfId="0" applyNumberFormat="1" applyFont="1" applyFill="1" applyBorder="1" applyAlignment="1">
      <alignment horizontal="center"/>
    </xf>
    <xf numFmtId="0" fontId="0" fillId="0" borderId="1711" xfId="0" applyFill="1" applyBorder="1"/>
    <xf numFmtId="0" fontId="214" fillId="0" borderId="1696" xfId="0" applyFont="1" applyFill="1" applyBorder="1"/>
    <xf numFmtId="0" fontId="206" fillId="0" borderId="1838" xfId="0" applyFont="1" applyFill="1" applyBorder="1" applyAlignment="1">
      <alignment horizontal="center"/>
    </xf>
    <xf numFmtId="0" fontId="205" fillId="0" borderId="1823" xfId="0" applyFont="1" applyFill="1" applyBorder="1" applyAlignment="1">
      <alignment horizontal="center"/>
    </xf>
    <xf numFmtId="0" fontId="205" fillId="0" borderId="1696" xfId="0" applyFont="1" applyFill="1" applyBorder="1" applyAlignment="1">
      <alignment horizontal="center"/>
    </xf>
    <xf numFmtId="0" fontId="205" fillId="0" borderId="1837" xfId="0" applyNumberFormat="1" applyFont="1" applyFill="1" applyBorder="1" applyAlignment="1">
      <alignment horizontal="center"/>
    </xf>
    <xf numFmtId="0" fontId="133" fillId="0" borderId="1834" xfId="34" applyNumberFormat="1" applyFont="1" applyFill="1" applyBorder="1" applyAlignment="1" applyProtection="1">
      <alignment horizontal="center" vertical="top" wrapText="1" readingOrder="1"/>
    </xf>
    <xf numFmtId="0" fontId="133" fillId="0" borderId="1835" xfId="34" applyNumberFormat="1" applyFont="1" applyFill="1" applyBorder="1" applyAlignment="1" applyProtection="1">
      <alignment horizontal="center" vertical="top" wrapText="1" readingOrder="1"/>
    </xf>
    <xf numFmtId="0" fontId="134" fillId="0" borderId="1836" xfId="34" applyNumberFormat="1" applyFont="1" applyFill="1" applyBorder="1" applyAlignment="1" applyProtection="1">
      <alignment horizontal="center" vertical="top" wrapText="1" readingOrder="1"/>
    </xf>
    <xf numFmtId="0" fontId="205" fillId="0" borderId="1698" xfId="0" applyNumberFormat="1" applyFont="1" applyFill="1" applyBorder="1" applyAlignment="1">
      <alignment horizontal="center"/>
    </xf>
    <xf numFmtId="0" fontId="205" fillId="0" borderId="1724" xfId="0" applyFont="1" applyFill="1" applyBorder="1" applyAlignment="1">
      <alignment horizontal="center"/>
    </xf>
    <xf numFmtId="0" fontId="205" fillId="0" borderId="1830" xfId="0" applyNumberFormat="1" applyFont="1" applyFill="1" applyBorder="1" applyAlignment="1">
      <alignment horizontal="center"/>
    </xf>
    <xf numFmtId="0" fontId="205" fillId="0" borderId="1840" xfId="0" applyNumberFormat="1" applyFont="1" applyFill="1" applyBorder="1" applyAlignment="1">
      <alignment horizontal="center"/>
    </xf>
    <xf numFmtId="0" fontId="205" fillId="0" borderId="1835" xfId="0" applyNumberFormat="1" applyFont="1" applyFill="1" applyBorder="1" applyAlignment="1">
      <alignment horizontal="center"/>
    </xf>
    <xf numFmtId="0" fontId="205" fillId="0" borderId="1841" xfId="0" applyFont="1" applyFill="1" applyBorder="1" applyAlignment="1">
      <alignment horizontal="center"/>
    </xf>
    <xf numFmtId="0" fontId="221" fillId="0" borderId="1172" xfId="0" applyNumberFormat="1" applyFont="1" applyFill="1" applyBorder="1" applyAlignment="1">
      <alignment horizontal="center"/>
    </xf>
    <xf numFmtId="0" fontId="221" fillId="0" borderId="1173" xfId="0" applyNumberFormat="1" applyFont="1" applyFill="1" applyBorder="1" applyAlignment="1">
      <alignment horizontal="center"/>
    </xf>
    <xf numFmtId="0" fontId="221" fillId="0" borderId="1174" xfId="0" applyFont="1" applyFill="1" applyBorder="1" applyAlignment="1">
      <alignment horizontal="center"/>
    </xf>
    <xf numFmtId="0" fontId="26" fillId="2" borderId="181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1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1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8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78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7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13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1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1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4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7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1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9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9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9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9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4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4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9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8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8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7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91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83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9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3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7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44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3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9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4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7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9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8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8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7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7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4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92" xfId="15" quotePrefix="1" applyFont="1" applyFill="1" applyBorder="1" applyAlignment="1">
      <alignment horizontal="left" vertical="center" wrapText="1"/>
    </xf>
    <xf numFmtId="0" fontId="26" fillId="2" borderId="1846" xfId="15" quotePrefix="1" applyFont="1" applyFill="1" applyBorder="1" applyAlignment="1">
      <alignment horizontal="left" vertical="center" wrapText="1"/>
    </xf>
    <xf numFmtId="0" fontId="27" fillId="2" borderId="1469" xfId="0" applyFont="1" applyFill="1" applyBorder="1" applyAlignment="1" applyProtection="1">
      <alignment horizontal="left" vertical="center" wrapText="1"/>
      <protection locked="0"/>
    </xf>
    <xf numFmtId="0" fontId="27" fillId="2" borderId="1469" xfId="15" applyFont="1" applyFill="1" applyBorder="1" applyAlignment="1" applyProtection="1">
      <alignment vertical="center" wrapText="1"/>
      <protection locked="0"/>
    </xf>
    <xf numFmtId="0" fontId="27" fillId="2" borderId="1789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639" xfId="15" quotePrefix="1" applyFont="1" applyFill="1" applyBorder="1" applyAlignment="1" applyProtection="1">
      <alignment vertical="center" wrapText="1"/>
      <protection locked="0"/>
    </xf>
    <xf numFmtId="0" fontId="24" fillId="2" borderId="1784" xfId="15" quotePrefix="1" applyFont="1" applyFill="1" applyBorder="1" applyAlignment="1" applyProtection="1">
      <alignment vertical="center" wrapText="1"/>
      <protection locked="0"/>
    </xf>
    <xf numFmtId="0" fontId="26" fillId="2" borderId="1662" xfId="15" quotePrefix="1" applyFont="1" applyFill="1" applyBorder="1" applyAlignment="1" applyProtection="1">
      <alignment vertical="center" wrapText="1"/>
      <protection locked="0"/>
    </xf>
    <xf numFmtId="0" fontId="26" fillId="2" borderId="16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786" xfId="15" quotePrefix="1" applyFont="1" applyFill="1" applyBorder="1" applyAlignment="1" applyProtection="1">
      <alignment horizontal="center" vertical="center" wrapText="1"/>
      <protection locked="0"/>
    </xf>
    <xf numFmtId="0" fontId="26" fillId="2" borderId="1844" xfId="15" quotePrefix="1" applyFont="1" applyFill="1" applyBorder="1" applyAlignment="1" applyProtection="1">
      <alignment horizontal="center" vertical="center" wrapText="1"/>
      <protection locked="0"/>
    </xf>
    <xf numFmtId="0" fontId="26" fillId="2" borderId="1783" xfId="15" quotePrefix="1" applyFont="1" applyFill="1" applyBorder="1" applyAlignment="1" applyProtection="1">
      <alignment horizontal="center" vertical="center" wrapText="1"/>
      <protection locked="0"/>
    </xf>
    <xf numFmtId="0" fontId="26" fillId="2" borderId="184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84" xfId="15" quotePrefix="1" applyFont="1" applyFill="1" applyBorder="1" applyAlignment="1" applyProtection="1">
      <alignment horizontal="center" vertical="center" wrapText="1"/>
      <protection locked="0"/>
    </xf>
    <xf numFmtId="0" fontId="25" fillId="2" borderId="1639" xfId="0" applyFont="1" applyFill="1" applyBorder="1" applyAlignment="1" applyProtection="1">
      <alignment horizontal="center" vertical="center"/>
      <protection locked="0"/>
    </xf>
    <xf numFmtId="0" fontId="25" fillId="2" borderId="1784" xfId="0" applyFont="1" applyFill="1" applyBorder="1" applyAlignment="1" applyProtection="1">
      <alignment horizontal="center" vertical="center"/>
      <protection locked="0"/>
    </xf>
    <xf numFmtId="0" fontId="25" fillId="2" borderId="1662" xfId="0" applyFont="1" applyFill="1" applyBorder="1" applyAlignment="1" applyProtection="1">
      <alignment horizontal="center" vertical="center"/>
      <protection locked="0"/>
    </xf>
    <xf numFmtId="0" fontId="26" fillId="2" borderId="1788" xfId="15" quotePrefix="1" applyFont="1" applyFill="1" applyBorder="1" applyAlignment="1" applyProtection="1">
      <alignment vertical="center" wrapText="1"/>
      <protection locked="0"/>
    </xf>
    <xf numFmtId="0" fontId="26" fillId="2" borderId="1788" xfId="15" quotePrefix="1" applyFont="1" applyFill="1" applyBorder="1" applyAlignment="1" applyProtection="1">
      <alignment horizontal="center" vertical="center" wrapText="1"/>
      <protection locked="0"/>
    </xf>
    <xf numFmtId="0" fontId="24" fillId="2" borderId="1171" xfId="13" quotePrefix="1" applyFont="1" applyFill="1" applyBorder="1" applyAlignment="1" applyProtection="1">
      <alignment horizontal="center" vertical="center" wrapText="1"/>
      <protection locked="0"/>
    </xf>
    <xf numFmtId="0" fontId="24" fillId="2" borderId="1788" xfId="13" quotePrefix="1" applyFont="1" applyFill="1" applyBorder="1" applyAlignment="1" applyProtection="1">
      <alignment vertical="center" wrapText="1"/>
      <protection locked="0"/>
    </xf>
    <xf numFmtId="0" fontId="26" fillId="2" borderId="1171" xfId="13" quotePrefix="1" applyFont="1" applyFill="1" applyBorder="1" applyAlignment="1" applyProtection="1">
      <alignment horizontal="center" vertical="center" wrapText="1"/>
      <protection locked="0"/>
    </xf>
    <xf numFmtId="0" fontId="25" fillId="2" borderId="1788" xfId="0" applyFont="1" applyFill="1" applyBorder="1" applyAlignment="1" applyProtection="1">
      <alignment horizontal="center" vertical="center"/>
      <protection locked="0"/>
    </xf>
    <xf numFmtId="0" fontId="24" fillId="2" borderId="1787" xfId="15" quotePrefix="1" applyFont="1" applyFill="1" applyBorder="1" applyAlignment="1" applyProtection="1">
      <alignment vertical="center" wrapText="1"/>
      <protection locked="0"/>
    </xf>
    <xf numFmtId="0" fontId="26" fillId="2" borderId="1676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3" xfId="13" quotePrefix="1" applyFont="1" applyFill="1" applyBorder="1" applyAlignment="1" applyProtection="1">
      <alignment horizontal="center" vertical="center" wrapText="1"/>
      <protection locked="0"/>
    </xf>
    <xf numFmtId="0" fontId="24" fillId="2" borderId="1787" xfId="13" quotePrefix="1" applyFont="1" applyFill="1" applyBorder="1" applyAlignment="1" applyProtection="1">
      <alignment vertical="center" wrapText="1"/>
      <protection locked="0"/>
    </xf>
    <xf numFmtId="0" fontId="26" fillId="2" borderId="1643" xfId="13" quotePrefix="1" applyFont="1" applyFill="1" applyBorder="1" applyAlignment="1" applyProtection="1">
      <alignment horizontal="center" vertical="center" wrapText="1"/>
      <protection locked="0"/>
    </xf>
    <xf numFmtId="0" fontId="25" fillId="2" borderId="1787" xfId="0" applyFont="1" applyFill="1" applyBorder="1" applyAlignment="1" applyProtection="1">
      <alignment horizontal="center" vertical="center"/>
      <protection locked="0"/>
    </xf>
    <xf numFmtId="0" fontId="24" fillId="2" borderId="1171" xfId="0" applyFont="1" applyFill="1" applyBorder="1" applyAlignment="1" applyProtection="1">
      <alignment horizontal="center" vertical="center" wrapText="1"/>
      <protection locked="0"/>
    </xf>
    <xf numFmtId="0" fontId="24" fillId="2" borderId="1788" xfId="0" applyFont="1" applyFill="1" applyBorder="1" applyAlignment="1" applyProtection="1">
      <alignment horizontal="center" vertical="center" wrapText="1"/>
      <protection locked="0"/>
    </xf>
    <xf numFmtId="0" fontId="24" fillId="2" borderId="1795" xfId="0" applyFont="1" applyFill="1" applyBorder="1" applyAlignment="1" applyProtection="1">
      <alignment horizontal="center" vertical="center" wrapText="1"/>
      <protection locked="0"/>
    </xf>
    <xf numFmtId="0" fontId="26" fillId="2" borderId="1783" xfId="0" applyFont="1" applyFill="1" applyBorder="1" applyAlignment="1" applyProtection="1">
      <alignment horizontal="center" vertical="center" wrapText="1"/>
      <protection locked="0"/>
    </xf>
    <xf numFmtId="0" fontId="26" fillId="2" borderId="1774" xfId="0" applyFont="1" applyFill="1" applyBorder="1" applyAlignment="1" applyProtection="1">
      <alignment horizontal="center" vertical="center" wrapText="1"/>
      <protection locked="0"/>
    </xf>
    <xf numFmtId="0" fontId="24" fillId="2" borderId="1784" xfId="0" applyFont="1" applyFill="1" applyBorder="1" applyAlignment="1" applyProtection="1">
      <alignment horizontal="center" vertical="center" wrapText="1"/>
      <protection locked="0"/>
    </xf>
    <xf numFmtId="0" fontId="39" fillId="4" borderId="1495" xfId="15" quotePrefix="1" applyFont="1" applyFill="1" applyBorder="1" applyAlignment="1">
      <alignment horizontal="center" vertical="center" wrapText="1"/>
    </xf>
    <xf numFmtId="0" fontId="39" fillId="4" borderId="1497" xfId="15" quotePrefix="1" applyFont="1" applyFill="1" applyBorder="1" applyAlignment="1">
      <alignment horizontal="center" vertical="center" wrapText="1"/>
    </xf>
    <xf numFmtId="0" fontId="39" fillId="4" borderId="1547" xfId="15" quotePrefix="1" applyFont="1" applyFill="1" applyBorder="1" applyAlignment="1">
      <alignment horizontal="center" vertical="center" wrapText="1"/>
    </xf>
    <xf numFmtId="0" fontId="39" fillId="4" borderId="1848" xfId="13" quotePrefix="1" applyFont="1" applyFill="1" applyBorder="1" applyAlignment="1">
      <alignment horizontal="center" vertical="center" wrapText="1"/>
    </xf>
    <xf numFmtId="0" fontId="39" fillId="4" borderId="1781" xfId="13" quotePrefix="1" applyFont="1" applyFill="1" applyBorder="1" applyAlignment="1">
      <alignment horizontal="center" vertical="center" wrapText="1"/>
    </xf>
    <xf numFmtId="0" fontId="10" fillId="4" borderId="1845" xfId="13" quotePrefix="1" applyFont="1" applyFill="1" applyBorder="1" applyAlignment="1">
      <alignment horizontal="center" vertical="center" wrapText="1"/>
    </xf>
    <xf numFmtId="0" fontId="39" fillId="4" borderId="1676" xfId="13" quotePrefix="1" applyFont="1" applyFill="1" applyBorder="1" applyAlignment="1">
      <alignment horizontal="center" vertical="center" wrapText="1"/>
    </xf>
    <xf numFmtId="0" fontId="39" fillId="4" borderId="1786" xfId="13" quotePrefix="1" applyFont="1" applyFill="1" applyBorder="1" applyAlignment="1">
      <alignment horizontal="center" vertical="center" wrapText="1"/>
    </xf>
    <xf numFmtId="0" fontId="39" fillId="4" borderId="1546" xfId="15" quotePrefix="1" applyFont="1" applyFill="1" applyBorder="1" applyAlignment="1">
      <alignment horizontal="center" vertical="center" wrapText="1"/>
    </xf>
    <xf numFmtId="0" fontId="39" fillId="4" borderId="1498" xfId="15" quotePrefix="1" applyFont="1" applyFill="1" applyBorder="1" applyAlignment="1">
      <alignment horizontal="center" vertical="center" wrapText="1"/>
    </xf>
    <xf numFmtId="0" fontId="39" fillId="2" borderId="1498" xfId="15" quotePrefix="1" applyFont="1" applyFill="1" applyBorder="1" applyAlignment="1">
      <alignment horizontal="center" vertical="center" wrapText="1"/>
    </xf>
    <xf numFmtId="0" fontId="39" fillId="4" borderId="1686" xfId="15" quotePrefix="1" applyFont="1" applyFill="1" applyBorder="1" applyAlignment="1">
      <alignment horizontal="center" vertical="center" wrapText="1"/>
    </xf>
    <xf numFmtId="0" fontId="10" fillId="4" borderId="1796" xfId="15" quotePrefix="1" applyFont="1" applyFill="1" applyBorder="1" applyAlignment="1">
      <alignment horizontal="center" vertical="center" wrapText="1"/>
    </xf>
    <xf numFmtId="0" fontId="10" fillId="4" borderId="1789" xfId="15" quotePrefix="1" applyFont="1" applyFill="1" applyBorder="1" applyAlignment="1">
      <alignment horizontal="center" vertical="center" wrapText="1"/>
    </xf>
    <xf numFmtId="0" fontId="10" fillId="4" borderId="1787" xfId="13" quotePrefix="1" applyFont="1" applyFill="1" applyBorder="1" applyAlignment="1">
      <alignment horizontal="center" vertical="center" wrapText="1"/>
    </xf>
    <xf numFmtId="0" fontId="39" fillId="2" borderId="1495" xfId="15" applyFont="1" applyFill="1" applyBorder="1" applyAlignment="1">
      <alignment horizontal="center" vertical="center" wrapText="1"/>
    </xf>
    <xf numFmtId="0" fontId="39" fillId="2" borderId="1686" xfId="15" quotePrefix="1" applyFont="1" applyFill="1" applyBorder="1" applyAlignment="1">
      <alignment horizontal="center" vertical="center" wrapText="1"/>
    </xf>
    <xf numFmtId="0" fontId="10" fillId="2" borderId="1787" xfId="13" quotePrefix="1" applyFont="1" applyFill="1" applyBorder="1" applyAlignment="1">
      <alignment horizontal="center" vertical="center" wrapText="1"/>
    </xf>
    <xf numFmtId="0" fontId="10" fillId="2" borderId="1784" xfId="13" quotePrefix="1" applyFont="1" applyFill="1" applyBorder="1" applyAlignment="1">
      <alignment horizontal="center" vertical="center" wrapText="1"/>
    </xf>
    <xf numFmtId="0" fontId="10" fillId="2" borderId="1664" xfId="13" quotePrefix="1" applyFont="1" applyFill="1" applyBorder="1" applyAlignment="1">
      <alignment horizontal="center" vertical="center" wrapText="1"/>
    </xf>
    <xf numFmtId="0" fontId="10" fillId="2" borderId="1662" xfId="13" quotePrefix="1" applyFont="1" applyFill="1" applyBorder="1" applyAlignment="1">
      <alignment horizontal="center" vertical="center" wrapText="1"/>
    </xf>
    <xf numFmtId="0" fontId="39" fillId="2" borderId="1784" xfId="13" quotePrefix="1" applyFont="1" applyFill="1" applyBorder="1" applyAlignment="1">
      <alignment horizontal="center" vertical="center" wrapText="1"/>
    </xf>
    <xf numFmtId="0" fontId="39" fillId="2" borderId="1787" xfId="13" quotePrefix="1" applyFont="1" applyFill="1" applyBorder="1" applyAlignment="1">
      <alignment horizontal="center" vertical="center" wrapText="1"/>
    </xf>
    <xf numFmtId="0" fontId="39" fillId="2" borderId="1785" xfId="13" quotePrefix="1" applyFont="1" applyFill="1" applyBorder="1" applyAlignment="1">
      <alignment horizontal="center" vertical="center" wrapText="1"/>
    </xf>
    <xf numFmtId="0" fontId="39" fillId="2" borderId="1849" xfId="13" quotePrefix="1" applyFont="1" applyFill="1" applyBorder="1" applyAlignment="1">
      <alignment horizontal="center" vertical="center" wrapText="1"/>
    </xf>
    <xf numFmtId="0" fontId="39" fillId="2" borderId="1795" xfId="13" quotePrefix="1" applyFont="1" applyFill="1" applyBorder="1" applyAlignment="1">
      <alignment horizontal="center" vertical="center" wrapText="1"/>
    </xf>
    <xf numFmtId="0" fontId="39" fillId="2" borderId="1850" xfId="13" quotePrefix="1" applyFont="1" applyFill="1" applyBorder="1" applyAlignment="1">
      <alignment horizontal="center" vertical="center" wrapText="1"/>
    </xf>
    <xf numFmtId="0" fontId="52" fillId="2" borderId="1676" xfId="0" applyFont="1" applyFill="1" applyBorder="1" applyAlignment="1">
      <alignment horizontal="center" vertical="center"/>
    </xf>
    <xf numFmtId="0" fontId="39" fillId="2" borderId="1677" xfId="15" quotePrefix="1" applyFont="1" applyFill="1" applyBorder="1" applyAlignment="1">
      <alignment horizontal="center" vertical="center" wrapText="1"/>
    </xf>
    <xf numFmtId="0" fontId="52" fillId="2" borderId="1844" xfId="0" applyFont="1" applyFill="1" applyBorder="1" applyAlignment="1">
      <alignment horizontal="center" vertical="center"/>
    </xf>
    <xf numFmtId="0" fontId="39" fillId="2" borderId="1683" xfId="15" quotePrefix="1" applyFont="1" applyFill="1" applyBorder="1" applyAlignment="1">
      <alignment horizontal="center" vertical="center" wrapText="1"/>
    </xf>
    <xf numFmtId="0" fontId="52" fillId="2" borderId="1546" xfId="0" applyFont="1" applyFill="1" applyBorder="1" applyAlignment="1">
      <alignment horizontal="center" vertical="center"/>
    </xf>
    <xf numFmtId="0" fontId="10" fillId="2" borderId="1789" xfId="13" quotePrefix="1" applyFont="1" applyFill="1" applyBorder="1" applyAlignment="1">
      <alignment horizontal="center" vertical="center" wrapText="1"/>
    </xf>
    <xf numFmtId="0" fontId="40" fillId="2" borderId="1784" xfId="0" applyFont="1" applyFill="1" applyBorder="1" applyAlignment="1">
      <alignment horizontal="center" vertical="center" wrapText="1"/>
    </xf>
    <xf numFmtId="0" fontId="40" fillId="2" borderId="1664" xfId="0" applyFont="1" applyFill="1" applyBorder="1" applyAlignment="1">
      <alignment horizontal="center" vertical="center" wrapText="1"/>
    </xf>
    <xf numFmtId="0" fontId="40" fillId="2" borderId="1662" xfId="0" applyFont="1" applyFill="1" applyBorder="1" applyAlignment="1">
      <alignment horizontal="center" vertical="center" wrapText="1"/>
    </xf>
    <xf numFmtId="0" fontId="40" fillId="2" borderId="1787" xfId="0" applyFont="1" applyFill="1" applyBorder="1" applyAlignment="1">
      <alignment horizontal="center" vertical="center" wrapText="1"/>
    </xf>
    <xf numFmtId="0" fontId="18" fillId="2" borderId="0" xfId="9" applyFont="1" applyFill="1" applyAlignment="1">
      <alignment horizontal="center"/>
    </xf>
    <xf numFmtId="0" fontId="96" fillId="2" borderId="0" xfId="9" applyFont="1" applyFill="1" applyBorder="1" applyAlignment="1">
      <alignment horizontal="center"/>
    </xf>
    <xf numFmtId="0" fontId="26" fillId="2" borderId="1639" xfId="15" applyFont="1" applyFill="1" applyBorder="1" applyAlignment="1" applyProtection="1">
      <alignment horizontal="center" vertical="center" wrapText="1"/>
    </xf>
    <xf numFmtId="0" fontId="26" fillId="2" borderId="1784" xfId="15" applyFont="1" applyFill="1" applyBorder="1" applyAlignment="1" applyProtection="1">
      <alignment horizontal="center" vertical="center" wrapText="1"/>
    </xf>
    <xf numFmtId="0" fontId="26" fillId="2" borderId="1662" xfId="15" applyFont="1" applyFill="1" applyBorder="1" applyAlignment="1" applyProtection="1">
      <alignment horizontal="center" vertical="center" wrapText="1"/>
    </xf>
    <xf numFmtId="0" fontId="26" fillId="2" borderId="1639" xfId="13" applyFont="1" applyFill="1" applyBorder="1" applyAlignment="1" applyProtection="1">
      <alignment horizontal="center" vertical="center" wrapText="1"/>
      <protection locked="0"/>
    </xf>
    <xf numFmtId="0" fontId="26" fillId="2" borderId="1784" xfId="13" applyFont="1" applyFill="1" applyBorder="1" applyAlignment="1" applyProtection="1">
      <alignment horizontal="center" vertical="center" wrapText="1"/>
      <protection locked="0"/>
    </xf>
    <xf numFmtId="0" fontId="26" fillId="2" borderId="1662" xfId="13" applyFont="1" applyFill="1" applyBorder="1" applyAlignment="1" applyProtection="1">
      <alignment horizontal="center" vertical="center" wrapText="1"/>
      <protection locked="0"/>
    </xf>
    <xf numFmtId="0" fontId="26" fillId="2" borderId="1851" xfId="13" applyFont="1" applyFill="1" applyBorder="1" applyAlignment="1" applyProtection="1">
      <alignment vertical="center" wrapText="1"/>
      <protection locked="0"/>
    </xf>
    <xf numFmtId="0" fontId="26" fillId="2" borderId="1781" xfId="13" applyFont="1" applyFill="1" applyBorder="1" applyAlignment="1" applyProtection="1">
      <alignment vertical="center" wrapText="1"/>
      <protection locked="0"/>
    </xf>
    <xf numFmtId="0" fontId="26" fillId="2" borderId="1845" xfId="13" applyFont="1" applyFill="1" applyBorder="1" applyAlignment="1" applyProtection="1">
      <alignment vertical="center" wrapText="1"/>
      <protection locked="0"/>
    </xf>
    <xf numFmtId="0" fontId="26" fillId="2" borderId="1851" xfId="15" applyFont="1" applyFill="1" applyBorder="1" applyAlignment="1" applyProtection="1">
      <alignment horizontal="center" vertical="center" wrapText="1"/>
    </xf>
    <xf numFmtId="0" fontId="26" fillId="2" borderId="1781" xfId="15" applyFont="1" applyFill="1" applyBorder="1" applyAlignment="1" applyProtection="1">
      <alignment horizontal="center" vertical="center" wrapText="1"/>
    </xf>
    <xf numFmtId="0" fontId="26" fillId="2" borderId="1845" xfId="15" applyFont="1" applyFill="1" applyBorder="1" applyAlignment="1" applyProtection="1">
      <alignment horizontal="center" vertical="center" wrapText="1"/>
    </xf>
    <xf numFmtId="0" fontId="101" fillId="2" borderId="1851" xfId="13" applyFont="1" applyFill="1" applyBorder="1" applyAlignment="1" applyProtection="1">
      <alignment horizontal="center" vertical="center" wrapText="1"/>
      <protection locked="0"/>
    </xf>
    <xf numFmtId="0" fontId="101" fillId="2" borderId="1781" xfId="13" applyFont="1" applyFill="1" applyBorder="1" applyAlignment="1" applyProtection="1">
      <alignment horizontal="center" vertical="center" wrapText="1"/>
      <protection locked="0"/>
    </xf>
    <xf numFmtId="0" fontId="101" fillId="2" borderId="1845" xfId="13" applyFont="1" applyFill="1" applyBorder="1" applyAlignment="1" applyProtection="1">
      <alignment horizontal="center" vertical="center" wrapText="1"/>
      <protection locked="0"/>
    </xf>
    <xf numFmtId="0" fontId="24" fillId="2" borderId="1639" xfId="15" applyFont="1" applyFill="1" applyBorder="1" applyAlignment="1" applyProtection="1">
      <alignment horizontal="center" vertical="center" wrapText="1"/>
      <protection locked="0"/>
    </xf>
    <xf numFmtId="0" fontId="24" fillId="2" borderId="1784" xfId="15" applyFont="1" applyFill="1" applyBorder="1" applyAlignment="1" applyProtection="1">
      <alignment horizontal="center" vertical="center" wrapText="1"/>
      <protection locked="0"/>
    </xf>
    <xf numFmtId="0" fontId="24" fillId="2" borderId="1662" xfId="15" applyFont="1" applyFill="1" applyBorder="1" applyAlignment="1" applyProtection="1">
      <alignment horizontal="center" vertical="center" wrapText="1"/>
      <protection locked="0"/>
    </xf>
    <xf numFmtId="0" fontId="102" fillId="2" borderId="1756" xfId="15" applyFont="1" applyFill="1" applyBorder="1" applyAlignment="1" applyProtection="1">
      <alignment horizontal="center" vertical="center" wrapText="1"/>
      <protection locked="0"/>
    </xf>
    <xf numFmtId="0" fontId="102" fillId="2" borderId="1769" xfId="15" applyFont="1" applyFill="1" applyBorder="1" applyAlignment="1" applyProtection="1">
      <alignment horizontal="center" vertical="center" wrapText="1"/>
      <protection locked="0"/>
    </xf>
    <xf numFmtId="0" fontId="102" fillId="2" borderId="1770" xfId="15" applyFont="1" applyFill="1" applyBorder="1" applyAlignment="1" applyProtection="1">
      <alignment horizontal="center" vertical="center" wrapText="1"/>
      <protection locked="0"/>
    </xf>
    <xf numFmtId="0" fontId="24" fillId="2" borderId="1639" xfId="0" applyFont="1" applyFill="1" applyBorder="1" applyAlignment="1" applyProtection="1">
      <alignment horizontal="center" vertical="center"/>
      <protection locked="0"/>
    </xf>
    <xf numFmtId="0" fontId="24" fillId="2" borderId="1784" xfId="0" applyFont="1" applyFill="1" applyBorder="1" applyAlignment="1" applyProtection="1">
      <alignment horizontal="center" vertical="center"/>
      <protection locked="0"/>
    </xf>
    <xf numFmtId="0" fontId="24" fillId="2" borderId="1662" xfId="0" applyFont="1" applyFill="1" applyBorder="1" applyAlignment="1" applyProtection="1">
      <alignment horizontal="center" vertical="center"/>
      <protection locked="0"/>
    </xf>
    <xf numFmtId="0" fontId="102" fillId="2" borderId="1782" xfId="15" applyFont="1" applyFill="1" applyBorder="1" applyAlignment="1" applyProtection="1">
      <alignment vertical="center" wrapText="1"/>
      <protection locked="0"/>
    </xf>
    <xf numFmtId="0" fontId="26" fillId="2" borderId="1789" xfId="15" applyFont="1" applyFill="1" applyBorder="1" applyAlignment="1" applyProtection="1">
      <alignment horizontal="center" vertical="center" wrapText="1"/>
    </xf>
    <xf numFmtId="0" fontId="26" fillId="2" borderId="1741" xfId="13" applyFont="1" applyFill="1" applyBorder="1" applyAlignment="1" applyProtection="1">
      <alignment horizontal="center" vertical="center" wrapText="1"/>
      <protection locked="0"/>
    </xf>
    <xf numFmtId="0" fontId="26" fillId="2" borderId="1789" xfId="13" applyFont="1" applyFill="1" applyBorder="1" applyAlignment="1" applyProtection="1">
      <alignment horizontal="center" vertical="center" wrapText="1"/>
      <protection locked="0"/>
    </xf>
    <xf numFmtId="0" fontId="26" fillId="2" borderId="1782" xfId="13" applyFont="1" applyFill="1" applyBorder="1" applyAlignment="1" applyProtection="1">
      <alignment vertical="center" wrapText="1"/>
      <protection locked="0"/>
    </xf>
    <xf numFmtId="0" fontId="26" fillId="2" borderId="1782" xfId="15" applyFont="1" applyFill="1" applyBorder="1" applyAlignment="1" applyProtection="1">
      <alignment horizontal="center" vertical="center" wrapText="1"/>
    </xf>
    <xf numFmtId="0" fontId="101" fillId="2" borderId="1782" xfId="13" applyFont="1" applyFill="1" applyBorder="1" applyAlignment="1" applyProtection="1">
      <alignment horizontal="center" vertical="center" wrapText="1"/>
      <protection locked="0"/>
    </xf>
    <xf numFmtId="0" fontId="24" fillId="2" borderId="1789" xfId="15" applyFont="1" applyFill="1" applyBorder="1" applyAlignment="1" applyProtection="1">
      <alignment horizontal="center" vertical="center" wrapText="1"/>
      <protection locked="0"/>
    </xf>
    <xf numFmtId="0" fontId="102" fillId="2" borderId="1741" xfId="15" applyFont="1" applyFill="1" applyBorder="1" applyAlignment="1" applyProtection="1">
      <alignment horizontal="center" vertical="center" wrapText="1"/>
      <protection locked="0"/>
    </xf>
    <xf numFmtId="0" fontId="24" fillId="2" borderId="1789" xfId="0" applyFont="1" applyFill="1" applyBorder="1" applyAlignment="1" applyProtection="1">
      <alignment horizontal="center" vertical="center"/>
      <protection locked="0"/>
    </xf>
    <xf numFmtId="0" fontId="101" fillId="2" borderId="722" xfId="15" applyFont="1" applyFill="1" applyBorder="1" applyAlignment="1" applyProtection="1">
      <alignment vertical="center" wrapText="1"/>
      <protection locked="0"/>
    </xf>
    <xf numFmtId="0" fontId="26" fillId="2" borderId="1787" xfId="15" applyFont="1" applyFill="1" applyBorder="1" applyAlignment="1" applyProtection="1">
      <alignment horizontal="center" vertical="center" wrapText="1"/>
    </xf>
    <xf numFmtId="0" fontId="26" fillId="2" borderId="1796" xfId="13" applyFont="1" applyFill="1" applyBorder="1" applyAlignment="1" applyProtection="1">
      <alignment horizontal="center" vertical="center" wrapText="1"/>
      <protection locked="0"/>
    </xf>
    <xf numFmtId="0" fontId="26" fillId="2" borderId="722" xfId="13" applyFont="1" applyFill="1" applyBorder="1" applyAlignment="1" applyProtection="1">
      <alignment vertical="center" wrapText="1"/>
      <protection locked="0"/>
    </xf>
    <xf numFmtId="0" fontId="26" fillId="2" borderId="1848" xfId="15" applyFont="1" applyFill="1" applyBorder="1" applyAlignment="1" applyProtection="1">
      <alignment horizontal="center" vertical="center" wrapText="1"/>
    </xf>
    <xf numFmtId="0" fontId="101" fillId="2" borderId="722" xfId="13" applyFont="1" applyFill="1" applyBorder="1" applyAlignment="1" applyProtection="1">
      <alignment horizontal="center" vertical="center" wrapText="1"/>
      <protection locked="0"/>
    </xf>
    <xf numFmtId="0" fontId="24" fillId="2" borderId="1788" xfId="15" applyFont="1" applyFill="1" applyBorder="1" applyAlignment="1" applyProtection="1">
      <alignment horizontal="center" vertical="center" wrapText="1"/>
      <protection locked="0"/>
    </xf>
    <xf numFmtId="0" fontId="102" fillId="2" borderId="1842" xfId="15" applyFont="1" applyFill="1" applyBorder="1" applyAlignment="1" applyProtection="1">
      <alignment horizontal="center" vertical="center" wrapText="1"/>
      <protection locked="0"/>
    </xf>
    <xf numFmtId="0" fontId="24" fillId="2" borderId="1787" xfId="0" applyFont="1" applyFill="1" applyBorder="1" applyAlignment="1" applyProtection="1">
      <alignment horizontal="center" vertical="center"/>
      <protection locked="0"/>
    </xf>
    <xf numFmtId="0" fontId="102" fillId="2" borderId="1781" xfId="15" applyFont="1" applyFill="1" applyBorder="1" applyAlignment="1" applyProtection="1">
      <alignment vertical="center" wrapText="1"/>
      <protection locked="0"/>
    </xf>
    <xf numFmtId="0" fontId="26" fillId="2" borderId="1782" xfId="15" applyFont="1" applyFill="1" applyBorder="1" applyAlignment="1" applyProtection="1">
      <alignment horizontal="center" vertical="center" wrapText="1"/>
      <protection locked="0"/>
    </xf>
    <xf numFmtId="0" fontId="26" fillId="2" borderId="1789" xfId="15" applyFont="1" applyFill="1" applyBorder="1" applyAlignment="1" applyProtection="1">
      <alignment horizontal="center" vertical="center" wrapText="1"/>
      <protection locked="0"/>
    </xf>
    <xf numFmtId="0" fontId="101" fillId="2" borderId="1780" xfId="15" applyFont="1" applyFill="1" applyBorder="1" applyAlignment="1" applyProtection="1">
      <alignment vertical="center" wrapText="1"/>
      <protection locked="0"/>
    </xf>
    <xf numFmtId="0" fontId="103" fillId="2" borderId="1782" xfId="0" applyFont="1" applyFill="1" applyBorder="1" applyAlignment="1" applyProtection="1">
      <alignment horizontal="center" vertical="center" wrapText="1"/>
      <protection locked="0"/>
    </xf>
    <xf numFmtId="0" fontId="27" fillId="2" borderId="1789" xfId="0" applyFont="1" applyFill="1" applyBorder="1" applyAlignment="1" applyProtection="1">
      <alignment horizontal="center" vertical="center" wrapText="1"/>
      <protection locked="0"/>
    </xf>
    <xf numFmtId="0" fontId="26" fillId="2" borderId="1788" xfId="15" applyFont="1" applyFill="1" applyBorder="1" applyAlignment="1" applyProtection="1">
      <alignment horizontal="center" vertical="center" wrapText="1"/>
    </xf>
    <xf numFmtId="0" fontId="26" fillId="2" borderId="1843" xfId="13" applyFont="1" applyFill="1" applyBorder="1" applyAlignment="1" applyProtection="1">
      <alignment horizontal="center" vertical="center" wrapText="1"/>
      <protection locked="0"/>
    </xf>
    <xf numFmtId="0" fontId="26" fillId="2" borderId="1788" xfId="13" applyFont="1" applyFill="1" applyBorder="1" applyAlignment="1" applyProtection="1">
      <alignment horizontal="center" vertical="center" wrapText="1"/>
      <protection locked="0"/>
    </xf>
    <xf numFmtId="0" fontId="26" fillId="2" borderId="1780" xfId="13" applyFont="1" applyFill="1" applyBorder="1" applyAlignment="1" applyProtection="1">
      <alignment vertical="center" wrapText="1"/>
      <protection locked="0"/>
    </xf>
    <xf numFmtId="0" fontId="26" fillId="2" borderId="1780" xfId="15" applyFont="1" applyFill="1" applyBorder="1" applyAlignment="1" applyProtection="1">
      <alignment horizontal="center" vertical="center" wrapText="1"/>
    </xf>
    <xf numFmtId="0" fontId="103" fillId="2" borderId="1780" xfId="0" applyFont="1" applyFill="1" applyBorder="1" applyAlignment="1" applyProtection="1">
      <alignment horizontal="center" vertical="center" wrapText="1"/>
      <protection locked="0"/>
    </xf>
    <xf numFmtId="0" fontId="103" fillId="2" borderId="1788" xfId="0" applyFont="1" applyFill="1" applyBorder="1" applyAlignment="1" applyProtection="1">
      <alignment horizontal="center" vertical="center" wrapText="1"/>
      <protection locked="0"/>
    </xf>
    <xf numFmtId="0" fontId="102" fillId="2" borderId="1843" xfId="15" applyFont="1" applyFill="1" applyBorder="1" applyAlignment="1" applyProtection="1">
      <alignment horizontal="center" vertical="center" wrapText="1"/>
      <protection locked="0"/>
    </xf>
    <xf numFmtId="0" fontId="24" fillId="2" borderId="1788" xfId="0" applyFont="1" applyFill="1" applyBorder="1" applyAlignment="1" applyProtection="1">
      <alignment horizontal="center" vertical="center"/>
      <protection locked="0"/>
    </xf>
    <xf numFmtId="0" fontId="26" fillId="2" borderId="1769" xfId="13" applyFont="1" applyFill="1" applyBorder="1" applyAlignment="1" applyProtection="1">
      <alignment horizontal="center" vertical="center" wrapText="1"/>
      <protection locked="0"/>
    </xf>
    <xf numFmtId="0" fontId="103" fillId="2" borderId="1781" xfId="0" applyFont="1" applyFill="1" applyBorder="1" applyAlignment="1" applyProtection="1">
      <alignment horizontal="center" vertical="center" wrapText="1"/>
      <protection locked="0"/>
    </xf>
    <xf numFmtId="0" fontId="27" fillId="2" borderId="1784" xfId="0" applyFont="1" applyFill="1" applyBorder="1" applyAlignment="1" applyProtection="1">
      <alignment horizontal="center" vertical="center" wrapText="1"/>
      <protection locked="0"/>
    </xf>
    <xf numFmtId="0" fontId="55" fillId="9" borderId="72" xfId="15" quotePrefix="1" applyFont="1" applyFill="1" applyBorder="1" applyAlignment="1">
      <alignment vertical="center" wrapText="1"/>
    </xf>
    <xf numFmtId="0" fontId="55" fillId="9" borderId="43" xfId="15" quotePrefix="1" applyFont="1" applyFill="1" applyBorder="1" applyAlignment="1">
      <alignment vertical="center" wrapText="1"/>
    </xf>
    <xf numFmtId="0" fontId="52" fillId="9" borderId="1785" xfId="15" quotePrefix="1" applyFont="1" applyFill="1" applyBorder="1" applyAlignment="1">
      <alignment horizontal="center" vertical="center" wrapText="1"/>
    </xf>
    <xf numFmtId="0" fontId="52" fillId="9" borderId="1790" xfId="15" quotePrefix="1" applyFont="1" applyFill="1" applyBorder="1" applyAlignment="1">
      <alignment horizontal="center" vertical="center" wrapText="1"/>
    </xf>
    <xf numFmtId="0" fontId="52" fillId="9" borderId="1786" xfId="15" quotePrefix="1" applyFont="1" applyFill="1" applyBorder="1" applyAlignment="1">
      <alignment horizontal="center" vertical="center" wrapText="1"/>
    </xf>
    <xf numFmtId="0" fontId="55" fillId="9" borderId="0" xfId="11" quotePrefix="1" applyFont="1" applyFill="1" applyAlignment="1">
      <alignment horizontal="center" vertical="center" textRotation="255" wrapText="1"/>
    </xf>
    <xf numFmtId="0" fontId="52" fillId="9" borderId="1795" xfId="15" quotePrefix="1" applyFont="1" applyFill="1" applyBorder="1" applyAlignment="1">
      <alignment horizontal="center" vertical="center" wrapText="1"/>
    </xf>
    <xf numFmtId="0" fontId="52" fillId="4" borderId="1784" xfId="13" quotePrefix="1" applyFont="1" applyBorder="1" applyAlignment="1">
      <alignment horizontal="center" vertical="center" wrapText="1"/>
    </xf>
    <xf numFmtId="0" fontId="52" fillId="4" borderId="1664" xfId="13" quotePrefix="1" applyFont="1" applyBorder="1" applyAlignment="1">
      <alignment horizontal="center" vertical="center" wrapText="1"/>
    </xf>
    <xf numFmtId="0" fontId="52" fillId="15" borderId="1853" xfId="15" quotePrefix="1" applyFont="1" applyFill="1" applyBorder="1" applyAlignment="1">
      <alignment horizontal="center" vertical="center" wrapText="1"/>
    </xf>
    <xf numFmtId="0" fontId="55" fillId="4" borderId="1789" xfId="15" quotePrefix="1" applyFont="1" applyBorder="1" applyAlignment="1">
      <alignment horizontal="center" vertical="center" wrapText="1"/>
    </xf>
    <xf numFmtId="0" fontId="52" fillId="0" borderId="1790" xfId="0" applyFont="1" applyBorder="1" applyAlignment="1">
      <alignment horizontal="center" vertical="center" wrapText="1"/>
    </xf>
    <xf numFmtId="0" fontId="52" fillId="0" borderId="1786" xfId="0" applyFont="1" applyBorder="1" applyAlignment="1">
      <alignment horizontal="center" vertical="center" wrapText="1"/>
    </xf>
    <xf numFmtId="0" fontId="52" fillId="0" borderId="1849" xfId="0" applyFont="1" applyBorder="1" applyAlignment="1">
      <alignment horizontal="center" vertical="center" wrapText="1"/>
    </xf>
    <xf numFmtId="0" fontId="52" fillId="0" borderId="1855" xfId="0" applyFont="1" applyBorder="1" applyAlignment="1">
      <alignment horizontal="center" vertical="center" wrapText="1"/>
    </xf>
    <xf numFmtId="0" fontId="52" fillId="0" borderId="1783" xfId="0" applyFont="1" applyBorder="1" applyAlignment="1">
      <alignment horizontal="center" vertical="center" wrapText="1"/>
    </xf>
    <xf numFmtId="0" fontId="52" fillId="0" borderId="1791" xfId="0" applyFont="1" applyBorder="1" applyAlignment="1">
      <alignment horizontal="center" vertical="center" wrapText="1"/>
    </xf>
    <xf numFmtId="0" fontId="52" fillId="0" borderId="1813" xfId="0" applyFont="1" applyBorder="1" applyAlignment="1">
      <alignment horizontal="center" vertical="center" wrapText="1"/>
    </xf>
    <xf numFmtId="0" fontId="52" fillId="0" borderId="1814" xfId="0" applyFont="1" applyBorder="1" applyAlignment="1">
      <alignment horizontal="center" vertical="center" wrapText="1"/>
    </xf>
    <xf numFmtId="0" fontId="52" fillId="0" borderId="1844" xfId="0" applyFont="1" applyBorder="1" applyAlignment="1">
      <alignment horizontal="center" vertical="center" wrapText="1"/>
    </xf>
    <xf numFmtId="0" fontId="52" fillId="0" borderId="1684" xfId="0" applyFont="1" applyBorder="1" applyAlignment="1">
      <alignment horizontal="center" vertical="center" wrapText="1"/>
    </xf>
    <xf numFmtId="0" fontId="52" fillId="0" borderId="1683" xfId="0" applyFont="1" applyBorder="1" applyAlignment="1">
      <alignment horizontal="center" vertical="center" wrapText="1"/>
    </xf>
    <xf numFmtId="0" fontId="52" fillId="0" borderId="1681" xfId="0" applyFont="1" applyBorder="1" applyAlignment="1">
      <alignment horizontal="center" vertical="center" wrapText="1"/>
    </xf>
    <xf numFmtId="0" fontId="52" fillId="0" borderId="1682" xfId="0" applyFont="1" applyBorder="1" applyAlignment="1">
      <alignment horizontal="center" vertical="center" wrapText="1"/>
    </xf>
    <xf numFmtId="0" fontId="55" fillId="0" borderId="1784" xfId="13" quotePrefix="1" applyFont="1" applyFill="1" applyBorder="1" applyAlignment="1">
      <alignment horizontal="center" vertical="center" wrapText="1"/>
    </xf>
    <xf numFmtId="0" fontId="55" fillId="0" borderId="1662" xfId="13" quotePrefix="1" applyFont="1" applyFill="1" applyBorder="1" applyAlignment="1">
      <alignment horizontal="center" vertical="center" wrapText="1"/>
    </xf>
    <xf numFmtId="0" fontId="55" fillId="0" borderId="1639" xfId="13" quotePrefix="1" applyFont="1" applyFill="1" applyBorder="1" applyAlignment="1">
      <alignment horizontal="center" vertical="center" wrapText="1"/>
    </xf>
    <xf numFmtId="0" fontId="55" fillId="0" borderId="1787" xfId="13" quotePrefix="1" applyFont="1" applyFill="1" applyBorder="1" applyAlignment="1">
      <alignment horizontal="center" vertical="center" wrapText="1"/>
    </xf>
    <xf numFmtId="0" fontId="55" fillId="0" borderId="1664" xfId="13" quotePrefix="1" applyFont="1" applyFill="1" applyBorder="1" applyAlignment="1">
      <alignment horizontal="center" vertical="center" wrapText="1"/>
    </xf>
    <xf numFmtId="0" fontId="55" fillId="0" borderId="1848" xfId="13" quotePrefix="1" applyFont="1" applyFill="1" applyBorder="1" applyAlignment="1">
      <alignment horizontal="center" vertical="center" wrapText="1"/>
    </xf>
    <xf numFmtId="0" fontId="55" fillId="0" borderId="1781" xfId="13" quotePrefix="1" applyFont="1" applyFill="1" applyBorder="1" applyAlignment="1">
      <alignment horizontal="center" vertical="center" wrapText="1"/>
    </xf>
    <xf numFmtId="0" fontId="55" fillId="0" borderId="1856" xfId="13" quotePrefix="1" applyFont="1" applyFill="1" applyBorder="1" applyAlignment="1">
      <alignment horizontal="center" vertical="center" wrapText="1"/>
    </xf>
    <xf numFmtId="0" fontId="52" fillId="0" borderId="1781" xfId="13" quotePrefix="1" applyFont="1" applyFill="1" applyBorder="1" applyAlignment="1">
      <alignment horizontal="center" vertical="center" wrapText="1"/>
    </xf>
    <xf numFmtId="0" fontId="55" fillId="0" borderId="1845" xfId="13" quotePrefix="1" applyFont="1" applyFill="1" applyBorder="1" applyAlignment="1">
      <alignment horizontal="center" vertical="center" wrapText="1"/>
    </xf>
    <xf numFmtId="0" fontId="52" fillId="0" borderId="1848" xfId="13" quotePrefix="1" applyFont="1" applyFill="1" applyBorder="1" applyAlignment="1">
      <alignment horizontal="center" vertical="center" wrapText="1"/>
    </xf>
    <xf numFmtId="0" fontId="52" fillId="0" borderId="1851" xfId="13" quotePrefix="1" applyFont="1" applyFill="1" applyBorder="1" applyAlignment="1">
      <alignment horizontal="center" vertical="center" wrapText="1"/>
    </xf>
    <xf numFmtId="0" fontId="55" fillId="0" borderId="1851" xfId="13" quotePrefix="1" applyFont="1" applyFill="1" applyBorder="1" applyAlignment="1">
      <alignment horizontal="center" vertical="center" wrapText="1"/>
    </xf>
    <xf numFmtId="0" fontId="52" fillId="0" borderId="1790" xfId="0" applyFont="1" applyBorder="1" applyAlignment="1">
      <alignment horizontal="center" vertical="center"/>
    </xf>
    <xf numFmtId="0" fontId="52" fillId="0" borderId="1849" xfId="0" applyFont="1" applyBorder="1" applyAlignment="1">
      <alignment horizontal="center" vertical="center"/>
    </xf>
    <xf numFmtId="0" fontId="52" fillId="0" borderId="1783" xfId="0" applyFont="1" applyBorder="1" applyAlignment="1">
      <alignment horizontal="center" vertical="center"/>
    </xf>
    <xf numFmtId="0" fontId="52" fillId="0" borderId="1813" xfId="0" applyFont="1" applyBorder="1" applyAlignment="1">
      <alignment horizontal="center" vertical="center"/>
    </xf>
    <xf numFmtId="0" fontId="52" fillId="0" borderId="1684" xfId="0" applyFont="1" applyBorder="1" applyAlignment="1">
      <alignment horizontal="center" vertical="center"/>
    </xf>
    <xf numFmtId="0" fontId="52" fillId="0" borderId="1681" xfId="0" applyFont="1" applyBorder="1" applyAlignment="1">
      <alignment horizontal="center" vertical="center"/>
    </xf>
    <xf numFmtId="0" fontId="52" fillId="0" borderId="1849" xfId="13" quotePrefix="1" applyFont="1" applyFill="1" applyBorder="1" applyAlignment="1">
      <alignment horizontal="center" vertical="center" wrapText="1"/>
    </xf>
    <xf numFmtId="0" fontId="52" fillId="0" borderId="1795" xfId="13" quotePrefix="1" applyFont="1" applyFill="1" applyBorder="1" applyAlignment="1">
      <alignment horizontal="center" vertical="center" wrapText="1"/>
    </xf>
    <xf numFmtId="0" fontId="52" fillId="0" borderId="1850" xfId="13" quotePrefix="1" applyFont="1" applyFill="1" applyBorder="1" applyAlignment="1">
      <alignment horizontal="center" vertical="center" wrapText="1"/>
    </xf>
    <xf numFmtId="0" fontId="52" fillId="0" borderId="1785" xfId="13" quotePrefix="1" applyFont="1" applyFill="1" applyBorder="1" applyAlignment="1">
      <alignment horizontal="center" vertical="center" wrapText="1"/>
    </xf>
    <xf numFmtId="0" fontId="52" fillId="0" borderId="1791" xfId="15" quotePrefix="1" applyFont="1" applyFill="1" applyBorder="1" applyAlignment="1">
      <alignment horizontal="center" vertical="center" wrapText="1"/>
    </xf>
    <xf numFmtId="0" fontId="52" fillId="0" borderId="1852" xfId="0" applyFont="1" applyBorder="1" applyAlignment="1">
      <alignment horizontal="center" vertical="center"/>
    </xf>
    <xf numFmtId="0" fontId="52" fillId="0" borderId="1242" xfId="0" applyFont="1" applyBorder="1" applyAlignment="1">
      <alignment horizontal="center" vertical="center"/>
    </xf>
    <xf numFmtId="0" fontId="52" fillId="0" borderId="1814" xfId="15" quotePrefix="1" applyFont="1" applyFill="1" applyBorder="1" applyAlignment="1">
      <alignment horizontal="center" vertical="center" wrapText="1"/>
    </xf>
    <xf numFmtId="0" fontId="52" fillId="0" borderId="1844" xfId="0" applyFont="1" applyBorder="1" applyAlignment="1">
      <alignment horizontal="center" vertical="center"/>
    </xf>
    <xf numFmtId="0" fontId="152" fillId="0" borderId="1854" xfId="0" applyFont="1" applyBorder="1" applyAlignment="1">
      <alignment horizontal="center" vertical="center" wrapText="1"/>
    </xf>
    <xf numFmtId="0" fontId="152" fillId="0" borderId="1857" xfId="0" applyFont="1" applyBorder="1" applyAlignment="1">
      <alignment horizontal="center" vertical="center" wrapText="1"/>
    </xf>
    <xf numFmtId="0" fontId="152" fillId="0" borderId="1858" xfId="0" applyFont="1" applyBorder="1" applyAlignment="1">
      <alignment horizontal="center" vertical="center" wrapText="1"/>
    </xf>
    <xf numFmtId="0" fontId="105" fillId="12" borderId="1639" xfId="0" applyFont="1" applyFill="1" applyBorder="1" applyAlignment="1">
      <alignment horizontal="center" vertical="center"/>
    </xf>
    <xf numFmtId="0" fontId="105" fillId="12" borderId="1640" xfId="0" applyFont="1" applyFill="1" applyBorder="1" applyAlignment="1">
      <alignment horizontal="center" vertical="center"/>
    </xf>
    <xf numFmtId="0" fontId="105" fillId="12" borderId="1641" xfId="0" applyFont="1" applyFill="1" applyBorder="1" applyAlignment="1">
      <alignment horizontal="center" vertical="center"/>
    </xf>
    <xf numFmtId="0" fontId="81" fillId="2" borderId="1859" xfId="9" applyFont="1" applyFill="1" applyBorder="1" applyAlignment="1" applyProtection="1">
      <alignment horizontal="center"/>
      <protection locked="0"/>
    </xf>
    <xf numFmtId="0" fontId="81" fillId="2" borderId="1672" xfId="0" applyFont="1" applyFill="1" applyBorder="1" applyAlignment="1" applyProtection="1">
      <alignment horizontal="center"/>
      <protection hidden="1"/>
    </xf>
    <xf numFmtId="0" fontId="81" fillId="2" borderId="1673" xfId="0" applyFont="1" applyFill="1" applyBorder="1" applyAlignment="1" applyProtection="1">
      <alignment horizontal="center"/>
      <protection hidden="1"/>
    </xf>
    <xf numFmtId="0" fontId="12" fillId="2" borderId="1673" xfId="9" applyFont="1" applyFill="1" applyBorder="1" applyAlignment="1" applyProtection="1">
      <alignment horizontal="center" vertical="center" wrapText="1"/>
      <protection hidden="1"/>
    </xf>
    <xf numFmtId="0" fontId="81" fillId="2" borderId="1684" xfId="9" applyFont="1" applyFill="1" applyBorder="1" applyAlignment="1" applyProtection="1">
      <alignment horizontal="center" vertical="center" wrapText="1"/>
      <protection hidden="1"/>
    </xf>
    <xf numFmtId="0" fontId="80" fillId="2" borderId="1673" xfId="9" applyFont="1" applyFill="1" applyBorder="1" applyAlignment="1" applyProtection="1">
      <alignment horizontal="center" vertical="center" wrapText="1"/>
      <protection locked="0"/>
    </xf>
    <xf numFmtId="0" fontId="80" fillId="2" borderId="1673" xfId="9" applyFont="1" applyFill="1" applyBorder="1" applyAlignment="1" applyProtection="1">
      <alignment horizontal="center" vertical="center" wrapText="1"/>
      <protection hidden="1"/>
    </xf>
    <xf numFmtId="0" fontId="81" fillId="2" borderId="1854" xfId="9" applyFont="1" applyFill="1" applyBorder="1" applyAlignment="1" applyProtection="1">
      <alignment horizontal="center" vertical="center" wrapText="1"/>
      <protection hidden="1"/>
    </xf>
    <xf numFmtId="0" fontId="23" fillId="2" borderId="1681" xfId="0" applyFont="1" applyFill="1" applyBorder="1" applyAlignment="1" applyProtection="1">
      <alignment horizontal="center" vertical="center"/>
      <protection locked="0"/>
    </xf>
    <xf numFmtId="0" fontId="23" fillId="2" borderId="1684" xfId="0" applyFont="1" applyFill="1" applyBorder="1" applyAlignment="1" applyProtection="1">
      <alignment horizontal="center" vertical="center"/>
      <protection locked="0"/>
    </xf>
    <xf numFmtId="0" fontId="18" fillId="2" borderId="1672" xfId="0" applyFont="1" applyFill="1" applyBorder="1" applyAlignment="1" applyProtection="1">
      <alignment horizontal="center"/>
      <protection hidden="1"/>
    </xf>
    <xf numFmtId="0" fontId="23" fillId="2" borderId="1859" xfId="0" applyFont="1" applyFill="1" applyBorder="1" applyAlignment="1" applyProtection="1">
      <alignment horizontal="center" vertical="center"/>
      <protection locked="0"/>
    </xf>
    <xf numFmtId="0" fontId="23" fillId="2" borderId="1682" xfId="0" applyFont="1" applyFill="1" applyBorder="1" applyAlignment="1" applyProtection="1">
      <alignment horizontal="center" vertical="center"/>
      <protection locked="0"/>
    </xf>
    <xf numFmtId="0" fontId="23" fillId="2" borderId="1860" xfId="0" applyFont="1" applyFill="1" applyBorder="1" applyAlignment="1" applyProtection="1">
      <alignment horizontal="center" vertical="center"/>
      <protection locked="0"/>
    </xf>
    <xf numFmtId="0" fontId="23" fillId="2" borderId="921" xfId="0" applyFont="1" applyFill="1" applyBorder="1" applyAlignment="1" applyProtection="1">
      <alignment horizontal="center" vertical="center"/>
      <protection locked="0"/>
    </xf>
    <xf numFmtId="0" fontId="23" fillId="2" borderId="108" xfId="0" applyFont="1" applyFill="1" applyBorder="1" applyAlignment="1" applyProtection="1">
      <alignment horizontal="center" vertical="center"/>
      <protection locked="0"/>
    </xf>
    <xf numFmtId="0" fontId="23" fillId="2" borderId="815" xfId="0" applyFont="1" applyFill="1" applyBorder="1" applyAlignment="1" applyProtection="1">
      <alignment horizontal="center" vertical="center"/>
      <protection locked="0"/>
    </xf>
    <xf numFmtId="0" fontId="23" fillId="2" borderId="1862" xfId="0" applyFont="1" applyFill="1" applyBorder="1" applyAlignment="1" applyProtection="1">
      <alignment horizontal="center" vertical="center"/>
      <protection locked="0"/>
    </xf>
    <xf numFmtId="0" fontId="23" fillId="2" borderId="1682" xfId="0" applyFont="1" applyFill="1" applyBorder="1" applyAlignment="1" applyProtection="1">
      <alignment horizontal="center" vertical="center"/>
      <protection hidden="1"/>
    </xf>
    <xf numFmtId="0" fontId="8" fillId="2" borderId="1788" xfId="0" applyFont="1" applyFill="1" applyBorder="1" applyAlignment="1" applyProtection="1">
      <alignment horizontal="center" vertical="center"/>
      <protection hidden="1"/>
    </xf>
    <xf numFmtId="0" fontId="8" fillId="2" borderId="1741" xfId="0" applyNumberFormat="1" applyFont="1" applyFill="1" applyBorder="1" applyAlignment="1">
      <alignment horizontal="center" vertical="center"/>
    </xf>
    <xf numFmtId="0" fontId="18" fillId="2" borderId="1854" xfId="9" applyFont="1" applyFill="1" applyBorder="1" applyAlignment="1" applyProtection="1">
      <alignment horizontal="center" vertical="center" wrapText="1"/>
      <protection hidden="1"/>
    </xf>
    <xf numFmtId="0" fontId="18" fillId="2" borderId="1858" xfId="9" applyFont="1" applyFill="1" applyBorder="1" applyAlignment="1" applyProtection="1">
      <alignment horizontal="center" vertical="center" wrapText="1"/>
      <protection hidden="1"/>
    </xf>
    <xf numFmtId="0" fontId="23" fillId="2" borderId="1854" xfId="0" applyFont="1" applyFill="1" applyBorder="1" applyAlignment="1" applyProtection="1">
      <alignment horizontal="center" vertical="center" wrapText="1"/>
      <protection locked="0"/>
    </xf>
    <xf numFmtId="0" fontId="8" fillId="2" borderId="1858" xfId="0" applyFont="1" applyFill="1" applyBorder="1" applyAlignment="1" applyProtection="1">
      <alignment horizontal="center" vertical="center" wrapText="1"/>
      <protection locked="0"/>
    </xf>
    <xf numFmtId="0" fontId="23" fillId="2" borderId="1684" xfId="9" applyFont="1" applyFill="1" applyBorder="1" applyAlignment="1" applyProtection="1">
      <alignment horizontal="center" vertical="center" wrapText="1"/>
      <protection hidden="1"/>
    </xf>
    <xf numFmtId="0" fontId="23" fillId="2" borderId="1683" xfId="9" applyFont="1" applyFill="1" applyBorder="1" applyAlignment="1" applyProtection="1">
      <alignment horizontal="center" vertical="center" wrapText="1"/>
      <protection hidden="1"/>
    </xf>
    <xf numFmtId="0" fontId="8" fillId="2" borderId="1361" xfId="9" applyNumberFormat="1" applyFont="1" applyFill="1" applyBorder="1" applyAlignment="1">
      <alignment horizontal="center" vertical="center"/>
    </xf>
    <xf numFmtId="0" fontId="8" fillId="2" borderId="1804" xfId="9" applyFont="1" applyFill="1" applyBorder="1" applyAlignment="1" applyProtection="1">
      <alignment horizontal="center" vertical="center"/>
      <protection hidden="1"/>
    </xf>
    <xf numFmtId="0" fontId="8" fillId="2" borderId="1789" xfId="9" applyFont="1" applyFill="1" applyBorder="1" applyAlignment="1" applyProtection="1">
      <alignment horizontal="center" vertical="center"/>
      <protection hidden="1"/>
    </xf>
    <xf numFmtId="0" fontId="8" fillId="2" borderId="1641" xfId="9" applyFont="1" applyFill="1" applyBorder="1" applyAlignment="1" applyProtection="1">
      <alignment horizontal="center" vertical="center"/>
      <protection hidden="1"/>
    </xf>
    <xf numFmtId="0" fontId="8" fillId="2" borderId="1806" xfId="9" applyFont="1" applyFill="1" applyBorder="1" applyAlignment="1" applyProtection="1">
      <alignment horizontal="center" vertical="center"/>
      <protection hidden="1"/>
    </xf>
    <xf numFmtId="0" fontId="18" fillId="2" borderId="1801" xfId="0" applyFont="1" applyFill="1" applyBorder="1" applyAlignment="1" applyProtection="1">
      <alignment horizontal="center"/>
      <protection locked="0"/>
    </xf>
    <xf numFmtId="0" fontId="18" fillId="2" borderId="1802" xfId="0" applyFont="1" applyFill="1" applyBorder="1" applyAlignment="1" applyProtection="1">
      <alignment horizontal="center"/>
      <protection locked="0"/>
    </xf>
    <xf numFmtId="0" fontId="23" fillId="2" borderId="1802" xfId="0" applyFont="1" applyFill="1" applyBorder="1" applyAlignment="1" applyProtection="1">
      <alignment horizontal="center"/>
      <protection locked="0"/>
    </xf>
    <xf numFmtId="0" fontId="18" fillId="2" borderId="1851" xfId="9" applyFont="1" applyFill="1" applyBorder="1"/>
    <xf numFmtId="0" fontId="23" fillId="2" borderId="1785" xfId="0" applyFont="1" applyFill="1" applyBorder="1" applyAlignment="1" applyProtection="1">
      <alignment horizontal="center"/>
      <protection locked="0"/>
    </xf>
    <xf numFmtId="0" fontId="23" fillId="2" borderId="1844" xfId="0" applyFont="1" applyFill="1" applyBorder="1" applyAlignment="1" applyProtection="1">
      <alignment horizontal="center"/>
      <protection locked="0"/>
    </xf>
    <xf numFmtId="0" fontId="23" fillId="2" borderId="1785" xfId="0" applyFont="1" applyFill="1" applyBorder="1" applyAlignment="1" applyProtection="1">
      <alignment horizontal="center"/>
      <protection hidden="1"/>
    </xf>
    <xf numFmtId="0" fontId="23" fillId="2" borderId="1844" xfId="0" applyFont="1" applyFill="1" applyBorder="1" applyAlignment="1" applyProtection="1">
      <alignment horizontal="center"/>
      <protection hidden="1"/>
    </xf>
    <xf numFmtId="0" fontId="8" fillId="2" borderId="1851" xfId="9" applyFont="1" applyFill="1" applyBorder="1" applyAlignment="1" applyProtection="1">
      <alignment horizontal="center" vertical="center"/>
      <protection hidden="1"/>
    </xf>
    <xf numFmtId="0" fontId="23" fillId="2" borderId="1639" xfId="9" applyFont="1" applyFill="1" applyBorder="1" applyAlignment="1" applyProtection="1">
      <alignment horizontal="center" vertical="center"/>
      <protection locked="0"/>
    </xf>
    <xf numFmtId="0" fontId="23" fillId="2" borderId="1756" xfId="9" applyFont="1" applyFill="1" applyBorder="1" applyAlignment="1" applyProtection="1">
      <alignment horizontal="center" vertical="center"/>
      <protection locked="0"/>
    </xf>
    <xf numFmtId="0" fontId="18" fillId="2" borderId="1861" xfId="9" applyFont="1" applyFill="1" applyBorder="1" applyAlignment="1" applyProtection="1">
      <alignment horizontal="center" vertical="center"/>
      <protection hidden="1"/>
    </xf>
    <xf numFmtId="0" fontId="18" fillId="2" borderId="1796" xfId="9" applyFont="1" applyFill="1" applyBorder="1" applyAlignment="1" applyProtection="1">
      <alignment horizontal="center" vertical="center"/>
      <protection locked="0"/>
    </xf>
    <xf numFmtId="0" fontId="18" fillId="2" borderId="1785" xfId="9" applyFont="1" applyFill="1" applyBorder="1" applyAlignment="1" applyProtection="1">
      <alignment horizontal="center" vertical="center"/>
      <protection hidden="1"/>
    </xf>
    <xf numFmtId="0" fontId="18" fillId="2" borderId="1790" xfId="9" applyFont="1" applyFill="1" applyBorder="1" applyAlignment="1" applyProtection="1">
      <alignment horizontal="center" vertical="center"/>
      <protection hidden="1"/>
    </xf>
    <xf numFmtId="0" fontId="16" fillId="2" borderId="1786" xfId="9" applyFont="1" applyFill="1" applyBorder="1" applyAlignment="1" applyProtection="1">
      <alignment horizontal="center" vertical="center"/>
      <protection hidden="1"/>
    </xf>
    <xf numFmtId="0" fontId="18" fillId="2" borderId="1854" xfId="9" applyFont="1" applyFill="1" applyBorder="1" applyAlignment="1" applyProtection="1">
      <alignment horizontal="center" vertical="center"/>
      <protection hidden="1"/>
    </xf>
    <xf numFmtId="0" fontId="16" fillId="2" borderId="1858" xfId="9" applyFont="1" applyFill="1" applyBorder="1" applyAlignment="1" applyProtection="1">
      <alignment horizontal="center" vertical="center"/>
      <protection hidden="1"/>
    </xf>
    <xf numFmtId="0" fontId="16" fillId="2" borderId="1861" xfId="9" applyFont="1" applyFill="1" applyBorder="1" applyAlignment="1" applyProtection="1">
      <alignment horizontal="center" vertical="center"/>
      <protection hidden="1"/>
    </xf>
    <xf numFmtId="0" fontId="16" fillId="2" borderId="1866" xfId="9" applyFont="1" applyFill="1" applyBorder="1" applyAlignment="1" applyProtection="1">
      <alignment horizontal="center" vertical="center"/>
      <protection hidden="1"/>
    </xf>
    <xf numFmtId="0" fontId="18" fillId="2" borderId="1844" xfId="9" applyFont="1" applyFill="1" applyBorder="1" applyAlignment="1" applyProtection="1">
      <alignment horizontal="center" vertical="center"/>
      <protection hidden="1"/>
    </xf>
    <xf numFmtId="0" fontId="18" fillId="2" borderId="1783" xfId="9" applyFont="1" applyFill="1" applyBorder="1" applyAlignment="1" applyProtection="1">
      <alignment horizontal="center" vertical="center"/>
      <protection hidden="1"/>
    </xf>
    <xf numFmtId="0" fontId="16" fillId="2" borderId="1791" xfId="9" applyFont="1" applyFill="1" applyBorder="1" applyAlignment="1" applyProtection="1">
      <alignment horizontal="center" vertical="center"/>
      <protection hidden="1"/>
    </xf>
    <xf numFmtId="0" fontId="18" fillId="2" borderId="1847" xfId="9" applyFont="1" applyFill="1" applyBorder="1" applyAlignment="1" applyProtection="1">
      <alignment horizontal="center" vertical="center"/>
      <protection hidden="1"/>
    </xf>
    <xf numFmtId="0" fontId="18" fillId="2" borderId="1684" xfId="9" applyFont="1" applyFill="1" applyBorder="1" applyAlignment="1" applyProtection="1">
      <alignment horizontal="center" vertical="center"/>
      <protection hidden="1"/>
    </xf>
    <xf numFmtId="0" fontId="16" fillId="2" borderId="1683" xfId="9" applyFont="1" applyFill="1" applyBorder="1" applyAlignment="1" applyProtection="1">
      <alignment horizontal="center" vertical="center"/>
      <protection hidden="1"/>
    </xf>
    <xf numFmtId="0" fontId="16" fillId="2" borderId="1788" xfId="9" applyFont="1" applyFill="1" applyBorder="1" applyAlignment="1" applyProtection="1">
      <alignment horizontal="center" vertical="center"/>
      <protection locked="0"/>
    </xf>
    <xf numFmtId="0" fontId="6" fillId="2" borderId="1641" xfId="9" applyNumberFormat="1" applyFont="1" applyFill="1" applyBorder="1" applyAlignment="1">
      <alignment horizontal="center" vertical="center"/>
    </xf>
    <xf numFmtId="0" fontId="39" fillId="2" borderId="1868" xfId="13" quotePrefix="1" applyFont="1" applyFill="1" applyBorder="1" applyAlignment="1">
      <alignment horizontal="center" vertical="center" wrapText="1"/>
    </xf>
    <xf numFmtId="0" fontId="100" fillId="2" borderId="1782" xfId="0" applyFont="1" applyFill="1" applyBorder="1" applyAlignment="1">
      <alignment horizontal="left" vertical="center" wrapText="1"/>
    </xf>
    <xf numFmtId="0" fontId="42" fillId="2" borderId="1789" xfId="0" applyFont="1" applyFill="1" applyBorder="1" applyAlignment="1">
      <alignment horizontal="left" vertical="center" wrapText="1"/>
    </xf>
    <xf numFmtId="0" fontId="39" fillId="2" borderId="1876" xfId="15" applyFont="1" applyFill="1" applyBorder="1" applyAlignment="1">
      <alignment vertical="center" wrapText="1"/>
    </xf>
    <xf numFmtId="0" fontId="88" fillId="2" borderId="1876" xfId="15" applyFont="1" applyFill="1" applyBorder="1" applyAlignment="1">
      <alignment vertical="center" wrapText="1"/>
    </xf>
    <xf numFmtId="0" fontId="39" fillId="2" borderId="1876" xfId="15" quotePrefix="1" applyFont="1" applyFill="1" applyBorder="1" applyAlignment="1">
      <alignment vertical="center" wrapText="1"/>
    </xf>
    <xf numFmtId="0" fontId="42" fillId="2" borderId="1782" xfId="0" applyFont="1" applyFill="1" applyBorder="1" applyAlignment="1">
      <alignment horizontal="left" vertical="center" wrapText="1"/>
    </xf>
    <xf numFmtId="0" fontId="38" fillId="2" borderId="1877" xfId="15" applyFont="1" applyFill="1" applyBorder="1" applyAlignment="1">
      <alignment vertical="center" wrapText="1"/>
    </xf>
    <xf numFmtId="0" fontId="10" fillId="8" borderId="1194" xfId="0" applyFont="1" applyFill="1" applyBorder="1" applyAlignment="1">
      <alignment horizontal="center" vertical="center" wrapText="1"/>
    </xf>
    <xf numFmtId="0" fontId="10" fillId="8" borderId="1878" xfId="0" applyFont="1" applyFill="1" applyBorder="1" applyAlignment="1">
      <alignment horizontal="center" vertical="center" wrapText="1"/>
    </xf>
    <xf numFmtId="0" fontId="39" fillId="8" borderId="1879" xfId="0" applyFont="1" applyFill="1" applyBorder="1" applyAlignment="1">
      <alignment horizontal="center" vertical="center" wrapText="1"/>
    </xf>
    <xf numFmtId="0" fontId="39" fillId="2" borderId="1707" xfId="0" applyFont="1" applyFill="1" applyBorder="1" applyAlignment="1">
      <alignment horizontal="center" vertical="center"/>
    </xf>
    <xf numFmtId="0" fontId="39" fillId="8" borderId="1880" xfId="0" applyFont="1" applyFill="1" applyBorder="1" applyAlignment="1">
      <alignment horizontal="center" vertical="center"/>
    </xf>
    <xf numFmtId="0" fontId="39" fillId="8" borderId="1881" xfId="0" applyFont="1" applyFill="1" applyBorder="1" applyAlignment="1">
      <alignment horizontal="center" vertical="center"/>
    </xf>
    <xf numFmtId="0" fontId="39" fillId="8" borderId="1882" xfId="0" applyFont="1" applyFill="1" applyBorder="1" applyAlignment="1">
      <alignment horizontal="center" vertical="center" wrapText="1"/>
    </xf>
    <xf numFmtId="0" fontId="39" fillId="8" borderId="1707" xfId="0" applyFont="1" applyFill="1" applyBorder="1" applyAlignment="1">
      <alignment horizontal="center" vertical="center"/>
    </xf>
    <xf numFmtId="0" fontId="10" fillId="8" borderId="1883" xfId="0" applyFont="1" applyFill="1" applyBorder="1" applyAlignment="1">
      <alignment horizontal="center" vertical="center" wrapText="1"/>
    </xf>
    <xf numFmtId="0" fontId="10" fillId="8" borderId="1884" xfId="0" applyFont="1" applyFill="1" applyBorder="1" applyAlignment="1">
      <alignment horizontal="center" vertical="center" wrapText="1"/>
    </xf>
    <xf numFmtId="0" fontId="10" fillId="8" borderId="1885" xfId="0" applyFont="1" applyFill="1" applyBorder="1" applyAlignment="1">
      <alignment horizontal="center" vertical="center" wrapText="1"/>
    </xf>
    <xf numFmtId="0" fontId="10" fillId="8" borderId="1886" xfId="0" applyFont="1" applyFill="1" applyBorder="1" applyAlignment="1">
      <alignment horizontal="center" vertical="center" wrapText="1"/>
    </xf>
    <xf numFmtId="0" fontId="10" fillId="8" borderId="1887" xfId="0" applyFont="1" applyFill="1" applyBorder="1" applyAlignment="1">
      <alignment horizontal="center" vertical="center" wrapText="1"/>
    </xf>
    <xf numFmtId="0" fontId="10" fillId="8" borderId="1888" xfId="0" applyFont="1" applyFill="1" applyBorder="1" applyAlignment="1">
      <alignment horizontal="center" vertical="center" wrapText="1"/>
    </xf>
    <xf numFmtId="0" fontId="10" fillId="8" borderId="1889" xfId="0" applyFont="1" applyFill="1" applyBorder="1" applyAlignment="1">
      <alignment horizontal="center" vertical="center" wrapText="1"/>
    </xf>
    <xf numFmtId="0" fontId="10" fillId="8" borderId="1890" xfId="0" applyFont="1" applyFill="1" applyBorder="1" applyAlignment="1">
      <alignment horizontal="center" vertical="center" wrapText="1"/>
    </xf>
    <xf numFmtId="0" fontId="10" fillId="8" borderId="1891" xfId="0" applyFont="1" applyFill="1" applyBorder="1" applyAlignment="1">
      <alignment horizontal="center" vertical="center" wrapText="1"/>
    </xf>
    <xf numFmtId="0" fontId="10" fillId="8" borderId="1892" xfId="0" applyFont="1" applyFill="1" applyBorder="1" applyAlignment="1">
      <alignment horizontal="center" vertical="center" wrapText="1"/>
    </xf>
    <xf numFmtId="0" fontId="10" fillId="8" borderId="1893" xfId="0" applyFont="1" applyFill="1" applyBorder="1" applyAlignment="1">
      <alignment horizontal="center" vertical="center" wrapText="1"/>
    </xf>
    <xf numFmtId="0" fontId="39" fillId="8" borderId="1894" xfId="0" applyFont="1" applyFill="1" applyBorder="1" applyAlignment="1">
      <alignment horizontal="center" vertical="center" wrapText="1"/>
    </xf>
    <xf numFmtId="0" fontId="39" fillId="8" borderId="1892" xfId="0" applyFont="1" applyFill="1" applyBorder="1" applyAlignment="1">
      <alignment horizontal="center" vertical="center" wrapText="1"/>
    </xf>
    <xf numFmtId="0" fontId="10" fillId="8" borderId="1895" xfId="0" applyFont="1" applyFill="1" applyBorder="1" applyAlignment="1">
      <alignment horizontal="center" vertical="center" wrapText="1"/>
    </xf>
    <xf numFmtId="0" fontId="39" fillId="8" borderId="1891" xfId="0" applyFont="1" applyFill="1" applyBorder="1" applyAlignment="1">
      <alignment horizontal="center" vertical="center" wrapText="1"/>
    </xf>
    <xf numFmtId="0" fontId="39" fillId="8" borderId="1896" xfId="0" applyFont="1" applyFill="1" applyBorder="1" applyAlignment="1">
      <alignment horizontal="center" vertical="center"/>
    </xf>
    <xf numFmtId="0" fontId="39" fillId="8" borderId="1826" xfId="0" applyFont="1" applyFill="1" applyBorder="1" applyAlignment="1">
      <alignment horizontal="center" vertical="center"/>
    </xf>
    <xf numFmtId="0" fontId="39" fillId="8" borderId="1825" xfId="0" applyFont="1" applyFill="1" applyBorder="1" applyAlignment="1">
      <alignment horizontal="center" vertical="center" wrapText="1"/>
    </xf>
    <xf numFmtId="0" fontId="39" fillId="8" borderId="1824" xfId="0" applyFont="1" applyFill="1" applyBorder="1" applyAlignment="1">
      <alignment horizontal="center" vertical="center"/>
    </xf>
    <xf numFmtId="0" fontId="39" fillId="2" borderId="1826" xfId="0" applyFont="1" applyFill="1" applyBorder="1" applyAlignment="1">
      <alignment horizontal="center" vertical="center"/>
    </xf>
    <xf numFmtId="0" fontId="39" fillId="2" borderId="1897" xfId="0" applyFont="1" applyFill="1" applyBorder="1" applyAlignment="1">
      <alignment horizontal="center" vertical="center" wrapText="1"/>
    </xf>
    <xf numFmtId="0" fontId="39" fillId="8" borderId="1898" xfId="0" applyFont="1" applyFill="1" applyBorder="1" applyAlignment="1">
      <alignment horizontal="center" vertical="center"/>
    </xf>
    <xf numFmtId="0" fontId="39" fillId="8" borderId="1467" xfId="0" applyFont="1" applyFill="1" applyBorder="1" applyAlignment="1">
      <alignment horizontal="center" vertical="center"/>
    </xf>
    <xf numFmtId="0" fontId="39" fillId="8" borderId="1899" xfId="0" applyFont="1" applyFill="1" applyBorder="1" applyAlignment="1">
      <alignment horizontal="center" vertical="center" wrapText="1"/>
    </xf>
    <xf numFmtId="0" fontId="39" fillId="8" borderId="1900" xfId="0" applyFont="1" applyFill="1" applyBorder="1" applyAlignment="1">
      <alignment horizontal="center" vertical="center"/>
    </xf>
    <xf numFmtId="0" fontId="39" fillId="8" borderId="1830" xfId="0" applyFont="1" applyFill="1" applyBorder="1" applyAlignment="1">
      <alignment horizontal="center" vertical="center"/>
    </xf>
    <xf numFmtId="0" fontId="39" fillId="8" borderId="1829" xfId="0" applyFont="1" applyFill="1" applyBorder="1" applyAlignment="1">
      <alignment horizontal="center" vertical="center" wrapText="1"/>
    </xf>
    <xf numFmtId="0" fontId="39" fillId="8" borderId="1828" xfId="0" applyFont="1" applyFill="1" applyBorder="1" applyAlignment="1">
      <alignment horizontal="center" vertical="center"/>
    </xf>
    <xf numFmtId="0" fontId="39" fillId="8" borderId="1901" xfId="0" applyFont="1" applyFill="1" applyBorder="1" applyAlignment="1">
      <alignment horizontal="center" vertical="center" wrapText="1"/>
    </xf>
    <xf numFmtId="0" fontId="10" fillId="8" borderId="1902" xfId="0" applyFont="1" applyFill="1" applyBorder="1" applyAlignment="1">
      <alignment horizontal="center" vertical="center" wrapText="1"/>
    </xf>
    <xf numFmtId="0" fontId="10" fillId="8" borderId="1903" xfId="0" applyFont="1" applyFill="1" applyBorder="1" applyAlignment="1">
      <alignment horizontal="center" vertical="center" wrapText="1"/>
    </xf>
    <xf numFmtId="0" fontId="39" fillId="8" borderId="1904" xfId="0" applyFont="1" applyFill="1" applyBorder="1" applyAlignment="1">
      <alignment horizontal="center" vertical="center" wrapText="1"/>
    </xf>
    <xf numFmtId="0" fontId="39" fillId="8" borderId="1905" xfId="0" applyFont="1" applyFill="1" applyBorder="1" applyAlignment="1">
      <alignment horizontal="center" vertical="center" wrapText="1"/>
    </xf>
    <xf numFmtId="0" fontId="39" fillId="8" borderId="1906" xfId="0" applyFont="1" applyFill="1" applyBorder="1" applyAlignment="1">
      <alignment horizontal="center" vertical="center" wrapText="1"/>
    </xf>
    <xf numFmtId="0" fontId="39" fillId="8" borderId="1907" xfId="0" applyFont="1" applyFill="1" applyBorder="1" applyAlignment="1">
      <alignment horizontal="center" vertical="center" wrapText="1"/>
    </xf>
    <xf numFmtId="0" fontId="10" fillId="0" borderId="1870" xfId="15" quotePrefix="1" applyFont="1" applyFill="1" applyBorder="1" applyAlignment="1">
      <alignment horizontal="center" vertical="center" wrapText="1"/>
    </xf>
    <xf numFmtId="0" fontId="10" fillId="0" borderId="1909" xfId="15" quotePrefix="1" applyFont="1" applyFill="1" applyBorder="1" applyAlignment="1">
      <alignment horizontal="center" vertical="center" wrapText="1"/>
    </xf>
    <xf numFmtId="0" fontId="10" fillId="0" borderId="1662" xfId="13" quotePrefix="1" applyFont="1" applyFill="1" applyBorder="1" applyAlignment="1">
      <alignment horizontal="center" vertical="center" wrapText="1"/>
    </xf>
    <xf numFmtId="0" fontId="10" fillId="0" borderId="1872" xfId="13" quotePrefix="1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171" xfId="13" quotePrefix="1" applyFont="1" applyFill="1" applyBorder="1" applyAlignment="1">
      <alignment horizontal="center" vertical="center" wrapText="1"/>
    </xf>
    <xf numFmtId="0" fontId="10" fillId="0" borderId="1910" xfId="13" quotePrefix="1" applyFont="1" applyFill="1" applyBorder="1" applyAlignment="1">
      <alignment horizontal="center" vertical="center" wrapText="1"/>
    </xf>
    <xf numFmtId="0" fontId="39" fillId="0" borderId="1911" xfId="13" quotePrefix="1" applyFont="1" applyFill="1" applyBorder="1" applyAlignment="1">
      <alignment horizontal="center" vertical="center" wrapText="1"/>
    </xf>
    <xf numFmtId="0" fontId="100" fillId="0" borderId="1786" xfId="0" applyFont="1" applyFill="1" applyBorder="1" applyAlignment="1">
      <alignment horizontal="center" vertical="center" wrapText="1"/>
    </xf>
    <xf numFmtId="0" fontId="100" fillId="0" borderId="1909" xfId="0" applyFont="1" applyFill="1" applyBorder="1" applyAlignment="1">
      <alignment horizontal="center" vertical="center" wrapText="1"/>
    </xf>
    <xf numFmtId="0" fontId="10" fillId="0" borderId="1641" xfId="15" quotePrefix="1" applyFont="1" applyFill="1" applyBorder="1" applyAlignment="1">
      <alignment horizontal="center" vertical="center" wrapText="1"/>
    </xf>
    <xf numFmtId="0" fontId="127" fillId="0" borderId="1775" xfId="0" applyFont="1" applyFill="1" applyBorder="1" applyAlignment="1">
      <alignment horizontal="center" vertical="center" wrapText="1"/>
    </xf>
    <xf numFmtId="0" fontId="10" fillId="0" borderId="1811" xfId="15" quotePrefix="1" applyFont="1" applyFill="1" applyBorder="1" applyAlignment="1">
      <alignment horizontal="center" vertical="center" wrapText="1"/>
    </xf>
    <xf numFmtId="0" fontId="153" fillId="2" borderId="1913" xfId="0" applyFont="1" applyFill="1" applyBorder="1" applyAlignment="1">
      <alignment horizontal="center" vertical="center" wrapText="1"/>
    </xf>
    <xf numFmtId="0" fontId="153" fillId="2" borderId="1912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2" fillId="2" borderId="1914" xfId="0" applyFont="1" applyFill="1" applyBorder="1" applyAlignment="1">
      <alignment horizontal="left" vertical="center" wrapText="1"/>
    </xf>
    <xf numFmtId="0" fontId="32" fillId="2" borderId="1867" xfId="0" applyFont="1" applyFill="1" applyBorder="1" applyAlignment="1">
      <alignment horizontal="left" vertical="center" wrapText="1"/>
    </xf>
    <xf numFmtId="0" fontId="32" fillId="2" borderId="1876" xfId="0" applyFont="1" applyFill="1" applyBorder="1" applyAlignment="1">
      <alignment horizontal="left" vertical="center" wrapText="1"/>
    </xf>
    <xf numFmtId="0" fontId="139" fillId="11" borderId="1918" xfId="0" applyFont="1" applyFill="1" applyBorder="1" applyAlignment="1">
      <alignment horizontal="left" vertical="center" wrapText="1"/>
    </xf>
    <xf numFmtId="0" fontId="3" fillId="11" borderId="1919" xfId="0" applyFont="1" applyFill="1" applyBorder="1" applyAlignment="1">
      <alignment horizontal="center" vertical="center" wrapText="1"/>
    </xf>
    <xf numFmtId="0" fontId="3" fillId="11" borderId="1920" xfId="0" applyFont="1" applyFill="1" applyBorder="1" applyAlignment="1">
      <alignment horizontal="center" vertical="center" wrapText="1"/>
    </xf>
    <xf numFmtId="0" fontId="3" fillId="11" borderId="1676" xfId="0" applyFont="1" applyFill="1" applyBorder="1" applyAlignment="1">
      <alignment horizontal="center" vertical="center" wrapText="1"/>
    </xf>
    <xf numFmtId="0" fontId="139" fillId="2" borderId="1921" xfId="0" applyFont="1" applyFill="1" applyBorder="1" applyAlignment="1">
      <alignment vertical="center" wrapText="1"/>
    </xf>
    <xf numFmtId="0" fontId="251" fillId="2" borderId="0" xfId="0" applyFont="1" applyFill="1" applyAlignment="1"/>
    <xf numFmtId="0" fontId="3" fillId="11" borderId="1922" xfId="0" applyFont="1" applyFill="1" applyBorder="1" applyAlignment="1">
      <alignment horizontal="center" vertical="center"/>
    </xf>
    <xf numFmtId="0" fontId="3" fillId="11" borderId="1920" xfId="0" applyFont="1" applyFill="1" applyBorder="1" applyAlignment="1">
      <alignment horizontal="center" vertical="center"/>
    </xf>
    <xf numFmtId="0" fontId="139" fillId="11" borderId="363" xfId="0" applyFont="1" applyFill="1" applyBorder="1" applyAlignment="1">
      <alignment horizontal="left" vertical="center" wrapText="1"/>
    </xf>
    <xf numFmtId="0" fontId="3" fillId="11" borderId="333" xfId="0" applyFont="1" applyFill="1" applyBorder="1" applyAlignment="1">
      <alignment horizontal="center" vertical="center"/>
    </xf>
    <xf numFmtId="0" fontId="3" fillId="11" borderId="369" xfId="0" applyFont="1" applyFill="1" applyBorder="1" applyAlignment="1">
      <alignment horizontal="center" vertical="center"/>
    </xf>
    <xf numFmtId="0" fontId="3" fillId="11" borderId="331" xfId="0" applyFont="1" applyFill="1" applyBorder="1" applyAlignment="1">
      <alignment horizontal="center" vertical="center"/>
    </xf>
    <xf numFmtId="0" fontId="252" fillId="2" borderId="0" xfId="0" applyFont="1" applyFill="1" applyAlignment="1"/>
    <xf numFmtId="0" fontId="3" fillId="9" borderId="1922" xfId="0" applyFont="1" applyFill="1" applyBorder="1" applyAlignment="1">
      <alignment vertical="center" wrapText="1"/>
    </xf>
    <xf numFmtId="0" fontId="3" fillId="9" borderId="1923" xfId="0" applyFont="1" applyFill="1" applyBorder="1" applyAlignment="1">
      <alignment vertical="center" wrapText="1"/>
    </xf>
    <xf numFmtId="0" fontId="32" fillId="9" borderId="1924" xfId="0" applyFont="1" applyFill="1" applyBorder="1" applyAlignment="1">
      <alignment vertical="center" wrapText="1"/>
    </xf>
    <xf numFmtId="0" fontId="32" fillId="9" borderId="1925" xfId="0" applyFont="1" applyFill="1" applyBorder="1" applyAlignment="1">
      <alignment vertical="center" wrapText="1"/>
    </xf>
    <xf numFmtId="0" fontId="139" fillId="9" borderId="1922" xfId="0" applyFont="1" applyFill="1" applyBorder="1" applyAlignment="1">
      <alignment horizontal="left" vertical="center" wrapText="1"/>
    </xf>
    <xf numFmtId="0" fontId="139" fillId="9" borderId="1923" xfId="0" applyFont="1" applyFill="1" applyBorder="1" applyAlignment="1">
      <alignment horizontal="left" vertical="center" wrapText="1"/>
    </xf>
    <xf numFmtId="0" fontId="139" fillId="9" borderId="1926" xfId="0" applyFont="1" applyFill="1" applyBorder="1" applyAlignment="1">
      <alignment horizontal="left" vertical="center" wrapText="1"/>
    </xf>
    <xf numFmtId="0" fontId="139" fillId="10" borderId="1921" xfId="0" applyFont="1" applyFill="1" applyBorder="1" applyAlignment="1">
      <alignment vertical="center" wrapText="1"/>
    </xf>
    <xf numFmtId="0" fontId="46" fillId="11" borderId="1867" xfId="0" applyFont="1" applyFill="1" applyBorder="1" applyAlignment="1">
      <alignment horizontal="left" vertical="center" wrapText="1"/>
    </xf>
    <xf numFmtId="0" fontId="32" fillId="2" borderId="1927" xfId="0" applyFont="1" applyFill="1" applyBorder="1" applyAlignment="1">
      <alignment horizontal="center" vertical="center" wrapText="1"/>
    </xf>
    <xf numFmtId="0" fontId="3" fillId="11" borderId="1927" xfId="0" applyFont="1" applyFill="1" applyBorder="1" applyAlignment="1">
      <alignment horizontal="center" vertical="center" wrapText="1"/>
    </xf>
    <xf numFmtId="0" fontId="32" fillId="9" borderId="1922" xfId="0" applyFont="1" applyFill="1" applyBorder="1" applyAlignment="1">
      <alignment horizontal="center" vertical="center"/>
    </xf>
    <xf numFmtId="0" fontId="32" fillId="9" borderId="1923" xfId="0" applyFont="1" applyFill="1" applyBorder="1" applyAlignment="1">
      <alignment horizontal="center" vertical="center"/>
    </xf>
    <xf numFmtId="0" fontId="32" fillId="9" borderId="1924" xfId="0" applyFont="1" applyFill="1" applyBorder="1" applyAlignment="1">
      <alignment horizontal="center" vertical="center" wrapText="1"/>
    </xf>
    <xf numFmtId="0" fontId="32" fillId="9" borderId="1928" xfId="0" applyFont="1" applyFill="1" applyBorder="1" applyAlignment="1">
      <alignment horizontal="center" vertical="center"/>
    </xf>
    <xf numFmtId="0" fontId="32" fillId="9" borderId="1929" xfId="0" applyFont="1" applyFill="1" applyBorder="1" applyAlignment="1">
      <alignment horizontal="center" vertical="center" wrapText="1"/>
    </xf>
    <xf numFmtId="0" fontId="32" fillId="9" borderId="1930" xfId="0" applyFont="1" applyFill="1" applyBorder="1" applyAlignment="1">
      <alignment horizontal="center" vertical="center" wrapText="1"/>
    </xf>
    <xf numFmtId="0" fontId="3" fillId="9" borderId="1928" xfId="0" applyFont="1" applyFill="1" applyBorder="1" applyAlignment="1">
      <alignment horizontal="center" vertical="center" wrapText="1"/>
    </xf>
    <xf numFmtId="0" fontId="3" fillId="9" borderId="1931" xfId="0" applyFont="1" applyFill="1" applyBorder="1" applyAlignment="1">
      <alignment horizontal="center" vertical="center" wrapText="1"/>
    </xf>
    <xf numFmtId="0" fontId="139" fillId="10" borderId="1918" xfId="0" applyFont="1" applyFill="1" applyBorder="1" applyAlignment="1">
      <alignment vertical="center" wrapText="1"/>
    </xf>
    <xf numFmtId="0" fontId="3" fillId="9" borderId="1922" xfId="0" applyFont="1" applyFill="1" applyBorder="1" applyAlignment="1">
      <alignment horizontal="center" vertical="center" wrapText="1"/>
    </xf>
    <xf numFmtId="0" fontId="3" fillId="9" borderId="1930" xfId="0" applyFont="1" applyFill="1" applyBorder="1" applyAlignment="1">
      <alignment horizontal="center" vertical="center" wrapText="1"/>
    </xf>
    <xf numFmtId="0" fontId="139" fillId="11" borderId="355" xfId="0" applyFont="1" applyFill="1" applyBorder="1" applyAlignment="1">
      <alignment horizontal="center" vertical="center"/>
    </xf>
    <xf numFmtId="0" fontId="2" fillId="10" borderId="1932" xfId="0" applyFont="1" applyFill="1" applyBorder="1" applyAlignment="1">
      <alignment horizontal="left" textRotation="90" wrapText="1"/>
    </xf>
    <xf numFmtId="0" fontId="1" fillId="2" borderId="1545" xfId="0" applyFont="1" applyFill="1" applyBorder="1" applyAlignment="1">
      <alignment horizontal="left" vertical="center" wrapText="1"/>
    </xf>
    <xf numFmtId="0" fontId="153" fillId="2" borderId="1495" xfId="12" applyFont="1" applyFill="1" applyBorder="1" applyAlignment="1">
      <alignment horizontal="center"/>
    </xf>
    <xf numFmtId="0" fontId="153" fillId="2" borderId="1497" xfId="12" applyFont="1" applyFill="1" applyBorder="1" applyAlignment="1">
      <alignment horizontal="center"/>
    </xf>
    <xf numFmtId="0" fontId="153" fillId="2" borderId="1512" xfId="12" applyFont="1" applyFill="1" applyBorder="1" applyAlignment="1">
      <alignment horizontal="center"/>
    </xf>
    <xf numFmtId="0" fontId="153" fillId="2" borderId="879" xfId="12" applyFont="1" applyFill="1" applyBorder="1" applyAlignment="1">
      <alignment horizontal="center"/>
    </xf>
    <xf numFmtId="0" fontId="153" fillId="2" borderId="1016" xfId="12" applyFont="1" applyFill="1" applyBorder="1" applyAlignment="1">
      <alignment horizontal="center"/>
    </xf>
    <xf numFmtId="0" fontId="153" fillId="2" borderId="1420" xfId="12" applyFont="1" applyFill="1" applyBorder="1" applyAlignment="1">
      <alignment horizontal="center"/>
    </xf>
    <xf numFmtId="0" fontId="153" fillId="2" borderId="1496" xfId="12" applyFont="1" applyFill="1" applyBorder="1" applyAlignment="1">
      <alignment horizontal="center"/>
    </xf>
    <xf numFmtId="0" fontId="153" fillId="2" borderId="1041" xfId="12" applyFont="1" applyFill="1" applyBorder="1" applyAlignment="1">
      <alignment horizontal="center"/>
    </xf>
    <xf numFmtId="0" fontId="153" fillId="2" borderId="1389" xfId="12" applyFont="1" applyFill="1" applyBorder="1" applyAlignment="1">
      <alignment horizontal="center"/>
    </xf>
    <xf numFmtId="0" fontId="153" fillId="2" borderId="1416" xfId="12" applyFont="1" applyFill="1" applyBorder="1" applyAlignment="1">
      <alignment horizontal="center"/>
    </xf>
    <xf numFmtId="0" fontId="153" fillId="2" borderId="1498" xfId="12" applyFont="1" applyFill="1" applyBorder="1" applyAlignment="1">
      <alignment horizontal="center"/>
    </xf>
    <xf numFmtId="1" fontId="153" fillId="2" borderId="18" xfId="12" applyNumberFormat="1" applyFont="1" applyFill="1" applyBorder="1" applyAlignment="1">
      <alignment horizontal="center"/>
    </xf>
    <xf numFmtId="1" fontId="153" fillId="2" borderId="19" xfId="12" applyNumberFormat="1" applyFont="1" applyFill="1" applyBorder="1" applyAlignment="1">
      <alignment horizontal="center"/>
    </xf>
    <xf numFmtId="1" fontId="153" fillId="2" borderId="23" xfId="12" applyNumberFormat="1" applyFont="1" applyFill="1" applyBorder="1" applyAlignment="1">
      <alignment horizontal="center"/>
    </xf>
    <xf numFmtId="1" fontId="153" fillId="2" borderId="25" xfId="12" applyNumberFormat="1" applyFont="1" applyFill="1" applyBorder="1" applyAlignment="1">
      <alignment horizontal="center"/>
    </xf>
    <xf numFmtId="1" fontId="153" fillId="2" borderId="48" xfId="12" applyNumberFormat="1" applyFont="1" applyFill="1" applyBorder="1" applyAlignment="1">
      <alignment horizontal="center"/>
    </xf>
    <xf numFmtId="0" fontId="153" fillId="2" borderId="1305" xfId="12" applyFont="1" applyFill="1" applyBorder="1" applyAlignment="1">
      <alignment horizontal="center"/>
    </xf>
    <xf numFmtId="0" fontId="153" fillId="2" borderId="1304" xfId="12" applyFont="1" applyFill="1" applyBorder="1" applyAlignment="1">
      <alignment horizontal="center"/>
    </xf>
    <xf numFmtId="0" fontId="153" fillId="2" borderId="1306" xfId="12" applyFont="1" applyFill="1" applyBorder="1" applyAlignment="1">
      <alignment horizontal="center"/>
    </xf>
    <xf numFmtId="1" fontId="153" fillId="2" borderId="64" xfId="12" applyNumberFormat="1" applyFont="1" applyFill="1" applyBorder="1" applyAlignment="1">
      <alignment horizontal="center"/>
    </xf>
    <xf numFmtId="0" fontId="153" fillId="2" borderId="149" xfId="12" applyFont="1" applyFill="1" applyBorder="1" applyAlignment="1">
      <alignment horizontal="center"/>
    </xf>
    <xf numFmtId="0" fontId="153" fillId="2" borderId="153" xfId="12" applyFont="1" applyFill="1" applyBorder="1" applyAlignment="1">
      <alignment horizontal="center"/>
    </xf>
    <xf numFmtId="0" fontId="153" fillId="2" borderId="155" xfId="12" applyFont="1" applyFill="1" applyBorder="1" applyAlignment="1">
      <alignment horizontal="center"/>
    </xf>
    <xf numFmtId="0" fontId="1" fillId="2" borderId="149" xfId="0" applyFont="1" applyFill="1" applyBorder="1" applyAlignment="1">
      <alignment horizontal="left" vertical="center" wrapText="1"/>
    </xf>
    <xf numFmtId="0" fontId="153" fillId="2" borderId="150" xfId="12" applyFont="1" applyFill="1" applyBorder="1" applyAlignment="1">
      <alignment horizontal="center"/>
    </xf>
    <xf numFmtId="1" fontId="153" fillId="2" borderId="149" xfId="12" applyNumberFormat="1" applyFont="1" applyFill="1" applyBorder="1" applyAlignment="1">
      <alignment horizontal="center"/>
    </xf>
    <xf numFmtId="1" fontId="153" fillId="2" borderId="153" xfId="12" applyNumberFormat="1" applyFont="1" applyFill="1" applyBorder="1" applyAlignment="1">
      <alignment horizontal="center"/>
    </xf>
    <xf numFmtId="1" fontId="153" fillId="2" borderId="155" xfId="12" applyNumberFormat="1" applyFont="1" applyFill="1" applyBorder="1" applyAlignment="1">
      <alignment horizontal="center"/>
    </xf>
    <xf numFmtId="1" fontId="153" fillId="2" borderId="150" xfId="12" applyNumberFormat="1" applyFont="1" applyFill="1" applyBorder="1" applyAlignment="1">
      <alignment horizontal="center"/>
    </xf>
    <xf numFmtId="1" fontId="153" fillId="2" borderId="160" xfId="12" applyNumberFormat="1" applyFont="1" applyFill="1" applyBorder="1" applyAlignment="1">
      <alignment horizontal="center"/>
    </xf>
    <xf numFmtId="0" fontId="153" fillId="2" borderId="161" xfId="12" applyFont="1" applyFill="1" applyBorder="1" applyAlignment="1">
      <alignment horizontal="center"/>
    </xf>
    <xf numFmtId="0" fontId="153" fillId="2" borderId="163" xfId="12" applyFont="1" applyFill="1" applyBorder="1" applyAlignment="1">
      <alignment horizontal="center"/>
    </xf>
    <xf numFmtId="0" fontId="153" fillId="2" borderId="970" xfId="12" applyFont="1" applyFill="1" applyBorder="1" applyAlignment="1">
      <alignment horizontal="center"/>
    </xf>
    <xf numFmtId="0" fontId="1" fillId="2" borderId="971" xfId="0" applyFont="1" applyFill="1" applyBorder="1" applyAlignment="1">
      <alignment horizontal="left" vertical="center" wrapText="1"/>
    </xf>
    <xf numFmtId="0" fontId="153" fillId="2" borderId="143" xfId="12" applyFont="1" applyFill="1" applyBorder="1" applyAlignment="1">
      <alignment horizontal="center"/>
    </xf>
    <xf numFmtId="0" fontId="153" fillId="2" borderId="152" xfId="12" applyFont="1" applyFill="1" applyBorder="1" applyAlignment="1">
      <alignment horizontal="center"/>
    </xf>
    <xf numFmtId="0" fontId="153" fillId="2" borderId="154" xfId="12" applyFont="1" applyFill="1" applyBorder="1" applyAlignment="1">
      <alignment horizontal="center"/>
    </xf>
    <xf numFmtId="0" fontId="55" fillId="4" borderId="1935" xfId="13" quotePrefix="1" applyFont="1" applyBorder="1" applyAlignment="1">
      <alignment horizontal="center" vertical="center" wrapText="1"/>
    </xf>
    <xf numFmtId="0" fontId="55" fillId="4" borderId="1913" xfId="13" quotePrefix="1" applyFont="1" applyBorder="1" applyAlignment="1">
      <alignment horizontal="center" vertical="center" wrapText="1"/>
    </xf>
    <xf numFmtId="0" fontId="55" fillId="4" borderId="1912" xfId="13" quotePrefix="1" applyFont="1" applyBorder="1" applyAlignment="1">
      <alignment horizontal="center" vertical="center" wrapText="1"/>
    </xf>
    <xf numFmtId="0" fontId="55" fillId="4" borderId="1655" xfId="13" quotePrefix="1" applyFont="1" applyBorder="1" applyAlignment="1">
      <alignment horizontal="center" vertical="center" wrapText="1"/>
    </xf>
    <xf numFmtId="0" fontId="52" fillId="4" borderId="1655" xfId="13" quotePrefix="1" applyFont="1" applyBorder="1" applyAlignment="1">
      <alignment horizontal="center" vertical="center" wrapText="1"/>
    </xf>
    <xf numFmtId="0" fontId="55" fillId="4" borderId="1935" xfId="15" quotePrefix="1" applyFont="1" applyBorder="1" applyAlignment="1">
      <alignment horizontal="center" vertical="center" wrapText="1"/>
    </xf>
    <xf numFmtId="0" fontId="55" fillId="4" borderId="1913" xfId="15" quotePrefix="1" applyFont="1" applyBorder="1" applyAlignment="1">
      <alignment horizontal="center" vertical="center" wrapText="1"/>
    </xf>
    <xf numFmtId="0" fontId="55" fillId="4" borderId="1912" xfId="15" quotePrefix="1" applyFont="1" applyBorder="1" applyAlignment="1">
      <alignment horizontal="center" vertical="center" wrapText="1"/>
    </xf>
    <xf numFmtId="0" fontId="55" fillId="0" borderId="1933" xfId="0" applyFont="1" applyBorder="1" applyAlignment="1">
      <alignment horizontal="center" vertical="center" wrapText="1"/>
    </xf>
    <xf numFmtId="0" fontId="55" fillId="0" borderId="1916" xfId="0" applyFont="1" applyBorder="1" applyAlignment="1">
      <alignment horizontal="center" vertical="center" wrapText="1"/>
    </xf>
    <xf numFmtId="0" fontId="55" fillId="0" borderId="1655" xfId="0" applyFont="1" applyBorder="1" applyAlignment="1">
      <alignment horizontal="center" vertical="center" wrapText="1"/>
    </xf>
    <xf numFmtId="0" fontId="55" fillId="0" borderId="1847" xfId="0" applyFont="1" applyBorder="1" applyAlignment="1">
      <alignment horizontal="center" vertical="center" wrapText="1"/>
    </xf>
    <xf numFmtId="0" fontId="55" fillId="0" borderId="1684" xfId="0" applyFont="1" applyBorder="1" applyAlignment="1">
      <alignment horizontal="center" vertical="center" wrapText="1"/>
    </xf>
    <xf numFmtId="0" fontId="55" fillId="0" borderId="1909" xfId="0" applyFont="1" applyBorder="1" applyAlignment="1">
      <alignment horizontal="center" vertical="center" wrapText="1"/>
    </xf>
    <xf numFmtId="0" fontId="55" fillId="0" borderId="1844" xfId="0" applyFont="1" applyBorder="1" applyAlignment="1">
      <alignment horizontal="center" vertical="center" wrapText="1"/>
    </xf>
    <xf numFmtId="0" fontId="55" fillId="0" borderId="1868" xfId="0" applyFont="1" applyBorder="1" applyAlignment="1">
      <alignment horizontal="center" vertical="center" wrapText="1"/>
    </xf>
    <xf numFmtId="0" fontId="55" fillId="0" borderId="1857" xfId="0" applyFont="1" applyBorder="1" applyAlignment="1">
      <alignment horizontal="center" vertical="center" wrapText="1"/>
    </xf>
    <xf numFmtId="0" fontId="55" fillId="0" borderId="576" xfId="0" applyFont="1" applyBorder="1" applyAlignment="1">
      <alignment horizontal="center" vertical="center" wrapText="1"/>
    </xf>
    <xf numFmtId="0" fontId="55" fillId="12" borderId="1934" xfId="0" applyFont="1" applyFill="1" applyBorder="1" applyAlignment="1">
      <alignment horizontal="center" vertical="center" wrapText="1"/>
    </xf>
    <xf numFmtId="0" fontId="55" fillId="12" borderId="72" xfId="0" applyFont="1" applyFill="1" applyBorder="1" applyAlignment="1">
      <alignment horizontal="center" vertical="center" wrapText="1"/>
    </xf>
    <xf numFmtId="0" fontId="55" fillId="12" borderId="1909" xfId="0" applyFont="1" applyFill="1" applyBorder="1" applyAlignment="1">
      <alignment horizontal="center" vertical="center" wrapText="1"/>
    </xf>
    <xf numFmtId="0" fontId="55" fillId="12" borderId="1933" xfId="0" applyFont="1" applyFill="1" applyBorder="1" applyAlignment="1">
      <alignment horizontal="center" vertical="center" wrapText="1"/>
    </xf>
    <xf numFmtId="0" fontId="55" fillId="12" borderId="1646" xfId="0" applyFont="1" applyFill="1" applyBorder="1" applyAlignment="1">
      <alignment horizontal="center" vertical="center" wrapText="1"/>
    </xf>
    <xf numFmtId="0" fontId="55" fillId="12" borderId="1649" xfId="0" applyFont="1" applyFill="1" applyBorder="1" applyAlignment="1">
      <alignment horizontal="center" vertical="center" wrapText="1"/>
    </xf>
    <xf numFmtId="0" fontId="55" fillId="12" borderId="1847" xfId="0" applyFont="1" applyFill="1" applyBorder="1" applyAlignment="1">
      <alignment horizontal="center" vertical="center" wrapText="1"/>
    </xf>
    <xf numFmtId="0" fontId="55" fillId="12" borderId="1684" xfId="0" applyFont="1" applyFill="1" applyBorder="1" applyAlignment="1">
      <alignment horizontal="center" vertical="center" wrapText="1"/>
    </xf>
    <xf numFmtId="0" fontId="55" fillId="12" borderId="1844" xfId="0" applyFont="1" applyFill="1" applyBorder="1" applyAlignment="1">
      <alignment horizontal="center" vertical="center" wrapText="1"/>
    </xf>
    <xf numFmtId="0" fontId="55" fillId="12" borderId="1868" xfId="0" applyFont="1" applyFill="1" applyBorder="1" applyAlignment="1">
      <alignment horizontal="center" vertical="center" wrapText="1"/>
    </xf>
    <xf numFmtId="0" fontId="55" fillId="12" borderId="1870" xfId="0" applyFont="1" applyFill="1" applyBorder="1" applyAlignment="1">
      <alignment horizontal="center" vertical="center" wrapText="1"/>
    </xf>
    <xf numFmtId="0" fontId="55" fillId="12" borderId="1857" xfId="0" applyFont="1" applyFill="1" applyBorder="1" applyAlignment="1">
      <alignment horizontal="center" vertical="center" wrapText="1"/>
    </xf>
    <xf numFmtId="0" fontId="55" fillId="12" borderId="576" xfId="0" applyFont="1" applyFill="1" applyBorder="1" applyAlignment="1">
      <alignment horizontal="center" vertical="center" wrapText="1"/>
    </xf>
    <xf numFmtId="0" fontId="55" fillId="12" borderId="526" xfId="0" applyFont="1" applyFill="1" applyBorder="1" applyAlignment="1">
      <alignment horizontal="center" vertical="center" wrapText="1"/>
    </xf>
    <xf numFmtId="0" fontId="55" fillId="9" borderId="1936" xfId="0" applyFont="1" applyFill="1" applyBorder="1" applyAlignment="1">
      <alignment horizontal="center" vertical="center" wrapText="1"/>
    </xf>
    <xf numFmtId="0" fontId="55" fillId="9" borderId="72" xfId="0" applyFont="1" applyFill="1" applyBorder="1" applyAlignment="1">
      <alignment horizontal="center" vertical="center" wrapText="1"/>
    </xf>
    <xf numFmtId="0" fontId="55" fillId="9" borderId="43" xfId="0" applyFont="1" applyFill="1" applyBorder="1" applyAlignment="1">
      <alignment horizontal="center" vertical="center" wrapText="1"/>
    </xf>
    <xf numFmtId="0" fontId="55" fillId="12" borderId="1653" xfId="0" applyFont="1" applyFill="1" applyBorder="1" applyAlignment="1">
      <alignment horizontal="center" vertical="center" wrapText="1"/>
    </xf>
    <xf numFmtId="0" fontId="55" fillId="12" borderId="1654" xfId="0" applyFont="1" applyFill="1" applyBorder="1" applyAlignment="1">
      <alignment horizontal="center" vertical="center" wrapText="1"/>
    </xf>
    <xf numFmtId="0" fontId="55" fillId="12" borderId="1655" xfId="0" applyFont="1" applyFill="1" applyBorder="1" applyAlignment="1">
      <alignment horizontal="center" vertical="center" wrapText="1"/>
    </xf>
    <xf numFmtId="0" fontId="55" fillId="12" borderId="1936" xfId="0" applyFont="1" applyFill="1" applyBorder="1" applyAlignment="1">
      <alignment horizontal="center" vertical="center" wrapText="1"/>
    </xf>
    <xf numFmtId="0" fontId="55" fillId="12" borderId="1863" xfId="0" applyFont="1" applyFill="1" applyBorder="1" applyAlignment="1">
      <alignment horizontal="center" vertical="center" wrapText="1"/>
    </xf>
    <xf numFmtId="0" fontId="55" fillId="12" borderId="1864" xfId="0" applyFont="1" applyFill="1" applyBorder="1" applyAlignment="1">
      <alignment horizontal="center" vertical="center" wrapText="1"/>
    </xf>
    <xf numFmtId="0" fontId="110" fillId="12" borderId="1743" xfId="0" applyFont="1" applyFill="1" applyBorder="1" applyAlignment="1">
      <alignment horizontal="center" vertical="center"/>
    </xf>
    <xf numFmtId="0" fontId="110" fillId="12" borderId="1745" xfId="0" applyFont="1" applyFill="1" applyBorder="1" applyAlignment="1">
      <alignment horizontal="center" vertical="center"/>
    </xf>
    <xf numFmtId="0" fontId="110" fillId="12" borderId="1765" xfId="0" applyFont="1" applyFill="1" applyBorder="1" applyAlignment="1">
      <alignment horizontal="center" vertical="center"/>
    </xf>
    <xf numFmtId="0" fontId="110" fillId="4" borderId="1745" xfId="13" applyFont="1" applyBorder="1" applyAlignment="1">
      <alignment horizontal="center" vertical="center" wrapText="1"/>
    </xf>
    <xf numFmtId="0" fontId="55" fillId="2" borderId="1648" xfId="0" applyFont="1" applyFill="1" applyBorder="1" applyAlignment="1">
      <alignment horizontal="center" vertical="center" wrapText="1"/>
    </xf>
    <xf numFmtId="0" fontId="55" fillId="2" borderId="1649" xfId="0" applyFont="1" applyFill="1" applyBorder="1" applyAlignment="1">
      <alignment horizontal="center" vertical="center" wrapText="1"/>
    </xf>
    <xf numFmtId="0" fontId="55" fillId="2" borderId="1667" xfId="0" applyFont="1" applyFill="1" applyBorder="1" applyAlignment="1">
      <alignment horizontal="center" vertical="center" wrapText="1"/>
    </xf>
    <xf numFmtId="0" fontId="55" fillId="2" borderId="1616" xfId="0" applyFont="1" applyFill="1" applyBorder="1" applyAlignment="1">
      <alignment horizontal="center" vertical="center" wrapText="1"/>
    </xf>
    <xf numFmtId="0" fontId="55" fillId="2" borderId="1617" xfId="0" applyFont="1" applyFill="1" applyBorder="1" applyAlignment="1">
      <alignment horizontal="center" vertical="center" wrapText="1"/>
    </xf>
    <xf numFmtId="0" fontId="55" fillId="2" borderId="1653" xfId="0" applyFont="1" applyFill="1" applyBorder="1" applyAlignment="1">
      <alignment horizontal="center" vertical="center" wrapText="1"/>
    </xf>
    <xf numFmtId="0" fontId="55" fillId="2" borderId="1654" xfId="0" applyFont="1" applyFill="1" applyBorder="1" applyAlignment="1">
      <alignment horizontal="center" vertical="center" wrapText="1"/>
    </xf>
    <xf numFmtId="0" fontId="55" fillId="2" borderId="1655" xfId="0" applyFont="1" applyFill="1" applyBorder="1" applyAlignment="1">
      <alignment horizontal="center" vertical="center" wrapText="1"/>
    </xf>
    <xf numFmtId="0" fontId="240" fillId="11" borderId="370" xfId="0" applyFont="1" applyFill="1" applyBorder="1" applyAlignment="1">
      <alignment horizontal="left" vertical="center" wrapText="1"/>
    </xf>
    <xf numFmtId="0" fontId="98" fillId="2" borderId="0" xfId="0" applyFont="1" applyFill="1" applyBorder="1" applyAlignment="1">
      <alignment horizontal="center" wrapText="1"/>
    </xf>
    <xf numFmtId="0" fontId="34" fillId="2" borderId="0" xfId="0" applyFont="1" applyFill="1" applyBorder="1" applyAlignment="1">
      <alignment horizontal="center" wrapText="1"/>
    </xf>
    <xf numFmtId="0" fontId="254" fillId="11" borderId="355" xfId="0" applyFont="1" applyFill="1" applyBorder="1" applyAlignment="1">
      <alignment horizontal="center" vertical="center"/>
    </xf>
    <xf numFmtId="0" fontId="254" fillId="11" borderId="338" xfId="0" applyFont="1" applyFill="1" applyBorder="1" applyAlignment="1">
      <alignment horizontal="center" vertical="center" wrapText="1"/>
    </xf>
    <xf numFmtId="0" fontId="254" fillId="11" borderId="336" xfId="0" applyFont="1" applyFill="1" applyBorder="1" applyAlignment="1">
      <alignment horizontal="center" vertical="center" wrapText="1"/>
    </xf>
    <xf numFmtId="0" fontId="254" fillId="11" borderId="339" xfId="0" applyFont="1" applyFill="1" applyBorder="1" applyAlignment="1">
      <alignment horizontal="center" vertical="center" wrapText="1"/>
    </xf>
    <xf numFmtId="0" fontId="87" fillId="4" borderId="1844" xfId="15" quotePrefix="1" applyFont="1" applyFill="1" applyBorder="1" applyAlignment="1">
      <alignment horizontal="center" vertical="center" wrapText="1"/>
    </xf>
    <xf numFmtId="0" fontId="87" fillId="4" borderId="1868" xfId="15" quotePrefix="1" applyFont="1" applyFill="1" applyBorder="1" applyAlignment="1">
      <alignment horizontal="center" vertical="center" wrapText="1"/>
    </xf>
    <xf numFmtId="0" fontId="87" fillId="4" borderId="1869" xfId="15" quotePrefix="1" applyFont="1" applyFill="1" applyBorder="1" applyAlignment="1">
      <alignment horizontal="center" vertical="center" wrapText="1"/>
    </xf>
    <xf numFmtId="0" fontId="6" fillId="4" borderId="1381" xfId="0" applyFont="1" applyFill="1" applyBorder="1" applyAlignment="1">
      <alignment horizontal="center" vertical="center" wrapText="1"/>
    </xf>
    <xf numFmtId="0" fontId="6" fillId="4" borderId="1382" xfId="0" applyFont="1" applyFill="1" applyBorder="1" applyAlignment="1">
      <alignment horizontal="center" vertical="center" wrapText="1"/>
    </xf>
    <xf numFmtId="0" fontId="87" fillId="4" borderId="1381" xfId="15" quotePrefix="1" applyFont="1" applyFill="1" applyBorder="1" applyAlignment="1">
      <alignment horizontal="center" vertical="center" wrapText="1"/>
    </xf>
    <xf numFmtId="0" fontId="87" fillId="4" borderId="1382" xfId="15" quotePrefix="1" applyFont="1" applyFill="1" applyBorder="1" applyAlignment="1">
      <alignment horizontal="center" vertical="center" wrapText="1"/>
    </xf>
    <xf numFmtId="0" fontId="87" fillId="4" borderId="1383" xfId="15" quotePrefix="1" applyFont="1" applyFill="1" applyBorder="1" applyAlignment="1">
      <alignment horizontal="center" vertical="center" wrapText="1"/>
    </xf>
    <xf numFmtId="0" fontId="87" fillId="4" borderId="1395" xfId="15" quotePrefix="1" applyFont="1" applyFill="1" applyBorder="1" applyAlignment="1">
      <alignment horizontal="center" vertical="center" wrapText="1"/>
    </xf>
    <xf numFmtId="0" fontId="11" fillId="4" borderId="1383" xfId="15" quotePrefix="1" applyFont="1" applyFill="1" applyBorder="1" applyAlignment="1">
      <alignment horizontal="center" vertical="center" wrapText="1"/>
    </xf>
    <xf numFmtId="0" fontId="11" fillId="4" borderId="1361" xfId="15" quotePrefix="1" applyFont="1" applyFill="1" applyBorder="1" applyAlignment="1">
      <alignment horizontal="center" vertical="center" wrapText="1"/>
    </xf>
    <xf numFmtId="0" fontId="11" fillId="4" borderId="1362" xfId="15" quotePrefix="1" applyFont="1" applyFill="1" applyBorder="1" applyAlignment="1">
      <alignment horizontal="center" vertical="center" wrapText="1"/>
    </xf>
    <xf numFmtId="0" fontId="11" fillId="4" borderId="1363" xfId="15" quotePrefix="1" applyFont="1" applyFill="1" applyBorder="1" applyAlignment="1">
      <alignment horizontal="center" vertical="center" wrapText="1"/>
    </xf>
    <xf numFmtId="0" fontId="11" fillId="4" borderId="1364" xfId="15" quotePrefix="1" applyFont="1" applyFill="1" applyBorder="1" applyAlignment="1">
      <alignment horizontal="center" vertical="center" wrapText="1"/>
    </xf>
    <xf numFmtId="0" fontId="11" fillId="4" borderId="1361" xfId="13" quotePrefix="1" applyFont="1" applyFill="1" applyBorder="1" applyAlignment="1">
      <alignment horizontal="center" vertical="center" wrapText="1"/>
    </xf>
    <xf numFmtId="0" fontId="11" fillId="4" borderId="1362" xfId="13" quotePrefix="1" applyFont="1" applyFill="1" applyBorder="1" applyAlignment="1">
      <alignment horizontal="center" vertical="center" wrapText="1"/>
    </xf>
    <xf numFmtId="0" fontId="11" fillId="4" borderId="1363" xfId="13" quotePrefix="1" applyFont="1" applyFill="1" applyBorder="1" applyAlignment="1">
      <alignment horizontal="center" vertical="center" wrapText="1"/>
    </xf>
    <xf numFmtId="0" fontId="11" fillId="4" borderId="1361" xfId="13" applyFont="1" applyFill="1" applyBorder="1" applyAlignment="1">
      <alignment horizontal="center" vertical="center" wrapText="1"/>
    </xf>
    <xf numFmtId="0" fontId="11" fillId="4" borderId="1362" xfId="13" applyFont="1" applyFill="1" applyBorder="1" applyAlignment="1">
      <alignment horizontal="center" vertical="center" wrapText="1"/>
    </xf>
    <xf numFmtId="0" fontId="11" fillId="4" borderId="1418" xfId="13" quotePrefix="1" applyFont="1" applyFill="1" applyBorder="1" applyAlignment="1">
      <alignment horizontal="center" vertical="center" wrapText="1"/>
    </xf>
    <xf numFmtId="0" fontId="11" fillId="4" borderId="1414" xfId="13" quotePrefix="1" applyFont="1" applyFill="1" applyBorder="1" applyAlignment="1">
      <alignment horizontal="center" vertical="center" wrapText="1"/>
    </xf>
    <xf numFmtId="0" fontId="11" fillId="4" borderId="1417" xfId="13" quotePrefix="1" applyFont="1" applyFill="1" applyBorder="1" applyAlignment="1">
      <alignment horizontal="center" vertical="center" wrapText="1"/>
    </xf>
    <xf numFmtId="0" fontId="11" fillId="4" borderId="1415" xfId="13" quotePrefix="1" applyFont="1" applyFill="1" applyBorder="1" applyAlignment="1">
      <alignment horizontal="center" vertical="center" wrapText="1"/>
    </xf>
    <xf numFmtId="0" fontId="11" fillId="4" borderId="1381" xfId="15" quotePrefix="1" applyFont="1" applyFill="1" applyBorder="1" applyAlignment="1">
      <alignment horizontal="center" vertical="center" wrapText="1"/>
    </xf>
    <xf numFmtId="0" fontId="11" fillId="4" borderId="1382" xfId="15" quotePrefix="1" applyFont="1" applyFill="1" applyBorder="1" applyAlignment="1">
      <alignment horizontal="center" vertical="center" wrapText="1"/>
    </xf>
    <xf numFmtId="0" fontId="11" fillId="4" borderId="1381" xfId="13" quotePrefix="1" applyFont="1" applyFill="1" applyBorder="1" applyAlignment="1">
      <alignment horizontal="center" vertical="center" wrapText="1"/>
    </xf>
    <xf numFmtId="0" fontId="87" fillId="4" borderId="1382" xfId="13" quotePrefix="1" applyFont="1" applyFill="1" applyBorder="1" applyAlignment="1">
      <alignment horizontal="center" vertical="center" wrapText="1"/>
    </xf>
    <xf numFmtId="0" fontId="11" fillId="4" borderId="1364" xfId="13" quotePrefix="1" applyFont="1" applyFill="1" applyBorder="1" applyAlignment="1">
      <alignment horizontal="center" vertical="center" wrapText="1"/>
    </xf>
    <xf numFmtId="0" fontId="87" fillId="4" borderId="1370" xfId="15" quotePrefix="1" applyFont="1" applyFill="1" applyBorder="1" applyAlignment="1">
      <alignment horizontal="center" vertical="center" wrapText="1"/>
    </xf>
    <xf numFmtId="0" fontId="87" fillId="4" borderId="1396" xfId="15" quotePrefix="1" applyFont="1" applyFill="1" applyBorder="1" applyAlignment="1">
      <alignment horizontal="center" vertical="center" wrapText="1"/>
    </xf>
    <xf numFmtId="0" fontId="11" fillId="4" borderId="1386" xfId="15" quotePrefix="1" applyFont="1" applyFill="1" applyBorder="1" applyAlignment="1">
      <alignment horizontal="center" vertical="center" wrapText="1"/>
    </xf>
    <xf numFmtId="0" fontId="87" fillId="4" borderId="1398" xfId="15" quotePrefix="1" applyFont="1" applyFill="1" applyBorder="1" applyAlignment="1">
      <alignment horizontal="center" vertical="center" wrapText="1"/>
    </xf>
    <xf numFmtId="0" fontId="11" fillId="4" borderId="1399" xfId="15" quotePrefix="1" applyFont="1" applyFill="1" applyBorder="1" applyAlignment="1">
      <alignment horizontal="center" vertical="center" wrapText="1"/>
    </xf>
    <xf numFmtId="0" fontId="6" fillId="4" borderId="1415" xfId="0" applyFont="1" applyFill="1" applyBorder="1" applyAlignment="1">
      <alignment horizontal="center" vertical="center" wrapText="1"/>
    </xf>
    <xf numFmtId="0" fontId="6" fillId="4" borderId="1414" xfId="0" applyFont="1" applyFill="1" applyBorder="1" applyAlignment="1">
      <alignment horizontal="center" vertical="center" wrapText="1"/>
    </xf>
    <xf numFmtId="0" fontId="11" fillId="4" borderId="1397" xfId="15" quotePrefix="1" applyFont="1" applyFill="1" applyBorder="1" applyAlignment="1">
      <alignment horizontal="center" vertical="center" wrapText="1"/>
    </xf>
    <xf numFmtId="0" fontId="6" fillId="4" borderId="1395" xfId="0" applyFont="1" applyFill="1" applyBorder="1" applyAlignment="1">
      <alignment horizontal="center" vertical="center" wrapText="1"/>
    </xf>
    <xf numFmtId="0" fontId="87" fillId="4" borderId="1395" xfId="13" quotePrefix="1" applyFont="1" applyFill="1" applyBorder="1" applyAlignment="1">
      <alignment horizontal="center" vertical="center" wrapText="1"/>
    </xf>
    <xf numFmtId="0" fontId="87" fillId="4" borderId="1361" xfId="15" quotePrefix="1" applyFont="1" applyFill="1" applyBorder="1" applyAlignment="1">
      <alignment horizontal="center" vertical="center" wrapText="1"/>
    </xf>
    <xf numFmtId="0" fontId="87" fillId="4" borderId="1362" xfId="15" quotePrefix="1" applyFont="1" applyFill="1" applyBorder="1" applyAlignment="1">
      <alignment horizontal="center" vertical="center" wrapText="1"/>
    </xf>
    <xf numFmtId="0" fontId="87" fillId="4" borderId="1363" xfId="15" quotePrefix="1" applyFont="1" applyFill="1" applyBorder="1" applyAlignment="1">
      <alignment horizontal="center" vertical="center" wrapText="1"/>
    </xf>
    <xf numFmtId="0" fontId="87" fillId="4" borderId="1362" xfId="13" quotePrefix="1" applyFont="1" applyFill="1" applyBorder="1" applyAlignment="1">
      <alignment horizontal="center" vertical="center" wrapText="1"/>
    </xf>
    <xf numFmtId="0" fontId="11" fillId="4" borderId="1365" xfId="13" quotePrefix="1" applyFont="1" applyFill="1" applyBorder="1" applyAlignment="1">
      <alignment horizontal="center" vertical="center" wrapText="1"/>
    </xf>
    <xf numFmtId="0" fontId="11" fillId="4" borderId="1367" xfId="13" quotePrefix="1" applyFont="1" applyFill="1" applyBorder="1" applyAlignment="1">
      <alignment horizontal="center" vertical="center" wrapText="1"/>
    </xf>
    <xf numFmtId="0" fontId="6" fillId="4" borderId="1364" xfId="0" applyFont="1" applyFill="1" applyBorder="1" applyAlignment="1">
      <alignment horizontal="center" vertical="center" wrapText="1"/>
    </xf>
    <xf numFmtId="0" fontId="6" fillId="4" borderId="1361" xfId="0" applyFont="1" applyFill="1" applyBorder="1" applyAlignment="1">
      <alignment horizontal="center" vertical="center"/>
    </xf>
    <xf numFmtId="0" fontId="6" fillId="4" borderId="1362" xfId="0" applyFont="1" applyFill="1" applyBorder="1" applyAlignment="1">
      <alignment horizontal="center" vertical="center"/>
    </xf>
    <xf numFmtId="0" fontId="6" fillId="4" borderId="1363" xfId="0" applyFont="1" applyFill="1" applyBorder="1" applyAlignment="1">
      <alignment horizontal="center" vertical="center"/>
    </xf>
    <xf numFmtId="0" fontId="6" fillId="4" borderId="1364" xfId="0" applyFont="1" applyFill="1" applyBorder="1" applyAlignment="1">
      <alignment horizontal="center" vertical="center"/>
    </xf>
    <xf numFmtId="0" fontId="11" fillId="4" borderId="1870" xfId="15" quotePrefix="1" applyFont="1" applyFill="1" applyBorder="1" applyAlignment="1">
      <alignment horizontal="center" vertical="center" wrapText="1"/>
    </xf>
    <xf numFmtId="0" fontId="55" fillId="2" borderId="1933" xfId="11" applyFont="1" applyFill="1" applyBorder="1" applyAlignment="1">
      <alignment horizontal="center" vertical="center" textRotation="255" wrapText="1"/>
    </xf>
    <xf numFmtId="0" fontId="55" fillId="2" borderId="1916" xfId="11" applyFont="1" applyFill="1" applyBorder="1" applyAlignment="1">
      <alignment horizontal="center" vertical="center" textRotation="255" wrapText="1"/>
    </xf>
    <xf numFmtId="0" fontId="55" fillId="2" borderId="1917" xfId="11" applyFont="1" applyFill="1" applyBorder="1" applyAlignment="1">
      <alignment horizontal="center" vertical="center" textRotation="255" wrapText="1"/>
    </xf>
    <xf numFmtId="0" fontId="52" fillId="2" borderId="1844" xfId="13" applyFont="1" applyFill="1" applyBorder="1" applyAlignment="1">
      <alignment vertical="center" wrapText="1"/>
    </xf>
    <xf numFmtId="0" fontId="52" fillId="2" borderId="1868" xfId="13" quotePrefix="1" applyFont="1" applyFill="1" applyBorder="1" applyAlignment="1">
      <alignment vertical="center" wrapText="1"/>
    </xf>
    <xf numFmtId="0" fontId="55" fillId="2" borderId="1870" xfId="13" applyFont="1" applyFill="1" applyBorder="1" applyAlignment="1">
      <alignment vertical="center" wrapText="1"/>
    </xf>
    <xf numFmtId="0" fontId="52" fillId="2" borderId="1868" xfId="13" applyFont="1" applyFill="1" applyBorder="1" applyAlignment="1">
      <alignment vertical="center" wrapText="1"/>
    </xf>
    <xf numFmtId="0" fontId="55" fillId="2" borderId="1914" xfId="15" applyFont="1" applyFill="1" applyBorder="1" applyAlignment="1">
      <alignment vertical="center" wrapText="1"/>
    </xf>
    <xf numFmtId="0" fontId="55" fillId="2" borderId="1933" xfId="13" applyFont="1" applyFill="1" applyBorder="1" applyAlignment="1">
      <alignment horizontal="center" vertical="center" wrapText="1"/>
    </xf>
    <xf numFmtId="0" fontId="55" fillId="2" borderId="1916" xfId="13" applyFont="1" applyFill="1" applyBorder="1" applyAlignment="1">
      <alignment horizontal="center" vertical="center" wrapText="1"/>
    </xf>
    <xf numFmtId="0" fontId="55" fillId="2" borderId="1917" xfId="13" applyFont="1" applyFill="1" applyBorder="1" applyAlignment="1">
      <alignment horizontal="center" vertical="center" wrapText="1"/>
    </xf>
    <xf numFmtId="0" fontId="52" fillId="2" borderId="1867" xfId="15" applyFont="1" applyFill="1" applyBorder="1" applyAlignment="1">
      <alignment vertical="center" wrapText="1"/>
    </xf>
    <xf numFmtId="0" fontId="52" fillId="2" borderId="1844" xfId="15" applyFont="1" applyFill="1" applyBorder="1" applyAlignment="1">
      <alignment horizontal="center" vertical="center" wrapText="1"/>
    </xf>
    <xf numFmtId="0" fontId="52" fillId="2" borderId="1868" xfId="15" applyFont="1" applyFill="1" applyBorder="1" applyAlignment="1">
      <alignment horizontal="center" vertical="center" wrapText="1"/>
    </xf>
    <xf numFmtId="0" fontId="52" fillId="2" borderId="1870" xfId="15" applyFont="1" applyFill="1" applyBorder="1" applyAlignment="1">
      <alignment horizontal="center" vertical="center" wrapText="1"/>
    </xf>
    <xf numFmtId="0" fontId="55" fillId="2" borderId="1869" xfId="13" applyFont="1" applyFill="1" applyBorder="1" applyAlignment="1">
      <alignment horizontal="center" vertical="center" wrapText="1"/>
    </xf>
    <xf numFmtId="0" fontId="55" fillId="2" borderId="1868" xfId="13" applyFont="1" applyFill="1" applyBorder="1" applyAlignment="1">
      <alignment horizontal="center" vertical="center" wrapText="1"/>
    </xf>
    <xf numFmtId="0" fontId="55" fillId="2" borderId="1870" xfId="13" applyFont="1" applyFill="1" applyBorder="1" applyAlignment="1">
      <alignment horizontal="center" vertical="center" wrapText="1"/>
    </xf>
    <xf numFmtId="0" fontId="52" fillId="2" borderId="1867" xfId="15" applyFont="1" applyFill="1" applyBorder="1" applyAlignment="1">
      <alignment vertical="center"/>
    </xf>
    <xf numFmtId="0" fontId="52" fillId="2" borderId="1876" xfId="15" applyFont="1" applyFill="1" applyBorder="1" applyAlignment="1">
      <alignment vertical="center" wrapText="1"/>
    </xf>
    <xf numFmtId="0" fontId="52" fillId="2" borderId="1847" xfId="15" applyFont="1" applyFill="1" applyBorder="1" applyAlignment="1">
      <alignment horizontal="center" vertical="center" wrapText="1"/>
    </xf>
    <xf numFmtId="0" fontId="52" fillId="2" borderId="1908" xfId="15" applyFont="1" applyFill="1" applyBorder="1" applyAlignment="1">
      <alignment horizontal="center" vertical="center" wrapText="1"/>
    </xf>
    <xf numFmtId="0" fontId="52" fillId="2" borderId="1909" xfId="15" applyFont="1" applyFill="1" applyBorder="1" applyAlignment="1">
      <alignment horizontal="center" vertical="center" wrapText="1"/>
    </xf>
    <xf numFmtId="0" fontId="55" fillId="2" borderId="1908" xfId="13" applyFont="1" applyFill="1" applyBorder="1" applyAlignment="1">
      <alignment horizontal="center" vertical="center" wrapText="1"/>
    </xf>
    <xf numFmtId="0" fontId="55" fillId="2" borderId="1909" xfId="13" applyFont="1" applyFill="1" applyBorder="1" applyAlignment="1">
      <alignment horizontal="center" vertical="center" wrapText="1"/>
    </xf>
    <xf numFmtId="0" fontId="55" fillId="2" borderId="1918" xfId="0" applyFont="1" applyFill="1" applyBorder="1" applyAlignment="1">
      <alignment horizontal="left" vertical="center" wrapText="1"/>
    </xf>
    <xf numFmtId="0" fontId="55" fillId="2" borderId="1935" xfId="13" applyFont="1" applyFill="1" applyBorder="1" applyAlignment="1">
      <alignment horizontal="center" vertical="center" wrapText="1"/>
    </xf>
    <xf numFmtId="0" fontId="55" fillId="2" borderId="1940" xfId="13" applyFont="1" applyFill="1" applyBorder="1" applyAlignment="1">
      <alignment horizontal="center" vertical="center" wrapText="1"/>
    </xf>
    <xf numFmtId="0" fontId="55" fillId="2" borderId="1914" xfId="0" applyFont="1" applyFill="1" applyBorder="1" applyAlignment="1">
      <alignment horizontal="left" vertical="center" wrapText="1"/>
    </xf>
    <xf numFmtId="0" fontId="55" fillId="2" borderId="1915" xfId="13" applyFont="1" applyFill="1" applyBorder="1" applyAlignment="1">
      <alignment vertical="center" wrapText="1"/>
    </xf>
    <xf numFmtId="0" fontId="55" fillId="2" borderId="1916" xfId="13" applyFont="1" applyFill="1" applyBorder="1" applyAlignment="1">
      <alignment vertical="center" wrapText="1"/>
    </xf>
    <xf numFmtId="0" fontId="55" fillId="2" borderId="1917" xfId="13" applyFont="1" applyFill="1" applyBorder="1" applyAlignment="1">
      <alignment vertical="center" wrapText="1"/>
    </xf>
    <xf numFmtId="0" fontId="55" fillId="2" borderId="1867" xfId="0" applyFont="1" applyFill="1" applyBorder="1" applyAlignment="1">
      <alignment horizontal="left" vertical="center" wrapText="1"/>
    </xf>
    <xf numFmtId="0" fontId="55" fillId="2" borderId="1869" xfId="13" applyFont="1" applyFill="1" applyBorder="1" applyAlignment="1">
      <alignment vertical="center" wrapText="1"/>
    </xf>
    <xf numFmtId="0" fontId="55" fillId="2" borderId="1868" xfId="13" applyFont="1" applyFill="1" applyBorder="1" applyAlignment="1">
      <alignment vertical="center" wrapText="1"/>
    </xf>
    <xf numFmtId="0" fontId="55" fillId="2" borderId="1918" xfId="15" applyFont="1" applyFill="1" applyBorder="1" applyAlignment="1">
      <alignment vertical="center" wrapText="1"/>
    </xf>
    <xf numFmtId="0" fontId="55" fillId="2" borderId="1915" xfId="13" applyFont="1" applyFill="1" applyBorder="1" applyAlignment="1">
      <alignment horizontal="center" vertical="center" wrapText="1"/>
    </xf>
    <xf numFmtId="0" fontId="55" fillId="2" borderId="1918" xfId="15" quotePrefix="1" applyFont="1" applyFill="1" applyBorder="1" applyAlignment="1">
      <alignment vertical="center" wrapText="1"/>
    </xf>
    <xf numFmtId="0" fontId="55" fillId="2" borderId="1935" xfId="15" applyFont="1" applyFill="1" applyBorder="1" applyAlignment="1">
      <alignment horizontal="center" vertical="center" wrapText="1"/>
    </xf>
    <xf numFmtId="0" fontId="55" fillId="2" borderId="1940" xfId="15" applyFont="1" applyFill="1" applyBorder="1" applyAlignment="1">
      <alignment horizontal="center" vertical="center" wrapText="1"/>
    </xf>
    <xf numFmtId="0" fontId="55" fillId="2" borderId="1853" xfId="0" applyFont="1" applyFill="1" applyBorder="1" applyAlignment="1">
      <alignment horizontal="left" vertical="center" wrapText="1"/>
    </xf>
    <xf numFmtId="0" fontId="55" fillId="2" borderId="1857" xfId="13" applyFont="1" applyFill="1" applyBorder="1" applyAlignment="1">
      <alignment horizontal="center" vertical="center" wrapText="1"/>
    </xf>
    <xf numFmtId="0" fontId="55" fillId="2" borderId="1854" xfId="13" applyFont="1" applyFill="1" applyBorder="1" applyAlignment="1">
      <alignment horizontal="center" vertical="center" wrapText="1"/>
    </xf>
    <xf numFmtId="0" fontId="55" fillId="2" borderId="1858" xfId="13" applyFont="1" applyFill="1" applyBorder="1" applyAlignment="1">
      <alignment horizontal="center" vertical="center" wrapText="1"/>
    </xf>
    <xf numFmtId="0" fontId="55" fillId="2" borderId="1844" xfId="13" applyFont="1" applyFill="1" applyBorder="1" applyAlignment="1">
      <alignment horizontal="center" vertical="center" wrapText="1"/>
    </xf>
    <xf numFmtId="0" fontId="55" fillId="2" borderId="1941" xfId="0" applyFont="1" applyFill="1" applyBorder="1" applyAlignment="1">
      <alignment horizontal="left" vertical="center" wrapText="1"/>
    </xf>
    <xf numFmtId="0" fontId="110" fillId="2" borderId="1874" xfId="0" applyFont="1" applyFill="1" applyBorder="1" applyAlignment="1">
      <alignment horizontal="center" vertical="center"/>
    </xf>
    <xf numFmtId="0" fontId="110" fillId="2" borderId="1871" xfId="0" applyFont="1" applyFill="1" applyBorder="1" applyAlignment="1">
      <alignment horizontal="center" vertical="center"/>
    </xf>
    <xf numFmtId="0" fontId="110" fillId="2" borderId="1875" xfId="0" applyFont="1" applyFill="1" applyBorder="1" applyAlignment="1">
      <alignment horizontal="center" vertical="center"/>
    </xf>
    <xf numFmtId="0" fontId="110" fillId="2" borderId="1875" xfId="0" applyNumberFormat="1" applyFont="1" applyFill="1" applyBorder="1" applyAlignment="1">
      <alignment horizontal="center" vertical="center"/>
    </xf>
    <xf numFmtId="0" fontId="110" fillId="2" borderId="1938" xfId="0" applyFont="1" applyFill="1" applyBorder="1" applyAlignment="1">
      <alignment horizontal="center" vertical="center"/>
    </xf>
    <xf numFmtId="0" fontId="52" fillId="2" borderId="1868" xfId="0" applyFont="1" applyFill="1" applyBorder="1" applyAlignment="1">
      <alignment horizontal="left"/>
    </xf>
    <xf numFmtId="0" fontId="52" fillId="2" borderId="1858" xfId="13" quotePrefix="1" applyFont="1" applyFill="1" applyBorder="1" applyAlignment="1">
      <alignment vertical="center" wrapText="1"/>
    </xf>
    <xf numFmtId="0" fontId="52" fillId="2" borderId="1844" xfId="15" quotePrefix="1" applyFont="1" applyFill="1" applyBorder="1" applyAlignment="1">
      <alignment horizontal="center" vertical="center" wrapText="1"/>
    </xf>
    <xf numFmtId="0" fontId="52" fillId="2" borderId="1868" xfId="15" quotePrefix="1" applyFont="1" applyFill="1" applyBorder="1" applyAlignment="1">
      <alignment horizontal="center" vertical="center" wrapText="1"/>
    </xf>
    <xf numFmtId="0" fontId="52" fillId="2" borderId="1870" xfId="15" quotePrefix="1" applyFont="1" applyFill="1" applyBorder="1" applyAlignment="1">
      <alignment horizontal="center" vertical="center" wrapText="1"/>
    </xf>
    <xf numFmtId="0" fontId="55" fillId="2" borderId="1868" xfId="0" applyFont="1" applyFill="1" applyBorder="1" applyAlignment="1">
      <alignment horizontal="center" vertical="center" wrapText="1"/>
    </xf>
    <xf numFmtId="0" fontId="52" fillId="2" borderId="1847" xfId="15" quotePrefix="1" applyFont="1" applyFill="1" applyBorder="1" applyAlignment="1">
      <alignment horizontal="center" vertical="center" wrapText="1"/>
    </xf>
    <xf numFmtId="0" fontId="52" fillId="2" borderId="1908" xfId="15" quotePrefix="1" applyFont="1" applyFill="1" applyBorder="1" applyAlignment="1">
      <alignment horizontal="center" vertical="center" wrapText="1"/>
    </xf>
    <xf numFmtId="0" fontId="52" fillId="2" borderId="1909" xfId="15" quotePrefix="1" applyFont="1" applyFill="1" applyBorder="1" applyAlignment="1">
      <alignment horizontal="center" vertical="center" wrapText="1"/>
    </xf>
    <xf numFmtId="0" fontId="55" fillId="2" borderId="1908" xfId="0" applyFont="1" applyFill="1" applyBorder="1" applyAlignment="1">
      <alignment horizontal="center" vertical="center" wrapText="1"/>
    </xf>
    <xf numFmtId="0" fontId="52" fillId="2" borderId="1913" xfId="15" quotePrefix="1" applyFont="1" applyFill="1" applyBorder="1" applyAlignment="1">
      <alignment horizontal="center" vertical="center" wrapText="1"/>
    </xf>
    <xf numFmtId="0" fontId="55" fillId="2" borderId="1913" xfId="15" quotePrefix="1" applyFont="1" applyFill="1" applyBorder="1" applyAlignment="1">
      <alignment horizontal="center" vertical="center" wrapText="1"/>
    </xf>
    <xf numFmtId="0" fontId="52" fillId="2" borderId="1857" xfId="13" quotePrefix="1" applyFont="1" applyFill="1" applyBorder="1" applyAlignment="1">
      <alignment vertical="center" wrapText="1"/>
    </xf>
    <xf numFmtId="0" fontId="52" fillId="2" borderId="1854" xfId="13" quotePrefix="1" applyFont="1" applyFill="1" applyBorder="1" applyAlignment="1">
      <alignment vertical="center" wrapText="1"/>
    </xf>
    <xf numFmtId="0" fontId="55" fillId="2" borderId="1854" xfId="13" quotePrefix="1" applyFont="1" applyFill="1" applyBorder="1" applyAlignment="1">
      <alignment vertical="center" wrapText="1"/>
    </xf>
    <xf numFmtId="0" fontId="55" fillId="2" borderId="1918" xfId="15" quotePrefix="1" applyFont="1" applyFill="1" applyBorder="1" applyAlignment="1">
      <alignment horizontal="left" vertical="center" wrapText="1"/>
    </xf>
    <xf numFmtId="0" fontId="55" fillId="2" borderId="1741" xfId="0" applyFont="1" applyFill="1" applyBorder="1" applyAlignment="1">
      <alignment horizontal="left" vertical="center" wrapText="1"/>
    </xf>
    <xf numFmtId="0" fontId="52" fillId="2" borderId="1873" xfId="15" quotePrefix="1" applyFont="1" applyFill="1" applyBorder="1" applyAlignment="1">
      <alignment horizontal="center" vertical="center" wrapText="1"/>
    </xf>
    <xf numFmtId="0" fontId="52" fillId="2" borderId="1682" xfId="15" quotePrefix="1" applyFont="1" applyFill="1" applyBorder="1" applyAlignment="1">
      <alignment horizontal="center" vertical="center" wrapText="1"/>
    </xf>
    <xf numFmtId="0" fontId="52" fillId="2" borderId="1939" xfId="15" quotePrefix="1" applyFont="1" applyFill="1" applyBorder="1" applyAlignment="1">
      <alignment horizontal="center" vertical="center" wrapText="1"/>
    </xf>
    <xf numFmtId="0" fontId="52" fillId="2" borderId="1677" xfId="13" quotePrefix="1" applyFont="1" applyFill="1" applyBorder="1" applyAlignment="1">
      <alignment vertical="center" wrapText="1"/>
    </xf>
    <xf numFmtId="0" fontId="52" fillId="2" borderId="1867" xfId="15" quotePrefix="1" applyFont="1" applyFill="1" applyBorder="1" applyAlignment="1">
      <alignment horizontal="center" vertical="center" wrapText="1"/>
    </xf>
    <xf numFmtId="0" fontId="55" fillId="2" borderId="1844" xfId="0" applyFont="1" applyFill="1" applyBorder="1" applyAlignment="1">
      <alignment horizontal="center" vertical="center" wrapText="1"/>
    </xf>
    <xf numFmtId="0" fontId="55" fillId="2" borderId="1870" xfId="0" applyFont="1" applyFill="1" applyBorder="1" applyAlignment="1">
      <alignment horizontal="center" vertical="center" wrapText="1"/>
    </xf>
    <xf numFmtId="0" fontId="55" fillId="2" borderId="1847" xfId="0" applyFont="1" applyFill="1" applyBorder="1" applyAlignment="1">
      <alignment horizontal="center" vertical="center" wrapText="1"/>
    </xf>
    <xf numFmtId="0" fontId="55" fillId="2" borderId="1909" xfId="0" applyFont="1" applyFill="1" applyBorder="1" applyAlignment="1">
      <alignment horizontal="center" vertical="center" wrapText="1"/>
    </xf>
    <xf numFmtId="0" fontId="55" fillId="2" borderId="1935" xfId="15" quotePrefix="1" applyFont="1" applyFill="1" applyBorder="1" applyAlignment="1">
      <alignment horizontal="center" vertical="center" wrapText="1"/>
    </xf>
    <xf numFmtId="0" fontId="55" fillId="2" borderId="1912" xfId="15" quotePrefix="1" applyFont="1" applyFill="1" applyBorder="1" applyAlignment="1">
      <alignment horizontal="center" vertical="center" wrapText="1"/>
    </xf>
    <xf numFmtId="0" fontId="55" fillId="2" borderId="1857" xfId="13" quotePrefix="1" applyFont="1" applyFill="1" applyBorder="1" applyAlignment="1">
      <alignment vertical="center" wrapText="1"/>
    </xf>
    <xf numFmtId="0" fontId="55" fillId="2" borderId="1858" xfId="13" quotePrefix="1" applyFont="1" applyFill="1" applyBorder="1" applyAlignment="1">
      <alignment vertical="center" wrapText="1"/>
    </xf>
    <xf numFmtId="0" fontId="52" fillId="2" borderId="1935" xfId="15" quotePrefix="1" applyFont="1" applyFill="1" applyBorder="1" applyAlignment="1">
      <alignment horizontal="center" vertical="center" wrapText="1"/>
    </xf>
    <xf numFmtId="0" fontId="52" fillId="2" borderId="1874" xfId="15" quotePrefix="1" applyFont="1" applyFill="1" applyBorder="1" applyAlignment="1">
      <alignment horizontal="center" vertical="center" wrapText="1"/>
    </xf>
    <xf numFmtId="0" fontId="52" fillId="2" borderId="1871" xfId="15" quotePrefix="1" applyFont="1" applyFill="1" applyBorder="1" applyAlignment="1">
      <alignment horizontal="center" vertical="center" wrapText="1"/>
    </xf>
    <xf numFmtId="0" fontId="153" fillId="2" borderId="1873" xfId="15" applyFont="1" applyFill="1" applyBorder="1" applyAlignment="1">
      <alignment vertical="center" wrapText="1"/>
    </xf>
    <xf numFmtId="0" fontId="153" fillId="2" borderId="1873" xfId="3" applyFont="1" applyFill="1" applyBorder="1" applyAlignment="1">
      <alignment vertical="center"/>
    </xf>
    <xf numFmtId="0" fontId="153" fillId="2" borderId="1682" xfId="15" applyFont="1" applyFill="1" applyBorder="1" applyAlignment="1">
      <alignment vertical="center" wrapText="1"/>
    </xf>
    <xf numFmtId="0" fontId="153" fillId="2" borderId="1682" xfId="3" applyFont="1" applyFill="1" applyBorder="1" applyAlignment="1">
      <alignment vertical="center" wrapText="1"/>
    </xf>
    <xf numFmtId="0" fontId="105" fillId="2" borderId="1677" xfId="0" applyFont="1" applyFill="1" applyBorder="1" applyAlignment="1">
      <alignment horizontal="left" vertical="center" wrapText="1"/>
    </xf>
    <xf numFmtId="0" fontId="105" fillId="2" borderId="1918" xfId="15" applyFont="1" applyFill="1" applyBorder="1" applyAlignment="1">
      <alignment vertical="center" wrapText="1"/>
    </xf>
    <xf numFmtId="0" fontId="105" fillId="2" borderId="1677" xfId="15" applyFont="1" applyFill="1" applyBorder="1" applyAlignment="1">
      <alignment vertical="center" wrapText="1"/>
    </xf>
    <xf numFmtId="0" fontId="52" fillId="2" borderId="1876" xfId="15" quotePrefix="1" applyFont="1" applyFill="1" applyBorder="1" applyAlignment="1">
      <alignment horizontal="center" vertical="center" wrapText="1"/>
    </xf>
    <xf numFmtId="0" fontId="52" fillId="2" borderId="1943" xfId="15" quotePrefix="1" applyFont="1" applyFill="1" applyBorder="1" applyAlignment="1">
      <alignment horizontal="center" vertical="center" wrapText="1"/>
    </xf>
    <xf numFmtId="0" fontId="110" fillId="2" borderId="1935" xfId="13" quotePrefix="1" applyFont="1" applyFill="1" applyBorder="1" applyAlignment="1">
      <alignment horizontal="center" vertical="center" wrapText="1"/>
    </xf>
    <xf numFmtId="0" fontId="110" fillId="2" borderId="1913" xfId="13" quotePrefix="1" applyFont="1" applyFill="1" applyBorder="1" applyAlignment="1">
      <alignment horizontal="center" vertical="center" wrapText="1"/>
    </xf>
    <xf numFmtId="0" fontId="110" fillId="2" borderId="1912" xfId="13" quotePrefix="1" applyFont="1" applyFill="1" applyBorder="1" applyAlignment="1">
      <alignment horizontal="center" vertical="center" wrapText="1"/>
    </xf>
    <xf numFmtId="0" fontId="110" fillId="2" borderId="1939" xfId="13" quotePrefix="1" applyFont="1" applyFill="1" applyBorder="1" applyAlignment="1">
      <alignment horizontal="center" vertical="center" wrapText="1"/>
    </xf>
    <xf numFmtId="0" fontId="110" fillId="2" borderId="1936" xfId="0" applyFont="1" applyFill="1" applyBorder="1" applyAlignment="1">
      <alignment horizontal="center" vertical="center"/>
    </xf>
    <xf numFmtId="0" fontId="110" fillId="2" borderId="1863" xfId="0" applyFont="1" applyFill="1" applyBorder="1" applyAlignment="1">
      <alignment horizontal="center" vertical="center"/>
    </xf>
    <xf numFmtId="0" fontId="110" fillId="2" borderId="1864" xfId="0" applyFont="1" applyFill="1" applyBorder="1" applyAlignment="1">
      <alignment horizontal="center" vertical="center"/>
    </xf>
    <xf numFmtId="0" fontId="110" fillId="2" borderId="1942" xfId="0" applyFont="1" applyFill="1" applyBorder="1" applyAlignment="1">
      <alignment horizontal="center" vertical="center"/>
    </xf>
    <xf numFmtId="0" fontId="143" fillId="2" borderId="1869" xfId="15" quotePrefix="1" applyFont="1" applyFill="1" applyBorder="1" applyAlignment="1">
      <alignment horizontal="center" vertical="center" wrapText="1"/>
    </xf>
    <xf numFmtId="0" fontId="143" fillId="2" borderId="1868" xfId="15" quotePrefix="1" applyFont="1" applyFill="1" applyBorder="1" applyAlignment="1">
      <alignment horizontal="center" vertical="center" wrapText="1"/>
    </xf>
    <xf numFmtId="0" fontId="52" fillId="2" borderId="1876" xfId="3" applyFont="1" applyFill="1" applyBorder="1" applyAlignment="1">
      <alignment vertical="center" wrapText="1"/>
    </xf>
    <xf numFmtId="0" fontId="143" fillId="2" borderId="1876" xfId="15" quotePrefix="1" applyFont="1" applyFill="1" applyBorder="1" applyAlignment="1">
      <alignment horizontal="center" vertical="center" wrapText="1"/>
    </xf>
    <xf numFmtId="0" fontId="143" fillId="2" borderId="1908" xfId="15" quotePrefix="1" applyFont="1" applyFill="1" applyBorder="1" applyAlignment="1">
      <alignment horizontal="center" vertical="center" wrapText="1"/>
    </xf>
    <xf numFmtId="0" fontId="143" fillId="2" borderId="1909" xfId="15" quotePrefix="1" applyFont="1" applyFill="1" applyBorder="1" applyAlignment="1">
      <alignment horizontal="center" vertical="center" wrapText="1"/>
    </xf>
    <xf numFmtId="0" fontId="143" fillId="2" borderId="1847" xfId="15" quotePrefix="1" applyFont="1" applyFill="1" applyBorder="1" applyAlignment="1">
      <alignment horizontal="center" vertical="center" wrapText="1"/>
    </xf>
    <xf numFmtId="0" fontId="143" fillId="2" borderId="1519" xfId="15" quotePrefix="1" applyFont="1" applyFill="1" applyBorder="1" applyAlignment="1">
      <alignment horizontal="center" vertical="center" wrapText="1"/>
    </xf>
    <xf numFmtId="0" fontId="110" fillId="2" borderId="1847" xfId="0" applyFont="1" applyFill="1" applyBorder="1" applyAlignment="1">
      <alignment horizontal="center" vertical="center" wrapText="1"/>
    </xf>
    <xf numFmtId="0" fontId="110" fillId="2" borderId="1908" xfId="0" applyFont="1" applyFill="1" applyBorder="1" applyAlignment="1">
      <alignment horizontal="center" vertical="center" wrapText="1"/>
    </xf>
    <xf numFmtId="0" fontId="110" fillId="2" borderId="1909" xfId="0" applyFont="1" applyFill="1" applyBorder="1" applyAlignment="1">
      <alignment horizontal="center" vertical="center" wrapText="1"/>
    </xf>
    <xf numFmtId="0" fontId="55" fillId="2" borderId="1944" xfId="15" quotePrefix="1" applyFont="1" applyFill="1" applyBorder="1" applyAlignment="1">
      <alignment horizontal="left" vertical="center" wrapText="1"/>
    </xf>
    <xf numFmtId="0" fontId="110" fillId="2" borderId="1944" xfId="15" quotePrefix="1" applyFont="1" applyFill="1" applyBorder="1" applyAlignment="1">
      <alignment horizontal="center" vertical="center" wrapText="1"/>
    </xf>
    <xf numFmtId="0" fontId="110" fillId="2" borderId="1863" xfId="15" quotePrefix="1" applyFont="1" applyFill="1" applyBorder="1" applyAlignment="1">
      <alignment horizontal="center" vertical="center" wrapText="1"/>
    </xf>
    <xf numFmtId="0" fontId="110" fillId="2" borderId="1864" xfId="15" quotePrefix="1" applyFont="1" applyFill="1" applyBorder="1" applyAlignment="1">
      <alignment horizontal="center" vertical="center" wrapText="1"/>
    </xf>
    <xf numFmtId="0" fontId="110" fillId="2" borderId="1942" xfId="15" quotePrefix="1" applyFont="1" applyFill="1" applyBorder="1" applyAlignment="1">
      <alignment horizontal="center" vertical="center" wrapText="1"/>
    </xf>
    <xf numFmtId="0" fontId="110" fillId="2" borderId="1799" xfId="15" quotePrefix="1" applyFont="1" applyFill="1" applyBorder="1" applyAlignment="1">
      <alignment horizontal="center" vertical="center" wrapText="1"/>
    </xf>
    <xf numFmtId="0" fontId="110" fillId="2" borderId="1918" xfId="15" quotePrefix="1" applyFont="1" applyFill="1" applyBorder="1" applyAlignment="1">
      <alignment horizontal="center" vertical="center" wrapText="1"/>
    </xf>
    <xf numFmtId="0" fontId="110" fillId="2" borderId="1913" xfId="15" quotePrefix="1" applyFont="1" applyFill="1" applyBorder="1" applyAlignment="1">
      <alignment horizontal="center" vertical="center" wrapText="1"/>
    </xf>
    <xf numFmtId="0" fontId="110" fillId="2" borderId="1912" xfId="15" quotePrefix="1" applyFont="1" applyFill="1" applyBorder="1" applyAlignment="1">
      <alignment horizontal="center" vertical="center" wrapText="1"/>
    </xf>
    <xf numFmtId="0" fontId="110" fillId="2" borderId="1935" xfId="15" quotePrefix="1" applyFont="1" applyFill="1" applyBorder="1" applyAlignment="1">
      <alignment horizontal="center" vertical="center" wrapText="1"/>
    </xf>
    <xf numFmtId="0" fontId="110" fillId="2" borderId="1937" xfId="15" quotePrefix="1" applyFont="1" applyFill="1" applyBorder="1" applyAlignment="1">
      <alignment horizontal="center" vertical="center" wrapText="1"/>
    </xf>
    <xf numFmtId="0" fontId="110" fillId="2" borderId="1914" xfId="13" quotePrefix="1" applyFont="1" applyFill="1" applyBorder="1" applyAlignment="1">
      <alignment vertical="center" wrapText="1"/>
    </xf>
    <xf numFmtId="0" fontId="110" fillId="2" borderId="1916" xfId="13" quotePrefix="1" applyFont="1" applyFill="1" applyBorder="1" applyAlignment="1">
      <alignment vertical="center" wrapText="1"/>
    </xf>
    <xf numFmtId="0" fontId="110" fillId="2" borderId="1917" xfId="13" quotePrefix="1" applyFont="1" applyFill="1" applyBorder="1" applyAlignment="1">
      <alignment vertical="center" wrapText="1"/>
    </xf>
    <xf numFmtId="0" fontId="110" fillId="2" borderId="1933" xfId="13" quotePrefix="1" applyFont="1" applyFill="1" applyBorder="1" applyAlignment="1">
      <alignment vertical="center" wrapText="1"/>
    </xf>
    <xf numFmtId="0" fontId="110" fillId="2" borderId="1915" xfId="13" quotePrefix="1" applyFont="1" applyFill="1" applyBorder="1" applyAlignment="1">
      <alignment vertical="center" wrapText="1"/>
    </xf>
    <xf numFmtId="0" fontId="110" fillId="2" borderId="1867" xfId="13" quotePrefix="1" applyFont="1" applyFill="1" applyBorder="1" applyAlignment="1">
      <alignment vertical="center" wrapText="1"/>
    </xf>
    <xf numFmtId="0" fontId="110" fillId="2" borderId="1868" xfId="13" quotePrefix="1" applyFont="1" applyFill="1" applyBorder="1" applyAlignment="1">
      <alignment vertical="center" wrapText="1"/>
    </xf>
    <xf numFmtId="0" fontId="110" fillId="2" borderId="1870" xfId="13" quotePrefix="1" applyFont="1" applyFill="1" applyBorder="1" applyAlignment="1">
      <alignment vertical="center" wrapText="1"/>
    </xf>
    <xf numFmtId="0" fontId="110" fillId="2" borderId="1844" xfId="13" quotePrefix="1" applyFont="1" applyFill="1" applyBorder="1" applyAlignment="1">
      <alignment vertical="center" wrapText="1"/>
    </xf>
    <xf numFmtId="0" fontId="110" fillId="2" borderId="1869" xfId="13" quotePrefix="1" applyFont="1" applyFill="1" applyBorder="1" applyAlignment="1">
      <alignment vertical="center" wrapText="1"/>
    </xf>
    <xf numFmtId="0" fontId="143" fillId="2" borderId="1868" xfId="13" quotePrefix="1" applyFont="1" applyFill="1" applyBorder="1" applyAlignment="1">
      <alignment vertical="center" wrapText="1"/>
    </xf>
    <xf numFmtId="0" fontId="143" fillId="2" borderId="1870" xfId="13" quotePrefix="1" applyFont="1" applyFill="1" applyBorder="1" applyAlignment="1">
      <alignment vertical="center" wrapText="1"/>
    </xf>
    <xf numFmtId="0" fontId="143" fillId="2" borderId="1867" xfId="15" quotePrefix="1" applyFont="1" applyFill="1" applyBorder="1" applyAlignment="1">
      <alignment horizontal="center" vertical="center" wrapText="1"/>
    </xf>
    <xf numFmtId="0" fontId="143" fillId="2" borderId="1870" xfId="15" quotePrefix="1" applyFont="1" applyFill="1" applyBorder="1" applyAlignment="1">
      <alignment horizontal="center" vertical="center" wrapText="1"/>
    </xf>
    <xf numFmtId="0" fontId="143" fillId="2" borderId="1844" xfId="15" quotePrefix="1" applyFont="1" applyFill="1" applyBorder="1" applyAlignment="1">
      <alignment horizontal="center" vertical="center" wrapText="1"/>
    </xf>
    <xf numFmtId="0" fontId="110" fillId="2" borderId="1844" xfId="0" applyFont="1" applyFill="1" applyBorder="1" applyAlignment="1">
      <alignment horizontal="center" vertical="center" wrapText="1"/>
    </xf>
    <xf numFmtId="0" fontId="110" fillId="2" borderId="1868" xfId="0" applyFont="1" applyFill="1" applyBorder="1" applyAlignment="1">
      <alignment horizontal="center" vertical="center" wrapText="1"/>
    </xf>
    <xf numFmtId="0" fontId="110" fillId="2" borderId="1870" xfId="0" applyFont="1" applyFill="1" applyBorder="1" applyAlignment="1">
      <alignment horizontal="center" vertical="center" wrapText="1"/>
    </xf>
    <xf numFmtId="0" fontId="52" fillId="2" borderId="1867" xfId="3" applyFont="1" applyFill="1" applyBorder="1" applyAlignment="1">
      <alignment vertical="center" wrapText="1"/>
    </xf>
    <xf numFmtId="0" fontId="52" fillId="2" borderId="1867" xfId="3" applyFont="1" applyFill="1" applyBorder="1" applyAlignment="1">
      <alignment vertical="center"/>
    </xf>
    <xf numFmtId="0" fontId="52" fillId="2" borderId="1941" xfId="3" applyFont="1" applyFill="1" applyBorder="1" applyAlignment="1">
      <alignment vertical="center" wrapText="1"/>
    </xf>
    <xf numFmtId="0" fontId="143" fillId="2" borderId="1941" xfId="15" quotePrefix="1" applyFont="1" applyFill="1" applyBorder="1" applyAlignment="1">
      <alignment horizontal="center" vertical="center" wrapText="1"/>
    </xf>
    <xf numFmtId="0" fontId="143" fillId="2" borderId="1871" xfId="15" quotePrefix="1" applyFont="1" applyFill="1" applyBorder="1" applyAlignment="1">
      <alignment horizontal="center" vertical="center" wrapText="1"/>
    </xf>
    <xf numFmtId="0" fontId="143" fillId="2" borderId="1875" xfId="15" quotePrefix="1" applyFont="1" applyFill="1" applyBorder="1" applyAlignment="1">
      <alignment horizontal="center" vertical="center" wrapText="1"/>
    </xf>
    <xf numFmtId="0" fontId="143" fillId="2" borderId="1874" xfId="15" quotePrefix="1" applyFont="1" applyFill="1" applyBorder="1" applyAlignment="1">
      <alignment horizontal="center" vertical="center" wrapText="1"/>
    </xf>
    <xf numFmtId="0" fontId="143" fillId="2" borderId="1938" xfId="15" quotePrefix="1" applyFont="1" applyFill="1" applyBorder="1" applyAlignment="1">
      <alignment horizontal="center" vertical="center" wrapText="1"/>
    </xf>
    <xf numFmtId="0" fontId="110" fillId="2" borderId="1874" xfId="0" applyFont="1" applyFill="1" applyBorder="1" applyAlignment="1">
      <alignment horizontal="center" vertical="center" wrapText="1"/>
    </xf>
    <xf numFmtId="0" fontId="110" fillId="2" borderId="1871" xfId="0" applyFont="1" applyFill="1" applyBorder="1" applyAlignment="1">
      <alignment horizontal="center" vertical="center" wrapText="1"/>
    </xf>
    <xf numFmtId="0" fontId="110" fillId="2" borderId="1875" xfId="0" applyFont="1" applyFill="1" applyBorder="1" applyAlignment="1">
      <alignment horizontal="center" vertical="center" wrapText="1"/>
    </xf>
    <xf numFmtId="0" fontId="133" fillId="0" borderId="1945" xfId="34" applyNumberFormat="1" applyFont="1" applyFill="1" applyBorder="1" applyAlignment="1" applyProtection="1">
      <alignment horizontal="center" vertical="top" wrapText="1" readingOrder="1"/>
    </xf>
    <xf numFmtId="0" fontId="133" fillId="0" borderId="1946" xfId="34" applyNumberFormat="1" applyFont="1" applyFill="1" applyBorder="1" applyAlignment="1" applyProtection="1">
      <alignment horizontal="center" vertical="top" wrapText="1" readingOrder="1"/>
    </xf>
    <xf numFmtId="0" fontId="205" fillId="0" borderId="1947" xfId="0" applyNumberFormat="1" applyFont="1" applyFill="1" applyBorder="1" applyAlignment="1">
      <alignment horizontal="center" vertical="center" wrapText="1"/>
    </xf>
    <xf numFmtId="0" fontId="205" fillId="0" borderId="1948" xfId="0" applyNumberFormat="1" applyFont="1" applyFill="1" applyBorder="1" applyAlignment="1">
      <alignment horizontal="center" vertical="center" wrapText="1"/>
    </xf>
    <xf numFmtId="0" fontId="133" fillId="0" borderId="1951" xfId="34" applyNumberFormat="1" applyFont="1" applyFill="1" applyBorder="1" applyAlignment="1" applyProtection="1">
      <alignment horizontal="center" vertical="top" wrapText="1" readingOrder="1"/>
    </xf>
    <xf numFmtId="0" fontId="133" fillId="0" borderId="1952" xfId="34" applyNumberFormat="1" applyFont="1" applyFill="1" applyBorder="1" applyAlignment="1" applyProtection="1">
      <alignment horizontal="center" vertical="top" wrapText="1" readingOrder="1"/>
    </xf>
    <xf numFmtId="0" fontId="205" fillId="0" borderId="1953" xfId="0" applyNumberFormat="1" applyFont="1" applyFill="1" applyBorder="1" applyAlignment="1">
      <alignment horizontal="center" vertical="center" wrapText="1"/>
    </xf>
    <xf numFmtId="0" fontId="205" fillId="0" borderId="1954" xfId="0" applyNumberFormat="1" applyFont="1" applyFill="1" applyBorder="1" applyAlignment="1">
      <alignment horizontal="center" vertical="center" wrapText="1"/>
    </xf>
    <xf numFmtId="0" fontId="205" fillId="0" borderId="1955" xfId="0" applyNumberFormat="1" applyFont="1" applyFill="1" applyBorder="1" applyAlignment="1">
      <alignment horizontal="center" vertical="center" wrapText="1"/>
    </xf>
    <xf numFmtId="0" fontId="206" fillId="0" borderId="1953" xfId="0" applyFont="1" applyFill="1" applyBorder="1" applyAlignment="1">
      <alignment vertical="center" wrapText="1"/>
    </xf>
    <xf numFmtId="0" fontId="206" fillId="0" borderId="1954" xfId="0" applyFont="1" applyFill="1" applyBorder="1" applyAlignment="1">
      <alignment vertical="center" wrapText="1"/>
    </xf>
    <xf numFmtId="0" fontId="206" fillId="0" borderId="1955" xfId="0" applyFont="1" applyFill="1" applyBorder="1" applyAlignment="1">
      <alignment vertical="center" wrapText="1"/>
    </xf>
    <xf numFmtId="0" fontId="205" fillId="0" borderId="1948" xfId="0" applyFont="1" applyFill="1" applyBorder="1" applyAlignment="1">
      <alignment horizontal="center" vertical="center" wrapText="1"/>
    </xf>
    <xf numFmtId="0" fontId="205" fillId="0" borderId="1953" xfId="0" applyFont="1" applyFill="1" applyBorder="1" applyAlignment="1">
      <alignment horizontal="center" vertical="center" wrapText="1"/>
    </xf>
    <xf numFmtId="0" fontId="205" fillId="0" borderId="1954" xfId="0" applyFont="1" applyFill="1" applyBorder="1" applyAlignment="1">
      <alignment horizontal="center" vertical="center" wrapText="1"/>
    </xf>
    <xf numFmtId="0" fontId="205" fillId="0" borderId="1955" xfId="0" applyFont="1" applyFill="1" applyBorder="1" applyAlignment="1">
      <alignment horizontal="center" vertical="center" wrapText="1"/>
    </xf>
    <xf numFmtId="0" fontId="205" fillId="0" borderId="1880" xfId="0" applyNumberFormat="1" applyFont="1" applyFill="1" applyBorder="1" applyAlignment="1">
      <alignment horizontal="center" vertical="center" wrapText="1"/>
    </xf>
    <xf numFmtId="0" fontId="205" fillId="0" borderId="96" xfId="0" applyNumberFormat="1" applyFont="1" applyFill="1" applyBorder="1" applyAlignment="1">
      <alignment horizontal="center" vertical="center" wrapText="1"/>
    </xf>
    <xf numFmtId="0" fontId="210" fillId="0" borderId="1956" xfId="0" applyNumberFormat="1" applyFont="1" applyFill="1" applyBorder="1" applyAlignment="1">
      <alignment horizontal="center" vertical="center" wrapText="1"/>
    </xf>
    <xf numFmtId="0" fontId="205" fillId="0" borderId="1956" xfId="0" applyNumberFormat="1" applyFont="1" applyFill="1" applyBorder="1" applyAlignment="1">
      <alignment horizontal="center" vertical="center" wrapText="1"/>
    </xf>
    <xf numFmtId="0" fontId="134" fillId="0" borderId="1957" xfId="34" applyNumberFormat="1" applyFont="1" applyFill="1" applyBorder="1" applyAlignment="1" applyProtection="1">
      <alignment horizontal="center" vertical="top" wrapText="1" readingOrder="1"/>
    </xf>
    <xf numFmtId="0" fontId="134" fillId="0" borderId="1958" xfId="34" applyNumberFormat="1" applyFont="1" applyFill="1" applyBorder="1" applyAlignment="1" applyProtection="1">
      <alignment horizontal="center" vertical="top" wrapText="1" readingOrder="1"/>
    </xf>
    <xf numFmtId="0" fontId="134" fillId="0" borderId="1959" xfId="34" applyNumberFormat="1" applyFont="1" applyFill="1" applyBorder="1" applyAlignment="1" applyProtection="1">
      <alignment horizontal="center" vertical="top" wrapText="1" readingOrder="1"/>
    </xf>
    <xf numFmtId="0" fontId="205" fillId="0" borderId="1960" xfId="0" applyNumberFormat="1" applyFont="1" applyFill="1" applyBorder="1" applyAlignment="1">
      <alignment horizontal="center" vertical="center" wrapText="1"/>
    </xf>
    <xf numFmtId="0" fontId="205" fillId="0" borderId="1960" xfId="0" applyFont="1" applyFill="1" applyBorder="1" applyAlignment="1">
      <alignment vertical="center" wrapText="1"/>
    </xf>
    <xf numFmtId="0" fontId="205" fillId="0" borderId="1948" xfId="0" applyFont="1" applyFill="1" applyBorder="1" applyAlignment="1">
      <alignment vertical="center" wrapText="1"/>
    </xf>
    <xf numFmtId="0" fontId="134" fillId="0" borderId="1557" xfId="34" applyNumberFormat="1" applyFont="1" applyFill="1" applyBorder="1" applyAlignment="1" applyProtection="1">
      <alignment horizontal="center" vertical="top" wrapText="1" readingOrder="1"/>
    </xf>
    <xf numFmtId="0" fontId="134" fillId="0" borderId="1949" xfId="34" applyNumberFormat="1" applyFont="1" applyFill="1" applyBorder="1" applyAlignment="1" applyProtection="1">
      <alignment horizontal="center" vertical="top" wrapText="1" readingOrder="1"/>
    </xf>
    <xf numFmtId="0" fontId="210" fillId="0" borderId="1953" xfId="0" applyNumberFormat="1" applyFont="1" applyFill="1" applyBorder="1" applyAlignment="1">
      <alignment horizontal="center" vertical="center" wrapText="1"/>
    </xf>
    <xf numFmtId="0" fontId="210" fillId="0" borderId="1954" xfId="0" applyNumberFormat="1" applyFont="1" applyFill="1" applyBorder="1" applyAlignment="1">
      <alignment horizontal="center" vertical="center" wrapText="1"/>
    </xf>
    <xf numFmtId="0" fontId="210" fillId="0" borderId="1955" xfId="0" applyNumberFormat="1" applyFont="1" applyFill="1" applyBorder="1" applyAlignment="1">
      <alignment horizontal="center" vertical="center" wrapText="1"/>
    </xf>
    <xf numFmtId="0" fontId="134" fillId="0" borderId="1961" xfId="34" applyNumberFormat="1" applyFont="1" applyFill="1" applyBorder="1" applyAlignment="1" applyProtection="1">
      <alignment horizontal="center" vertical="top" wrapText="1" readingOrder="1"/>
    </xf>
    <xf numFmtId="0" fontId="134" fillId="0" borderId="1962" xfId="34" applyNumberFormat="1" applyFont="1" applyFill="1" applyBorder="1" applyAlignment="1" applyProtection="1">
      <alignment horizontal="center" vertical="top" wrapText="1" readingOrder="1"/>
    </xf>
    <xf numFmtId="0" fontId="205" fillId="0" borderId="1955" xfId="0" applyFont="1" applyFill="1" applyBorder="1" applyAlignment="1">
      <alignment vertical="center" wrapText="1"/>
    </xf>
    <xf numFmtId="0" fontId="205" fillId="0" borderId="1963" xfId="0" applyNumberFormat="1" applyFont="1" applyFill="1" applyBorder="1" applyAlignment="1">
      <alignment horizontal="center" vertical="center" wrapText="1"/>
    </xf>
    <xf numFmtId="0" fontId="205" fillId="0" borderId="1964" xfId="0" applyNumberFormat="1" applyFont="1" applyFill="1" applyBorder="1" applyAlignment="1">
      <alignment horizontal="center" vertical="center" wrapText="1"/>
    </xf>
    <xf numFmtId="0" fontId="205" fillId="0" borderId="1965" xfId="0" applyNumberFormat="1" applyFont="1" applyFill="1" applyBorder="1" applyAlignment="1">
      <alignment horizontal="center" vertical="center" wrapText="1"/>
    </xf>
    <xf numFmtId="0" fontId="255" fillId="4" borderId="1351" xfId="0" applyFont="1" applyFill="1" applyBorder="1" applyAlignment="1">
      <alignment horizontal="left" vertical="center" wrapText="1"/>
    </xf>
    <xf numFmtId="0" fontId="105" fillId="4" borderId="1421" xfId="0" applyFont="1" applyFill="1" applyBorder="1" applyAlignment="1">
      <alignment horizontal="center" vertical="center"/>
    </xf>
    <xf numFmtId="0" fontId="105" fillId="4" borderId="1236" xfId="0" applyFont="1" applyFill="1" applyBorder="1" applyAlignment="1">
      <alignment horizontal="center" vertical="center"/>
    </xf>
    <xf numFmtId="0" fontId="105" fillId="4" borderId="1221" xfId="0" applyFont="1" applyFill="1" applyBorder="1" applyAlignment="1">
      <alignment horizontal="center" vertical="center"/>
    </xf>
    <xf numFmtId="0" fontId="105" fillId="4" borderId="1237" xfId="0" applyFont="1" applyFill="1" applyBorder="1" applyAlignment="1">
      <alignment horizontal="center" vertical="center"/>
    </xf>
    <xf numFmtId="0" fontId="39" fillId="2" borderId="1867" xfId="15" quotePrefix="1" applyFont="1" applyFill="1" applyBorder="1" applyAlignment="1">
      <alignment horizontal="center" vertical="center" wrapText="1"/>
    </xf>
    <xf numFmtId="0" fontId="39" fillId="2" borderId="1868" xfId="15" quotePrefix="1" applyFont="1" applyFill="1" applyBorder="1" applyAlignment="1">
      <alignment horizontal="center" vertical="center" wrapText="1"/>
    </xf>
    <xf numFmtId="0" fontId="39" fillId="2" borderId="1873" xfId="15" quotePrefix="1" applyFont="1" applyFill="1" applyBorder="1" applyAlignment="1">
      <alignment horizontal="center" vertical="center" wrapText="1"/>
    </xf>
    <xf numFmtId="0" fontId="10" fillId="2" borderId="1935" xfId="13" quotePrefix="1" applyFont="1" applyFill="1" applyBorder="1" applyAlignment="1">
      <alignment horizontal="center" vertical="center" wrapText="1"/>
    </xf>
    <xf numFmtId="0" fontId="10" fillId="2" borderId="1913" xfId="13" quotePrefix="1" applyFont="1" applyFill="1" applyBorder="1" applyAlignment="1">
      <alignment horizontal="center" vertical="center" wrapText="1"/>
    </xf>
    <xf numFmtId="0" fontId="10" fillId="2" borderId="1912" xfId="13" quotePrefix="1" applyFont="1" applyFill="1" applyBorder="1" applyAlignment="1">
      <alignment horizontal="center" vertical="center" wrapText="1"/>
    </xf>
    <xf numFmtId="0" fontId="10" fillId="2" borderId="1967" xfId="13" quotePrefix="1" applyFont="1" applyFill="1" applyBorder="1" applyAlignment="1">
      <alignment horizontal="center" vertical="center" wrapText="1"/>
    </xf>
    <xf numFmtId="0" fontId="10" fillId="2" borderId="1968" xfId="13" quotePrefix="1" applyFont="1" applyFill="1" applyBorder="1" applyAlignment="1">
      <alignment horizontal="center" vertical="center" wrapText="1"/>
    </xf>
    <xf numFmtId="0" fontId="10" fillId="2" borderId="1969" xfId="13" quotePrefix="1" applyFont="1" applyFill="1" applyBorder="1" applyAlignment="1">
      <alignment horizontal="center" vertical="center" wrapText="1"/>
    </xf>
    <xf numFmtId="0" fontId="39" fillId="2" borderId="1935" xfId="13" quotePrefix="1" applyFont="1" applyFill="1" applyBorder="1" applyAlignment="1">
      <alignment horizontal="center" vertical="center" wrapText="1"/>
    </xf>
    <xf numFmtId="0" fontId="39" fillId="2" borderId="1913" xfId="13" quotePrefix="1" applyFont="1" applyFill="1" applyBorder="1" applyAlignment="1">
      <alignment horizontal="center" vertical="center" wrapText="1"/>
    </xf>
    <xf numFmtId="0" fontId="10" fillId="2" borderId="1939" xfId="13" quotePrefix="1" applyFont="1" applyFill="1" applyBorder="1" applyAlignment="1">
      <alignment horizontal="center" vertical="center" wrapText="1"/>
    </xf>
    <xf numFmtId="0" fontId="39" fillId="2" borderId="1970" xfId="13" quotePrefix="1" applyFont="1" applyFill="1" applyBorder="1" applyAlignment="1">
      <alignment horizontal="center" vertical="center" wrapText="1"/>
    </xf>
    <xf numFmtId="0" fontId="39" fillId="2" borderId="1971" xfId="13" quotePrefix="1" applyFont="1" applyFill="1" applyBorder="1" applyAlignment="1">
      <alignment horizontal="center" vertical="center" wrapText="1"/>
    </xf>
    <xf numFmtId="0" fontId="39" fillId="2" borderId="1972" xfId="13" quotePrefix="1" applyFont="1" applyFill="1" applyBorder="1" applyAlignment="1">
      <alignment horizontal="center" vertical="center" wrapText="1"/>
    </xf>
    <xf numFmtId="0" fontId="52" fillId="2" borderId="1857" xfId="0" applyFont="1" applyFill="1" applyBorder="1" applyAlignment="1">
      <alignment horizontal="center" vertical="center"/>
    </xf>
    <xf numFmtId="0" fontId="52" fillId="2" borderId="1854" xfId="0" applyFont="1" applyFill="1" applyBorder="1" applyAlignment="1">
      <alignment horizontal="center" vertical="center"/>
    </xf>
    <xf numFmtId="0" fontId="10" fillId="2" borderId="1918" xfId="13" quotePrefix="1" applyFont="1" applyFill="1" applyBorder="1" applyAlignment="1">
      <alignment horizontal="center" vertical="center" wrapText="1"/>
    </xf>
    <xf numFmtId="0" fontId="40" fillId="2" borderId="1857" xfId="0" applyFont="1" applyFill="1" applyBorder="1" applyAlignment="1">
      <alignment horizontal="center" vertical="center" wrapText="1"/>
    </xf>
    <xf numFmtId="0" fontId="40" fillId="2" borderId="1854" xfId="0" applyFont="1" applyFill="1" applyBorder="1" applyAlignment="1">
      <alignment horizontal="center" vertical="center" wrapText="1"/>
    </xf>
    <xf numFmtId="0" fontId="40" fillId="2" borderId="1858" xfId="0" applyFont="1" applyFill="1" applyBorder="1" applyAlignment="1">
      <alignment horizontal="center" vertical="center" wrapText="1"/>
    </xf>
    <xf numFmtId="0" fontId="40" fillId="2" borderId="1844" xfId="0" applyFont="1" applyFill="1" applyBorder="1" applyAlignment="1">
      <alignment horizontal="center" vertical="center" wrapText="1"/>
    </xf>
    <xf numFmtId="0" fontId="40" fillId="2" borderId="1868" xfId="0" applyFont="1" applyFill="1" applyBorder="1" applyAlignment="1">
      <alignment horizontal="center" vertical="center" wrapText="1"/>
    </xf>
    <xf numFmtId="0" fontId="40" fillId="2" borderId="1870" xfId="0" applyFont="1" applyFill="1" applyBorder="1" applyAlignment="1">
      <alignment horizontal="center" vertical="center" wrapText="1"/>
    </xf>
    <xf numFmtId="0" fontId="39" fillId="2" borderId="1876" xfId="15" quotePrefix="1" applyFont="1" applyFill="1" applyBorder="1" applyAlignment="1">
      <alignment horizontal="center" vertical="center" wrapText="1"/>
    </xf>
    <xf numFmtId="0" fontId="39" fillId="2" borderId="1684" xfId="15" quotePrefix="1" applyFont="1" applyFill="1" applyBorder="1" applyAlignment="1">
      <alignment horizontal="center" vertical="center" wrapText="1"/>
    </xf>
    <xf numFmtId="0" fontId="39" fillId="2" borderId="1519" xfId="15" quotePrefix="1" applyFont="1" applyFill="1" applyBorder="1" applyAlignment="1">
      <alignment horizontal="center" vertical="center" wrapText="1"/>
    </xf>
    <xf numFmtId="0" fontId="10" fillId="2" borderId="1973" xfId="13" quotePrefix="1" applyFont="1" applyFill="1" applyBorder="1" applyAlignment="1">
      <alignment horizontal="center" vertical="center" wrapText="1"/>
    </xf>
    <xf numFmtId="0" fontId="10" fillId="2" borderId="1974" xfId="13" quotePrefix="1" applyFont="1" applyFill="1" applyBorder="1" applyAlignment="1">
      <alignment horizontal="center" vertical="center" wrapText="1"/>
    </xf>
    <xf numFmtId="0" fontId="10" fillId="2" borderId="1967" xfId="13" quotePrefix="1" applyFont="1" applyFill="1" applyBorder="1" applyAlignment="1">
      <alignment vertical="center" wrapText="1"/>
    </xf>
    <xf numFmtId="0" fontId="10" fillId="2" borderId="1968" xfId="13" quotePrefix="1" applyFont="1" applyFill="1" applyBorder="1" applyAlignment="1">
      <alignment vertical="center" wrapText="1"/>
    </xf>
    <xf numFmtId="0" fontId="10" fillId="2" borderId="1969" xfId="13" quotePrefix="1" applyFont="1" applyFill="1" applyBorder="1" applyAlignment="1">
      <alignment vertical="center" wrapText="1"/>
    </xf>
    <xf numFmtId="0" fontId="39" fillId="2" borderId="1872" xfId="13" quotePrefix="1" applyFont="1" applyFill="1" applyBorder="1" applyAlignment="1">
      <alignment horizontal="center" vertical="center" wrapText="1"/>
    </xf>
    <xf numFmtId="0" fontId="39" fillId="2" borderId="1975" xfId="13" quotePrefix="1" applyFont="1" applyFill="1" applyBorder="1" applyAlignment="1">
      <alignment horizontal="center" vertical="center" wrapText="1"/>
    </xf>
    <xf numFmtId="0" fontId="39" fillId="2" borderId="1844" xfId="13" quotePrefix="1" applyFont="1" applyFill="1" applyBorder="1" applyAlignment="1">
      <alignment horizontal="center" vertical="center" wrapText="1"/>
    </xf>
    <xf numFmtId="0" fontId="39" fillId="2" borderId="1870" xfId="13" quotePrefix="1" applyFont="1" applyFill="1" applyBorder="1" applyAlignment="1">
      <alignment horizontal="center" vertical="center" wrapText="1"/>
    </xf>
    <xf numFmtId="0" fontId="39" fillId="2" borderId="1844" xfId="15" quotePrefix="1" applyFont="1" applyFill="1" applyBorder="1" applyAlignment="1">
      <alignment horizontal="center" vertical="center" wrapText="1"/>
    </xf>
    <xf numFmtId="0" fontId="39" fillId="2" borderId="1869" xfId="15" quotePrefix="1" applyFont="1" applyFill="1" applyBorder="1" applyAlignment="1">
      <alignment horizontal="center" vertical="center" wrapText="1"/>
    </xf>
    <xf numFmtId="0" fontId="10" fillId="2" borderId="1918" xfId="15" quotePrefix="1" applyFont="1" applyFill="1" applyBorder="1" applyAlignment="1">
      <alignment horizontal="center" vertical="center" wrapText="1"/>
    </xf>
    <xf numFmtId="0" fontId="42" fillId="9" borderId="1782" xfId="15" quotePrefix="1" applyFont="1" applyFill="1" applyBorder="1" applyAlignment="1">
      <alignment vertical="center" wrapText="1"/>
    </xf>
    <xf numFmtId="0" fontId="55" fillId="9" borderId="1934" xfId="15" quotePrefix="1" applyFont="1" applyFill="1" applyBorder="1" applyAlignment="1">
      <alignment vertical="center" wrapText="1"/>
    </xf>
    <xf numFmtId="0" fontId="55" fillId="9" borderId="1975" xfId="15" quotePrefix="1" applyFont="1" applyFill="1" applyBorder="1" applyAlignment="1">
      <alignment vertical="center" wrapText="1"/>
    </xf>
    <xf numFmtId="0" fontId="55" fillId="9" borderId="70" xfId="15" quotePrefix="1" applyFont="1" applyFill="1" applyBorder="1" applyAlignment="1">
      <alignment vertical="center" wrapText="1"/>
    </xf>
    <xf numFmtId="0" fontId="55" fillId="9" borderId="1934" xfId="13" applyFont="1" applyFill="1" applyBorder="1" applyAlignment="1">
      <alignment vertical="center" wrapText="1"/>
    </xf>
    <xf numFmtId="0" fontId="55" fillId="9" borderId="1976" xfId="13" applyFont="1" applyFill="1" applyBorder="1" applyAlignment="1">
      <alignment vertical="center" wrapText="1"/>
    </xf>
    <xf numFmtId="0" fontId="55" fillId="9" borderId="1977" xfId="13" applyFont="1" applyFill="1" applyBorder="1" applyAlignment="1">
      <alignment vertical="center" wrapText="1"/>
    </xf>
    <xf numFmtId="0" fontId="52" fillId="9" borderId="1782" xfId="15" quotePrefix="1" applyFont="1" applyFill="1" applyBorder="1" applyAlignment="1">
      <alignment vertical="center" wrapText="1"/>
    </xf>
    <xf numFmtId="0" fontId="52" fillId="9" borderId="1877" xfId="15" quotePrefix="1" applyFont="1" applyFill="1" applyBorder="1" applyAlignment="1">
      <alignment horizontal="center" vertical="center" wrapText="1"/>
    </xf>
    <xf numFmtId="0" fontId="52" fillId="9" borderId="1850" xfId="15" quotePrefix="1" applyFont="1" applyFill="1" applyBorder="1" applyAlignment="1">
      <alignment horizontal="center" vertical="center" wrapText="1"/>
    </xf>
    <xf numFmtId="0" fontId="55" fillId="9" borderId="1877" xfId="13" applyFont="1" applyFill="1" applyBorder="1" applyAlignment="1">
      <alignment horizontal="center" vertical="center" wrapText="1"/>
    </xf>
    <xf numFmtId="0" fontId="52" fillId="9" borderId="1978" xfId="15" quotePrefix="1" applyFont="1" applyFill="1" applyBorder="1" applyAlignment="1">
      <alignment vertical="center" wrapText="1"/>
    </xf>
    <xf numFmtId="0" fontId="52" fillId="9" borderId="1979" xfId="15" quotePrefix="1" applyFont="1" applyFill="1" applyBorder="1" applyAlignment="1">
      <alignment horizontal="center" vertical="center" wrapText="1"/>
    </xf>
    <xf numFmtId="0" fontId="52" fillId="9" borderId="1980" xfId="15" quotePrefix="1" applyFont="1" applyFill="1" applyBorder="1" applyAlignment="1">
      <alignment horizontal="center" vertical="center" wrapText="1"/>
    </xf>
    <xf numFmtId="0" fontId="52" fillId="9" borderId="1981" xfId="15" quotePrefix="1" applyFont="1" applyFill="1" applyBorder="1" applyAlignment="1">
      <alignment horizontal="center" vertical="center" wrapText="1"/>
    </xf>
    <xf numFmtId="0" fontId="52" fillId="9" borderId="1982" xfId="15" quotePrefix="1" applyFont="1" applyFill="1" applyBorder="1" applyAlignment="1">
      <alignment horizontal="center" vertical="center" wrapText="1"/>
    </xf>
    <xf numFmtId="0" fontId="52" fillId="9" borderId="1983" xfId="15" quotePrefix="1" applyFont="1" applyFill="1" applyBorder="1" applyAlignment="1">
      <alignment horizontal="center" vertical="center" wrapText="1"/>
    </xf>
    <xf numFmtId="0" fontId="55" fillId="9" borderId="1979" xfId="13" applyFont="1" applyFill="1" applyBorder="1" applyAlignment="1">
      <alignment horizontal="center" vertical="center" wrapText="1"/>
    </xf>
    <xf numFmtId="0" fontId="52" fillId="9" borderId="1984" xfId="15" quotePrefix="1" applyFont="1" applyFill="1" applyBorder="1" applyAlignment="1">
      <alignment vertical="center" wrapText="1"/>
    </xf>
    <xf numFmtId="0" fontId="176" fillId="9" borderId="0" xfId="0" applyFont="1" applyFill="1" applyBorder="1" applyAlignment="1">
      <alignment wrapText="1"/>
    </xf>
    <xf numFmtId="0" fontId="52" fillId="9" borderId="1985" xfId="15" quotePrefix="1" applyFont="1" applyFill="1" applyBorder="1" applyAlignment="1">
      <alignment horizontal="center" vertical="center" wrapText="1"/>
    </xf>
    <xf numFmtId="0" fontId="52" fillId="9" borderId="1986" xfId="15" quotePrefix="1" applyFont="1" applyFill="1" applyBorder="1" applyAlignment="1">
      <alignment horizontal="center" vertical="center" wrapText="1"/>
    </xf>
    <xf numFmtId="0" fontId="52" fillId="9" borderId="1987" xfId="15" quotePrefix="1" applyFont="1" applyFill="1" applyBorder="1" applyAlignment="1">
      <alignment horizontal="center" vertical="center" wrapText="1"/>
    </xf>
    <xf numFmtId="0" fontId="52" fillId="9" borderId="1988" xfId="15" quotePrefix="1" applyFont="1" applyFill="1" applyBorder="1" applyAlignment="1">
      <alignment horizontal="center" vertical="center" wrapText="1"/>
    </xf>
    <xf numFmtId="0" fontId="52" fillId="9" borderId="1989" xfId="15" quotePrefix="1" applyFont="1" applyFill="1" applyBorder="1" applyAlignment="1">
      <alignment horizontal="center" vertical="center" wrapText="1"/>
    </xf>
    <xf numFmtId="0" fontId="55" fillId="9" borderId="1985" xfId="13" applyFont="1" applyFill="1" applyBorder="1" applyAlignment="1">
      <alignment horizontal="center" vertical="center" wrapText="1"/>
    </xf>
    <xf numFmtId="0" fontId="152" fillId="9" borderId="1782" xfId="0" applyFont="1" applyFill="1" applyBorder="1" applyAlignment="1">
      <alignment horizontal="left" vertical="center" wrapText="1"/>
    </xf>
    <xf numFmtId="0" fontId="55" fillId="9" borderId="1639" xfId="13" quotePrefix="1" applyFont="1" applyFill="1" applyBorder="1" applyAlignment="1">
      <alignment horizontal="center" vertical="center" wrapText="1"/>
    </xf>
    <xf numFmtId="0" fontId="55" fillId="9" borderId="1942" xfId="13" quotePrefix="1" applyFont="1" applyFill="1" applyBorder="1" applyAlignment="1">
      <alignment horizontal="center" vertical="center" wrapText="1"/>
    </xf>
    <xf numFmtId="0" fontId="55" fillId="9" borderId="1789" xfId="13" applyFont="1" applyFill="1" applyBorder="1" applyAlignment="1">
      <alignment horizontal="center" vertical="center" wrapText="1"/>
    </xf>
    <xf numFmtId="0" fontId="55" fillId="9" borderId="1934" xfId="11" quotePrefix="1" applyFont="1" applyFill="1" applyBorder="1" applyAlignment="1">
      <alignment horizontal="center" vertical="center" textRotation="255" wrapText="1"/>
    </xf>
    <xf numFmtId="0" fontId="55" fillId="9" borderId="1975" xfId="11" quotePrefix="1" applyFont="1" applyFill="1" applyBorder="1" applyAlignment="1">
      <alignment horizontal="center" vertical="center" textRotation="255" wrapText="1"/>
    </xf>
    <xf numFmtId="0" fontId="55" fillId="9" borderId="1171" xfId="11" quotePrefix="1" applyFont="1" applyFill="1" applyBorder="1" applyAlignment="1">
      <alignment horizontal="center" vertical="center" textRotation="255" wrapText="1"/>
    </xf>
    <xf numFmtId="0" fontId="55" fillId="9" borderId="1469" xfId="13" applyFont="1" applyFill="1" applyBorder="1" applyAlignment="1">
      <alignment horizontal="center" vertical="center" wrapText="1"/>
    </xf>
    <xf numFmtId="0" fontId="55" fillId="9" borderId="72" xfId="13" applyFont="1" applyFill="1" applyBorder="1" applyAlignment="1">
      <alignment horizontal="center" vertical="center" wrapText="1"/>
    </xf>
    <xf numFmtId="0" fontId="55" fillId="9" borderId="1171" xfId="13" applyFont="1" applyFill="1" applyBorder="1" applyAlignment="1">
      <alignment horizontal="center" vertical="center" wrapText="1"/>
    </xf>
    <xf numFmtId="0" fontId="42" fillId="9" borderId="1789" xfId="0" applyFont="1" applyFill="1" applyBorder="1" applyAlignment="1">
      <alignment horizontal="left" vertical="center" wrapText="1"/>
    </xf>
    <xf numFmtId="0" fontId="52" fillId="9" borderId="1639" xfId="13" quotePrefix="1" applyFont="1" applyFill="1" applyBorder="1" applyAlignment="1">
      <alignment horizontal="center" vertical="center" wrapText="1"/>
    </xf>
    <xf numFmtId="0" fontId="52" fillId="9" borderId="1654" xfId="13" quotePrefix="1" applyFont="1" applyFill="1" applyBorder="1" applyAlignment="1">
      <alignment horizontal="center" vertical="center" wrapText="1"/>
    </xf>
    <xf numFmtId="0" fontId="55" fillId="9" borderId="1655" xfId="13" quotePrefix="1" applyFont="1" applyFill="1" applyBorder="1" applyAlignment="1">
      <alignment horizontal="center" vertical="center" wrapText="1"/>
    </xf>
    <xf numFmtId="0" fontId="52" fillId="9" borderId="1656" xfId="13" quotePrefix="1" applyFont="1" applyFill="1" applyBorder="1" applyAlignment="1">
      <alignment horizontal="center" vertical="center" wrapText="1"/>
    </xf>
    <xf numFmtId="0" fontId="52" fillId="9" borderId="1851" xfId="13" quotePrefix="1" applyFont="1" applyFill="1" applyBorder="1" applyAlignment="1">
      <alignment horizontal="center" vertical="center" wrapText="1"/>
    </xf>
    <xf numFmtId="0" fontId="55" fillId="9" borderId="1782" xfId="13" quotePrefix="1" applyFont="1" applyFill="1" applyBorder="1" applyAlignment="1">
      <alignment horizontal="center" vertical="center" wrapText="1"/>
    </xf>
    <xf numFmtId="0" fontId="55" fillId="9" borderId="1633" xfId="13" quotePrefix="1" applyFont="1" applyFill="1" applyBorder="1" applyAlignment="1">
      <alignment horizontal="center" vertical="center" wrapText="1"/>
    </xf>
    <xf numFmtId="0" fontId="52" fillId="9" borderId="1857" xfId="15" quotePrefix="1" applyFont="1" applyFill="1" applyBorder="1" applyAlignment="1">
      <alignment horizontal="center" vertical="center" wrapText="1"/>
    </xf>
    <xf numFmtId="0" fontId="52" fillId="9" borderId="1849" xfId="15" quotePrefix="1" applyFont="1" applyFill="1" applyBorder="1" applyAlignment="1">
      <alignment horizontal="center" vertical="center" wrapText="1"/>
    </xf>
    <xf numFmtId="0" fontId="55" fillId="9" borderId="1795" xfId="13" applyFont="1" applyFill="1" applyBorder="1" applyAlignment="1">
      <alignment horizontal="center" vertical="center" wrapText="1"/>
    </xf>
    <xf numFmtId="0" fontId="52" fillId="9" borderId="1990" xfId="15" quotePrefix="1" applyFont="1" applyFill="1" applyBorder="1" applyAlignment="1">
      <alignment horizontal="center" vertical="center" wrapText="1"/>
    </xf>
    <xf numFmtId="0" fontId="52" fillId="9" borderId="1991" xfId="15" quotePrefix="1" applyFont="1" applyFill="1" applyBorder="1" applyAlignment="1">
      <alignment horizontal="center" vertical="center" wrapText="1"/>
    </xf>
    <xf numFmtId="0" fontId="55" fillId="9" borderId="1990" xfId="13" applyFont="1" applyFill="1" applyBorder="1" applyAlignment="1">
      <alignment horizontal="center" vertical="center" wrapText="1"/>
    </xf>
    <xf numFmtId="0" fontId="176" fillId="9" borderId="1981" xfId="15" quotePrefix="1" applyFont="1" applyFill="1" applyBorder="1" applyAlignment="1">
      <alignment horizontal="center" vertical="center" wrapText="1"/>
    </xf>
    <xf numFmtId="0" fontId="176" fillId="9" borderId="1979" xfId="15" quotePrefix="1" applyFont="1" applyFill="1" applyBorder="1" applyAlignment="1">
      <alignment horizontal="center" vertical="center" wrapText="1"/>
    </xf>
    <xf numFmtId="0" fontId="176" fillId="9" borderId="0" xfId="0" applyFont="1" applyFill="1" applyAlignment="1">
      <alignment wrapText="1"/>
    </xf>
    <xf numFmtId="0" fontId="52" fillId="9" borderId="1992" xfId="15" quotePrefix="1" applyFont="1" applyFill="1" applyBorder="1" applyAlignment="1">
      <alignment horizontal="center" vertical="center" wrapText="1"/>
    </xf>
    <xf numFmtId="0" fontId="52" fillId="9" borderId="1993" xfId="15" quotePrefix="1" applyFont="1" applyFill="1" applyBorder="1" applyAlignment="1">
      <alignment horizontal="center" vertical="center" wrapText="1"/>
    </xf>
    <xf numFmtId="0" fontId="55" fillId="9" borderId="1992" xfId="13" applyFont="1" applyFill="1" applyBorder="1" applyAlignment="1">
      <alignment horizontal="center" vertical="center" wrapText="1"/>
    </xf>
    <xf numFmtId="0" fontId="42" fillId="4" borderId="1641" xfId="15" quotePrefix="1" applyFont="1" applyBorder="1" applyAlignment="1">
      <alignment vertical="center" wrapText="1"/>
    </xf>
    <xf numFmtId="0" fontId="42" fillId="4" borderId="1789" xfId="15" applyFont="1" applyBorder="1" applyAlignment="1">
      <alignment vertical="center" wrapText="1"/>
    </xf>
    <xf numFmtId="0" fontId="52" fillId="4" borderId="1662" xfId="13" quotePrefix="1" applyFont="1" applyBorder="1" applyAlignment="1">
      <alignment horizontal="center" vertical="center" wrapText="1"/>
    </xf>
    <xf numFmtId="0" fontId="52" fillId="4" borderId="1787" xfId="13" quotePrefix="1" applyFont="1" applyBorder="1" applyAlignment="1">
      <alignment horizontal="center" vertical="center" wrapText="1"/>
    </xf>
    <xf numFmtId="0" fontId="55" fillId="4" borderId="1789" xfId="13" applyFont="1" applyBorder="1" applyAlignment="1">
      <alignment horizontal="center" vertical="center" wrapText="1"/>
    </xf>
    <xf numFmtId="0" fontId="55" fillId="4" borderId="1641" xfId="13" applyFont="1" applyBorder="1" applyAlignment="1">
      <alignment horizontal="center" vertical="center" wrapText="1"/>
    </xf>
    <xf numFmtId="0" fontId="55" fillId="4" borderId="1788" xfId="13" applyFont="1" applyBorder="1" applyAlignment="1">
      <alignment horizontal="center" vertical="center" wrapText="1"/>
    </xf>
    <xf numFmtId="0" fontId="52" fillId="15" borderId="576" xfId="15" quotePrefix="1" applyFont="1" applyFill="1" applyBorder="1" applyAlignment="1">
      <alignment horizontal="center" vertical="center" wrapText="1"/>
    </xf>
    <xf numFmtId="0" fontId="52" fillId="4" borderId="410" xfId="15" quotePrefix="1" applyFont="1" applyBorder="1" applyAlignment="1">
      <alignment horizontal="center" vertical="center" wrapText="1"/>
    </xf>
    <xf numFmtId="0" fontId="55" fillId="4" borderId="1853" xfId="13" applyFont="1" applyBorder="1" applyAlignment="1">
      <alignment horizontal="center" vertical="center" wrapText="1"/>
    </xf>
    <xf numFmtId="0" fontId="55" fillId="4" borderId="671" xfId="13" applyFont="1" applyBorder="1" applyAlignment="1">
      <alignment horizontal="center" vertical="center" wrapText="1"/>
    </xf>
    <xf numFmtId="0" fontId="52" fillId="4" borderId="1978" xfId="15" quotePrefix="1" applyFont="1" applyBorder="1" applyAlignment="1">
      <alignment vertical="center" wrapText="1"/>
    </xf>
    <xf numFmtId="0" fontId="52" fillId="15" borderId="1979" xfId="15" quotePrefix="1" applyFont="1" applyFill="1" applyBorder="1" applyAlignment="1">
      <alignment horizontal="center" vertical="center" wrapText="1"/>
    </xf>
    <xf numFmtId="0" fontId="52" fillId="15" borderId="1980" xfId="15" quotePrefix="1" applyFont="1" applyFill="1" applyBorder="1" applyAlignment="1">
      <alignment horizontal="center" vertical="center" wrapText="1"/>
    </xf>
    <xf numFmtId="0" fontId="52" fillId="4" borderId="1991" xfId="15" quotePrefix="1" applyFont="1" applyBorder="1" applyAlignment="1">
      <alignment horizontal="center" vertical="center" wrapText="1"/>
    </xf>
    <xf numFmtId="0" fontId="52" fillId="13" borderId="1979" xfId="15" quotePrefix="1" applyFont="1" applyFill="1" applyBorder="1" applyAlignment="1">
      <alignment horizontal="center" vertical="center" wrapText="1"/>
    </xf>
    <xf numFmtId="0" fontId="55" fillId="4" borderId="1979" xfId="13" applyFont="1" applyBorder="1" applyAlignment="1">
      <alignment horizontal="center" vertical="center" wrapText="1"/>
    </xf>
    <xf numFmtId="0" fontId="55" fillId="4" borderId="1990" xfId="13" applyFont="1" applyBorder="1" applyAlignment="1">
      <alignment horizontal="center" vertical="center" wrapText="1"/>
    </xf>
    <xf numFmtId="0" fontId="52" fillId="4" borderId="1984" xfId="15" quotePrefix="1" applyFont="1" applyBorder="1" applyAlignment="1">
      <alignment vertical="center" wrapText="1"/>
    </xf>
    <xf numFmtId="0" fontId="176" fillId="0" borderId="0" xfId="0" applyFont="1" applyAlignment="1">
      <alignment wrapText="1"/>
    </xf>
    <xf numFmtId="0" fontId="55" fillId="4" borderId="1978" xfId="13" applyFont="1" applyBorder="1" applyAlignment="1">
      <alignment horizontal="center" vertical="center" wrapText="1"/>
    </xf>
    <xf numFmtId="0" fontId="55" fillId="4" borderId="1541" xfId="13" applyFont="1" applyBorder="1" applyAlignment="1">
      <alignment horizontal="center" vertical="center" wrapText="1"/>
    </xf>
    <xf numFmtId="0" fontId="42" fillId="4" borderId="1789" xfId="15" quotePrefix="1" applyFont="1" applyBorder="1" applyAlignment="1">
      <alignment vertical="center" wrapText="1"/>
    </xf>
    <xf numFmtId="0" fontId="157" fillId="12" borderId="1789" xfId="0" applyFont="1" applyFill="1" applyBorder="1" applyAlignment="1">
      <alignment horizontal="left" vertical="center" wrapText="1"/>
    </xf>
    <xf numFmtId="0" fontId="55" fillId="9" borderId="1788" xfId="13" applyFont="1" applyFill="1" applyBorder="1" applyAlignment="1">
      <alignment horizontal="center" vertical="center" wrapText="1"/>
    </xf>
    <xf numFmtId="0" fontId="55" fillId="9" borderId="1994" xfId="13" applyFont="1" applyFill="1" applyBorder="1" applyAlignment="1">
      <alignment horizontal="center" vertical="center" wrapText="1"/>
    </xf>
    <xf numFmtId="0" fontId="55" fillId="4" borderId="1787" xfId="15" quotePrefix="1" applyFont="1" applyBorder="1" applyAlignment="1">
      <alignment horizontal="center" vertical="center" wrapText="1"/>
    </xf>
    <xf numFmtId="0" fontId="55" fillId="4" borderId="1994" xfId="13" applyFont="1" applyBorder="1" applyAlignment="1">
      <alignment horizontal="center" vertical="center" wrapText="1"/>
    </xf>
    <xf numFmtId="0" fontId="55" fillId="9" borderId="1790" xfId="13" applyFont="1" applyFill="1" applyBorder="1" applyAlignment="1">
      <alignment horizontal="center" vertical="center" wrapText="1"/>
    </xf>
    <xf numFmtId="0" fontId="55" fillId="9" borderId="1980" xfId="13" applyFont="1" applyFill="1" applyBorder="1" applyAlignment="1">
      <alignment horizontal="center" vertical="center" wrapText="1"/>
    </xf>
    <xf numFmtId="0" fontId="55" fillId="9" borderId="1986" xfId="13" applyFont="1" applyFill="1" applyBorder="1" applyAlignment="1">
      <alignment horizontal="center" vertical="center" wrapText="1"/>
    </xf>
    <xf numFmtId="0" fontId="55" fillId="9" borderId="1784" xfId="13" applyFont="1" applyFill="1" applyBorder="1" applyAlignment="1">
      <alignment horizontal="center" vertical="center" wrapText="1"/>
    </xf>
    <xf numFmtId="0" fontId="55" fillId="9" borderId="1654" xfId="13" quotePrefix="1" applyFont="1" applyFill="1" applyBorder="1" applyAlignment="1">
      <alignment horizontal="center" vertical="center" wrapText="1"/>
    </xf>
    <xf numFmtId="0" fontId="55" fillId="9" borderId="1684" xfId="13" applyFont="1" applyFill="1" applyBorder="1" applyAlignment="1">
      <alignment horizontal="center" vertical="center" wrapText="1"/>
    </xf>
    <xf numFmtId="0" fontId="55" fillId="4" borderId="1784" xfId="15" quotePrefix="1" applyFont="1" applyBorder="1" applyAlignment="1">
      <alignment horizontal="center" vertical="center" wrapText="1"/>
    </xf>
    <xf numFmtId="0" fontId="55" fillId="4" borderId="1784" xfId="13" applyFont="1" applyBorder="1" applyAlignment="1">
      <alignment horizontal="center" vertical="center" wrapText="1"/>
    </xf>
    <xf numFmtId="0" fontId="55" fillId="4" borderId="576" xfId="13" applyFont="1" applyBorder="1" applyAlignment="1">
      <alignment horizontal="center" vertical="center" wrapText="1"/>
    </xf>
    <xf numFmtId="0" fontId="55" fillId="4" borderId="1980" xfId="13" applyFont="1" applyBorder="1" applyAlignment="1">
      <alignment horizontal="center" vertical="center" wrapText="1"/>
    </xf>
    <xf numFmtId="0" fontId="55" fillId="4" borderId="1986" xfId="13" applyFont="1" applyBorder="1" applyAlignment="1">
      <alignment horizontal="center" vertical="center" wrapText="1"/>
    </xf>
    <xf numFmtId="0" fontId="52" fillId="0" borderId="1790" xfId="15" quotePrefix="1" applyFont="1" applyFill="1" applyBorder="1" applyAlignment="1">
      <alignment horizontal="center" vertical="center" wrapText="1"/>
    </xf>
    <xf numFmtId="0" fontId="52" fillId="0" borderId="1980" xfId="15" quotePrefix="1" applyFont="1" applyFill="1" applyBorder="1" applyAlignment="1">
      <alignment horizontal="center" vertical="center" wrapText="1"/>
    </xf>
    <xf numFmtId="0" fontId="52" fillId="15" borderId="1849" xfId="15" quotePrefix="1" applyFont="1" applyFill="1" applyBorder="1" applyAlignment="1">
      <alignment horizontal="center" vertical="center" wrapText="1"/>
    </xf>
    <xf numFmtId="0" fontId="52" fillId="15" borderId="1991" xfId="15" quotePrefix="1" applyFont="1" applyFill="1" applyBorder="1" applyAlignment="1">
      <alignment horizontal="center" vertical="center" wrapText="1"/>
    </xf>
    <xf numFmtId="0" fontId="52" fillId="15" borderId="410" xfId="15" quotePrefix="1" applyFont="1" applyFill="1" applyBorder="1" applyAlignment="1">
      <alignment horizontal="center" vertical="center" wrapText="1"/>
    </xf>
    <xf numFmtId="0" fontId="52" fillId="9" borderId="1975" xfId="15" quotePrefix="1" applyFont="1" applyFill="1" applyBorder="1" applyAlignment="1">
      <alignment horizontal="center" vertical="center" wrapText="1"/>
    </xf>
    <xf numFmtId="0" fontId="81" fillId="2" borderId="1995" xfId="0" applyFont="1" applyFill="1" applyBorder="1" applyAlignment="1" applyProtection="1">
      <alignment horizontal="center"/>
      <protection locked="0"/>
    </xf>
    <xf numFmtId="0" fontId="81" fillId="2" borderId="1996" xfId="9" applyFont="1" applyFill="1" applyBorder="1" applyAlignment="1" applyProtection="1">
      <alignment horizontal="center"/>
      <protection locked="0"/>
    </xf>
    <xf numFmtId="0" fontId="81" fillId="2" borderId="1997" xfId="9" applyFont="1" applyFill="1" applyBorder="1" applyAlignment="1" applyProtection="1">
      <alignment horizontal="center"/>
      <protection locked="0"/>
    </xf>
    <xf numFmtId="0" fontId="81" fillId="2" borderId="1998" xfId="9" applyFont="1" applyFill="1" applyBorder="1" applyAlignment="1" applyProtection="1">
      <alignment horizontal="center"/>
      <protection locked="0"/>
    </xf>
    <xf numFmtId="0" fontId="81" fillId="2" borderId="1995" xfId="9" applyFont="1" applyFill="1" applyBorder="1" applyAlignment="1" applyProtection="1">
      <alignment horizontal="center"/>
      <protection locked="0"/>
    </xf>
    <xf numFmtId="0" fontId="81" fillId="2" borderId="1995" xfId="0" applyFont="1" applyFill="1" applyBorder="1" applyAlignment="1" applyProtection="1">
      <alignment horizontal="center"/>
      <protection hidden="1"/>
    </xf>
    <xf numFmtId="0" fontId="81" fillId="2" borderId="1995" xfId="9" applyFont="1" applyFill="1" applyBorder="1" applyAlignment="1" applyProtection="1">
      <alignment horizontal="center" vertical="center" wrapText="1"/>
      <protection hidden="1"/>
    </xf>
    <xf numFmtId="0" fontId="81" fillId="2" borderId="1980" xfId="9" applyFont="1" applyFill="1" applyBorder="1" applyAlignment="1" applyProtection="1">
      <alignment horizontal="center" vertical="center" wrapText="1"/>
      <protection hidden="1"/>
    </xf>
    <xf numFmtId="0" fontId="81" fillId="2" borderId="1996" xfId="9" applyFont="1" applyFill="1" applyBorder="1" applyAlignment="1" applyProtection="1">
      <alignment horizontal="center"/>
      <protection hidden="1"/>
    </xf>
    <xf numFmtId="0" fontId="81" fillId="2" borderId="1981" xfId="9" applyFont="1" applyFill="1" applyBorder="1" applyAlignment="1" applyProtection="1">
      <alignment horizontal="center"/>
      <protection hidden="1"/>
    </xf>
    <xf numFmtId="0" fontId="81" fillId="2" borderId="1990" xfId="9" applyFont="1" applyFill="1" applyBorder="1" applyAlignment="1" applyProtection="1">
      <alignment horizontal="center"/>
      <protection locked="0"/>
    </xf>
    <xf numFmtId="0" fontId="81" fillId="2" borderId="1980" xfId="9" applyFont="1" applyFill="1" applyBorder="1" applyAlignment="1" applyProtection="1">
      <alignment horizontal="center" vertical="center" wrapText="1"/>
      <protection locked="0"/>
    </xf>
    <xf numFmtId="0" fontId="85" fillId="2" borderId="1999" xfId="0" applyFont="1" applyFill="1" applyBorder="1" applyAlignment="1" applyProtection="1">
      <alignment horizontal="center"/>
      <protection hidden="1"/>
    </xf>
    <xf numFmtId="0" fontId="85" fillId="2" borderId="1940" xfId="0" applyFont="1" applyFill="1" applyBorder="1" applyAlignment="1" applyProtection="1">
      <alignment horizontal="center"/>
      <protection hidden="1"/>
    </xf>
    <xf numFmtId="0" fontId="81" fillId="2" borderId="1990" xfId="9" applyFont="1" applyFill="1" applyBorder="1" applyAlignment="1" applyProtection="1">
      <alignment horizontal="center"/>
      <protection hidden="1"/>
    </xf>
    <xf numFmtId="0" fontId="81" fillId="2" borderId="1998" xfId="9" applyFont="1" applyFill="1" applyBorder="1" applyAlignment="1" applyProtection="1">
      <alignment horizontal="center"/>
      <protection hidden="1"/>
    </xf>
    <xf numFmtId="0" fontId="85" fillId="2" borderId="2000" xfId="0" applyFont="1" applyFill="1" applyBorder="1" applyAlignment="1" applyProtection="1">
      <alignment horizontal="center"/>
      <protection hidden="1"/>
    </xf>
    <xf numFmtId="0" fontId="85" fillId="2" borderId="2001" xfId="0" applyFont="1" applyFill="1" applyBorder="1" applyAlignment="1" applyProtection="1">
      <alignment horizontal="center"/>
      <protection hidden="1"/>
    </xf>
    <xf numFmtId="0" fontId="81" fillId="2" borderId="2002" xfId="0" applyFont="1" applyFill="1" applyBorder="1" applyAlignment="1" applyProtection="1">
      <alignment horizontal="center"/>
      <protection locked="0"/>
    </xf>
    <xf numFmtId="0" fontId="81" fillId="2" borderId="2003" xfId="0" applyFont="1" applyFill="1" applyBorder="1" applyAlignment="1" applyProtection="1">
      <alignment horizontal="center"/>
      <protection locked="0"/>
    </xf>
    <xf numFmtId="0" fontId="81" fillId="2" borderId="1972" xfId="0" applyFont="1" applyFill="1" applyBorder="1" applyAlignment="1" applyProtection="1">
      <alignment horizontal="center"/>
      <protection locked="0"/>
    </xf>
    <xf numFmtId="0" fontId="81" fillId="2" borderId="2002" xfId="9" applyFont="1" applyFill="1" applyBorder="1" applyAlignment="1" applyProtection="1">
      <alignment horizontal="center"/>
      <protection locked="0"/>
    </xf>
    <xf numFmtId="0" fontId="81" fillId="2" borderId="2004" xfId="9" applyFont="1" applyFill="1" applyBorder="1" applyAlignment="1" applyProtection="1">
      <alignment horizontal="center"/>
      <protection locked="0"/>
    </xf>
    <xf numFmtId="0" fontId="81" fillId="2" borderId="1972" xfId="9" applyFont="1" applyFill="1" applyBorder="1" applyAlignment="1" applyProtection="1">
      <alignment horizontal="center"/>
      <protection locked="0"/>
    </xf>
    <xf numFmtId="0" fontId="81" fillId="2" borderId="2003" xfId="9" applyFont="1" applyFill="1" applyBorder="1" applyAlignment="1" applyProtection="1">
      <alignment horizontal="center"/>
      <protection locked="0"/>
    </xf>
    <xf numFmtId="0" fontId="81" fillId="2" borderId="2005" xfId="9" applyFont="1" applyFill="1" applyBorder="1" applyAlignment="1" applyProtection="1">
      <alignment horizontal="center"/>
      <protection locked="0"/>
    </xf>
    <xf numFmtId="0" fontId="85" fillId="2" borderId="2002" xfId="9" applyFont="1" applyFill="1" applyBorder="1" applyAlignment="1" applyProtection="1">
      <alignment horizontal="center" vertical="center" wrapText="1"/>
      <protection locked="0"/>
    </xf>
    <xf numFmtId="0" fontId="85" fillId="2" borderId="2003" xfId="9" applyFont="1" applyFill="1" applyBorder="1" applyAlignment="1" applyProtection="1">
      <alignment horizontal="center" vertical="center" wrapText="1"/>
      <protection locked="0"/>
    </xf>
    <xf numFmtId="0" fontId="80" fillId="2" borderId="2005" xfId="9" applyFont="1" applyFill="1" applyBorder="1" applyAlignment="1" applyProtection="1">
      <alignment horizontal="center" vertical="center" wrapText="1"/>
      <protection locked="0"/>
    </xf>
    <xf numFmtId="0" fontId="81" fillId="2" borderId="2006" xfId="9" applyFont="1" applyFill="1" applyBorder="1" applyAlignment="1" applyProtection="1">
      <alignment horizontal="center"/>
      <protection locked="0"/>
    </xf>
    <xf numFmtId="0" fontId="81" fillId="2" borderId="2007" xfId="9" applyFont="1" applyFill="1" applyBorder="1" applyAlignment="1" applyProtection="1">
      <alignment horizontal="center"/>
      <protection locked="0"/>
    </xf>
    <xf numFmtId="0" fontId="85" fillId="2" borderId="2008" xfId="0" applyFont="1" applyFill="1" applyBorder="1" applyAlignment="1" applyProtection="1">
      <alignment horizontal="center"/>
      <protection hidden="1"/>
    </xf>
    <xf numFmtId="0" fontId="85" fillId="2" borderId="2009" xfId="0" applyFont="1" applyFill="1" applyBorder="1" applyAlignment="1" applyProtection="1">
      <alignment horizontal="center"/>
      <protection hidden="1"/>
    </xf>
    <xf numFmtId="49" fontId="85" fillId="2" borderId="1469" xfId="0" applyNumberFormat="1" applyFont="1" applyFill="1" applyBorder="1" applyAlignment="1">
      <alignment horizontal="left"/>
    </xf>
    <xf numFmtId="0" fontId="81" fillId="2" borderId="0" xfId="0" applyFont="1" applyFill="1" applyBorder="1" applyAlignment="1" applyProtection="1">
      <alignment horizontal="center"/>
      <protection locked="0"/>
    </xf>
    <xf numFmtId="0" fontId="81" fillId="2" borderId="529" xfId="9" applyFont="1" applyFill="1" applyBorder="1" applyAlignment="1" applyProtection="1">
      <alignment horizontal="center"/>
      <protection locked="0"/>
    </xf>
    <xf numFmtId="0" fontId="81" fillId="2" borderId="108" xfId="9" applyFont="1" applyFill="1" applyBorder="1" applyAlignment="1" applyProtection="1">
      <alignment horizontal="center"/>
      <protection locked="0"/>
    </xf>
    <xf numFmtId="0" fontId="81" fillId="2" borderId="0" xfId="9" applyFont="1" applyFill="1" applyBorder="1" applyAlignment="1" applyProtection="1">
      <alignment horizontal="center"/>
      <protection locked="0"/>
    </xf>
    <xf numFmtId="0" fontId="81" fillId="2" borderId="1171" xfId="9" applyFont="1" applyFill="1" applyBorder="1" applyAlignment="1" applyProtection="1">
      <alignment horizontal="center"/>
      <protection locked="0"/>
    </xf>
    <xf numFmtId="0" fontId="81" fillId="2" borderId="1860" xfId="9" applyFont="1" applyFill="1" applyBorder="1" applyAlignment="1" applyProtection="1">
      <alignment horizontal="center"/>
      <protection locked="0"/>
    </xf>
    <xf numFmtId="0" fontId="85" fillId="2" borderId="529" xfId="9" applyFont="1" applyFill="1" applyBorder="1" applyAlignment="1" applyProtection="1">
      <alignment horizontal="center" vertical="center" wrapText="1"/>
      <protection locked="0"/>
    </xf>
    <xf numFmtId="0" fontId="85" fillId="2" borderId="1860" xfId="9" applyFont="1" applyFill="1" applyBorder="1" applyAlignment="1" applyProtection="1">
      <alignment horizontal="center" vertical="center" wrapText="1"/>
      <protection locked="0"/>
    </xf>
    <xf numFmtId="0" fontId="80" fillId="2" borderId="1171" xfId="9" applyFont="1" applyFill="1" applyBorder="1" applyAlignment="1" applyProtection="1">
      <alignment horizontal="center" vertical="center" wrapText="1"/>
      <protection locked="0"/>
    </xf>
    <xf numFmtId="49" fontId="209" fillId="2" borderId="1777" xfId="0" applyNumberFormat="1" applyFont="1" applyFill="1" applyBorder="1" applyAlignment="1">
      <alignment horizontal="left"/>
    </xf>
    <xf numFmtId="49" fontId="84" fillId="2" borderId="2010" xfId="0" applyNumberFormat="1" applyFont="1" applyFill="1" applyBorder="1" applyAlignment="1">
      <alignment horizontal="left"/>
    </xf>
    <xf numFmtId="0" fontId="85" fillId="2" borderId="2004" xfId="9" applyFont="1" applyFill="1" applyBorder="1" applyAlignment="1" applyProtection="1">
      <alignment horizontal="center" vertical="center" wrapText="1"/>
      <protection locked="0"/>
    </xf>
    <xf numFmtId="0" fontId="81" fillId="2" borderId="1777" xfId="0" applyFont="1" applyFill="1" applyBorder="1" applyAlignment="1">
      <alignment horizontal="left"/>
    </xf>
    <xf numFmtId="49" fontId="81" fillId="2" borderId="1979" xfId="0" applyNumberFormat="1" applyFont="1" applyFill="1" applyBorder="1" applyAlignment="1">
      <alignment horizontal="left"/>
    </xf>
    <xf numFmtId="17" fontId="81" fillId="2" borderId="1979" xfId="0" applyNumberFormat="1" applyFont="1" applyFill="1" applyBorder="1" applyAlignment="1">
      <alignment horizontal="left"/>
    </xf>
    <xf numFmtId="49" fontId="81" fillId="2" borderId="1978" xfId="0" applyNumberFormat="1" applyFont="1" applyFill="1" applyBorder="1" applyAlignment="1">
      <alignment horizontal="left"/>
    </xf>
    <xf numFmtId="0" fontId="81" fillId="2" borderId="1979" xfId="0" applyFont="1" applyFill="1" applyBorder="1" applyAlignment="1">
      <alignment horizontal="left"/>
    </xf>
    <xf numFmtId="49" fontId="84" fillId="2" borderId="2000" xfId="0" applyNumberFormat="1" applyFont="1" applyFill="1" applyBorder="1" applyAlignment="1">
      <alignment horizontal="left"/>
    </xf>
    <xf numFmtId="0" fontId="75" fillId="2" borderId="2006" xfId="9" applyFont="1" applyFill="1" applyBorder="1" applyAlignment="1">
      <alignment horizontal="center" vertical="center" wrapText="1"/>
    </xf>
    <xf numFmtId="0" fontId="76" fillId="2" borderId="2007" xfId="9" applyFont="1" applyFill="1" applyBorder="1" applyAlignment="1">
      <alignment horizontal="center" wrapText="1"/>
    </xf>
    <xf numFmtId="0" fontId="77" fillId="2" borderId="1681" xfId="9" applyFont="1" applyFill="1" applyBorder="1" applyAlignment="1">
      <alignment horizontal="center" vertical="center"/>
    </xf>
    <xf numFmtId="0" fontId="77" fillId="2" borderId="2013" xfId="9" applyFont="1" applyFill="1" applyBorder="1" applyAlignment="1">
      <alignment horizontal="center" vertical="center"/>
    </xf>
    <xf numFmtId="0" fontId="83" fillId="2" borderId="2012" xfId="9" applyFont="1" applyFill="1" applyBorder="1" applyAlignment="1">
      <alignment horizontal="center" vertical="center" wrapText="1"/>
    </xf>
    <xf numFmtId="0" fontId="83" fillId="2" borderId="2002" xfId="9" applyFont="1" applyFill="1" applyBorder="1" applyAlignment="1">
      <alignment horizontal="center" vertical="center" wrapText="1"/>
    </xf>
    <xf numFmtId="0" fontId="83" fillId="2" borderId="2003" xfId="9" applyFont="1" applyFill="1" applyBorder="1" applyAlignment="1">
      <alignment horizontal="center" vertical="center" wrapText="1"/>
    </xf>
    <xf numFmtId="0" fontId="83" fillId="2" borderId="1972" xfId="9" applyFont="1" applyFill="1" applyBorder="1" applyAlignment="1">
      <alignment horizontal="center" vertical="center" wrapText="1"/>
    </xf>
    <xf numFmtId="0" fontId="164" fillId="2" borderId="2002" xfId="9" applyFont="1" applyFill="1" applyBorder="1"/>
    <xf numFmtId="0" fontId="164" fillId="2" borderId="2003" xfId="9" applyFont="1" applyFill="1" applyBorder="1"/>
    <xf numFmtId="0" fontId="164" fillId="2" borderId="1972" xfId="9" applyFont="1" applyFill="1" applyBorder="1"/>
    <xf numFmtId="0" fontId="164" fillId="2" borderId="2005" xfId="9" applyFont="1" applyFill="1" applyBorder="1"/>
    <xf numFmtId="0" fontId="164" fillId="2" borderId="2004" xfId="9" applyFont="1" applyFill="1" applyBorder="1"/>
    <xf numFmtId="0" fontId="164" fillId="2" borderId="1971" xfId="9" applyFont="1" applyFill="1" applyBorder="1"/>
    <xf numFmtId="0" fontId="74" fillId="2" borderId="2002" xfId="9" applyFont="1" applyFill="1" applyBorder="1" applyAlignment="1">
      <alignment horizontal="center" vertical="center" textRotation="90" wrapText="1"/>
    </xf>
    <xf numFmtId="0" fontId="74" fillId="2" borderId="2004" xfId="9" applyFont="1" applyFill="1" applyBorder="1"/>
    <xf numFmtId="0" fontId="74" fillId="2" borderId="2014" xfId="9" applyFont="1" applyFill="1" applyBorder="1"/>
    <xf numFmtId="0" fontId="80" fillId="2" borderId="2000" xfId="0" applyFont="1" applyFill="1" applyBorder="1" applyAlignment="1">
      <alignment horizontal="left" vertical="center"/>
    </xf>
    <xf numFmtId="49" fontId="208" fillId="2" borderId="2010" xfId="0" applyNumberFormat="1" applyFont="1" applyFill="1" applyBorder="1" applyAlignment="1">
      <alignment horizontal="left"/>
    </xf>
    <xf numFmtId="0" fontId="23" fillId="2" borderId="1970" xfId="0" applyFont="1" applyFill="1" applyBorder="1" applyAlignment="1" applyProtection="1">
      <alignment horizontal="center" vertical="center"/>
      <protection locked="0"/>
    </xf>
    <xf numFmtId="0" fontId="23" fillId="2" borderId="2017" xfId="0" applyFont="1" applyFill="1" applyBorder="1" applyAlignment="1" applyProtection="1">
      <alignment horizontal="center" vertical="center"/>
      <protection locked="0"/>
    </xf>
    <xf numFmtId="0" fontId="23" fillId="2" borderId="1971" xfId="0" applyFont="1" applyFill="1" applyBorder="1" applyAlignment="1" applyProtection="1">
      <alignment horizontal="center" vertical="center"/>
      <protection locked="0"/>
    </xf>
    <xf numFmtId="0" fontId="23" fillId="2" borderId="1982" xfId="0" applyFont="1" applyFill="1" applyBorder="1" applyAlignment="1" applyProtection="1">
      <alignment horizontal="center" vertical="center"/>
      <protection locked="0"/>
    </xf>
    <xf numFmtId="0" fontId="23" fillId="2" borderId="1980" xfId="0" applyFont="1" applyFill="1" applyBorder="1" applyAlignment="1" applyProtection="1">
      <alignment horizontal="center" vertical="center"/>
      <protection locked="0"/>
    </xf>
    <xf numFmtId="0" fontId="23" fillId="2" borderId="1991" xfId="0" applyFont="1" applyFill="1" applyBorder="1" applyAlignment="1" applyProtection="1">
      <alignment horizontal="center" vertical="center"/>
      <protection locked="0"/>
    </xf>
    <xf numFmtId="0" fontId="23" fillId="2" borderId="2021" xfId="0" applyFont="1" applyFill="1" applyBorder="1" applyAlignment="1" applyProtection="1">
      <alignment horizontal="center" vertical="center"/>
      <protection locked="0"/>
    </xf>
    <xf numFmtId="0" fontId="18" fillId="2" borderId="2002" xfId="0" applyFont="1" applyFill="1" applyBorder="1" applyAlignment="1" applyProtection="1">
      <alignment horizontal="center"/>
      <protection hidden="1"/>
    </xf>
    <xf numFmtId="0" fontId="18" fillId="2" borderId="2003" xfId="0" applyFont="1" applyFill="1" applyBorder="1" applyAlignment="1" applyProtection="1">
      <alignment horizontal="center"/>
      <protection hidden="1"/>
    </xf>
    <xf numFmtId="0" fontId="18" fillId="2" borderId="1972" xfId="0" applyFont="1" applyFill="1" applyBorder="1" applyAlignment="1" applyProtection="1">
      <alignment horizontal="center"/>
      <protection hidden="1"/>
    </xf>
    <xf numFmtId="0" fontId="18" fillId="2" borderId="1995" xfId="0" applyFont="1" applyFill="1" applyBorder="1" applyAlignment="1" applyProtection="1">
      <alignment horizontal="center"/>
      <protection hidden="1"/>
    </xf>
    <xf numFmtId="0" fontId="16" fillId="2" borderId="2000" xfId="0" applyFont="1" applyFill="1" applyBorder="1" applyAlignment="1" applyProtection="1">
      <alignment horizontal="center" vertical="center"/>
      <protection hidden="1"/>
    </xf>
    <xf numFmtId="0" fontId="8" fillId="2" borderId="1995" xfId="0" applyFont="1" applyFill="1" applyBorder="1" applyAlignment="1" applyProtection="1">
      <alignment horizontal="left"/>
      <protection locked="0"/>
    </xf>
    <xf numFmtId="0" fontId="8" fillId="2" borderId="1676" xfId="0" applyFont="1" applyFill="1" applyBorder="1" applyAlignment="1" applyProtection="1">
      <alignment horizontal="left"/>
      <protection locked="0"/>
    </xf>
    <xf numFmtId="0" fontId="8" fillId="2" borderId="1975" xfId="0" applyFont="1" applyFill="1" applyBorder="1" applyAlignment="1" applyProtection="1">
      <alignment horizontal="left"/>
      <protection locked="0"/>
    </xf>
    <xf numFmtId="0" fontId="23" fillId="2" borderId="2015" xfId="0" applyFont="1" applyFill="1" applyBorder="1" applyAlignment="1" applyProtection="1">
      <alignment horizontal="center" vertical="center"/>
      <protection locked="0"/>
    </xf>
    <xf numFmtId="0" fontId="23" fillId="2" borderId="2007" xfId="0" applyFont="1" applyFill="1" applyBorder="1" applyAlignment="1" applyProtection="1">
      <alignment horizontal="center" vertical="center"/>
      <protection locked="0"/>
    </xf>
    <xf numFmtId="0" fontId="23" fillId="2" borderId="2016" xfId="0" applyFont="1" applyFill="1" applyBorder="1" applyAlignment="1" applyProtection="1">
      <alignment horizontal="center" vertical="center"/>
      <protection locked="0"/>
    </xf>
    <xf numFmtId="0" fontId="23" fillId="2" borderId="2018" xfId="0" applyFont="1" applyFill="1" applyBorder="1" applyAlignment="1" applyProtection="1">
      <alignment horizontal="center" vertical="center"/>
      <protection hidden="1"/>
    </xf>
    <xf numFmtId="0" fontId="23" fillId="2" borderId="2019" xfId="0" applyFont="1" applyFill="1" applyBorder="1" applyAlignment="1" applyProtection="1">
      <alignment horizontal="center"/>
      <protection hidden="1"/>
    </xf>
    <xf numFmtId="0" fontId="23" fillId="2" borderId="2019" xfId="0" applyFont="1" applyFill="1" applyBorder="1" applyAlignment="1" applyProtection="1">
      <alignment horizontal="center" vertical="center"/>
      <protection hidden="1"/>
    </xf>
    <xf numFmtId="0" fontId="23" fillId="2" borderId="2017" xfId="9" applyFont="1" applyFill="1" applyBorder="1" applyAlignment="1" applyProtection="1">
      <alignment horizontal="center" vertical="center" wrapText="1"/>
      <protection hidden="1"/>
    </xf>
    <xf numFmtId="0" fontId="23" fillId="2" borderId="2018" xfId="9" applyFont="1" applyFill="1" applyBorder="1" applyAlignment="1" applyProtection="1">
      <alignment horizontal="center" vertical="center" wrapText="1"/>
      <protection hidden="1"/>
    </xf>
    <xf numFmtId="0" fontId="23" fillId="2" borderId="1983" xfId="0" applyFont="1" applyFill="1" applyBorder="1" applyAlignment="1" applyProtection="1">
      <alignment horizontal="center" vertical="center"/>
      <protection hidden="1"/>
    </xf>
    <xf numFmtId="0" fontId="23" fillId="2" borderId="2020" xfId="0" applyFont="1" applyFill="1" applyBorder="1" applyAlignment="1" applyProtection="1">
      <alignment horizontal="center" vertical="center"/>
      <protection hidden="1"/>
    </xf>
    <xf numFmtId="0" fontId="23" fillId="2" borderId="1980" xfId="9" applyFont="1" applyFill="1" applyBorder="1" applyAlignment="1" applyProtection="1">
      <alignment horizontal="center" vertical="center" wrapText="1"/>
      <protection hidden="1"/>
    </xf>
    <xf numFmtId="0" fontId="23" fillId="2" borderId="1983" xfId="9" applyFont="1" applyFill="1" applyBorder="1" applyAlignment="1" applyProtection="1">
      <alignment horizontal="center" vertical="center" wrapText="1"/>
      <protection hidden="1"/>
    </xf>
    <xf numFmtId="0" fontId="23" fillId="2" borderId="1983" xfId="0" applyFont="1" applyFill="1" applyBorder="1" applyAlignment="1" applyProtection="1">
      <alignment horizontal="center" vertical="center"/>
      <protection locked="0"/>
    </xf>
    <xf numFmtId="0" fontId="23" fillId="2" borderId="2020" xfId="0" applyFont="1" applyFill="1" applyBorder="1" applyAlignment="1" applyProtection="1">
      <alignment horizontal="center" vertical="center"/>
      <protection locked="0"/>
    </xf>
    <xf numFmtId="0" fontId="8" fillId="2" borderId="1999" xfId="0" applyFont="1" applyFill="1" applyBorder="1" applyAlignment="1" applyProtection="1">
      <alignment horizontal="center" vertical="center"/>
      <protection hidden="1"/>
    </xf>
    <xf numFmtId="0" fontId="8" fillId="2" borderId="1940" xfId="0" applyFont="1" applyFill="1" applyBorder="1" applyAlignment="1" applyProtection="1">
      <alignment horizontal="center" vertical="center"/>
      <protection hidden="1"/>
    </xf>
    <xf numFmtId="0" fontId="8" fillId="2" borderId="2009" xfId="0" applyFont="1" applyFill="1" applyBorder="1" applyAlignment="1" applyProtection="1">
      <alignment horizontal="center" vertical="center"/>
      <protection hidden="1"/>
    </xf>
    <xf numFmtId="0" fontId="8" fillId="2" borderId="2000" xfId="0" applyFont="1" applyFill="1" applyBorder="1" applyAlignment="1" applyProtection="1">
      <alignment horizontal="center" vertical="center"/>
      <protection hidden="1"/>
    </xf>
    <xf numFmtId="0" fontId="8" fillId="2" borderId="0" xfId="0" applyFont="1" applyFill="1" applyAlignment="1" applyProtection="1">
      <alignment horizontal="left"/>
      <protection locked="0"/>
    </xf>
    <xf numFmtId="0" fontId="8" fillId="2" borderId="815" xfId="0" applyFont="1" applyFill="1" applyBorder="1" applyAlignment="1" applyProtection="1">
      <alignment horizontal="left"/>
      <protection locked="0"/>
    </xf>
    <xf numFmtId="0" fontId="23" fillId="2" borderId="2022" xfId="0" applyFont="1" applyFill="1" applyBorder="1" applyAlignment="1" applyProtection="1">
      <alignment horizontal="center" vertical="center"/>
      <protection locked="0"/>
    </xf>
    <xf numFmtId="0" fontId="23" fillId="2" borderId="2023" xfId="0" applyFont="1" applyFill="1" applyBorder="1" applyAlignment="1" applyProtection="1">
      <alignment horizontal="center" vertical="center"/>
      <protection locked="0"/>
    </xf>
    <xf numFmtId="0" fontId="23" fillId="2" borderId="2024" xfId="0" applyFont="1" applyFill="1" applyBorder="1" applyAlignment="1" applyProtection="1">
      <alignment horizontal="center" vertical="center"/>
      <protection locked="0"/>
    </xf>
    <xf numFmtId="0" fontId="16" fillId="2" borderId="2025" xfId="0" applyFont="1" applyFill="1" applyBorder="1" applyAlignment="1">
      <alignment horizontal="center" vertical="center" textRotation="90" wrapText="1"/>
    </xf>
    <xf numFmtId="0" fontId="16" fillId="2" borderId="2026" xfId="0" applyFont="1" applyFill="1" applyBorder="1"/>
    <xf numFmtId="0" fontId="16" fillId="2" borderId="2027" xfId="0" applyFont="1" applyFill="1" applyBorder="1"/>
    <xf numFmtId="0" fontId="18" fillId="2" borderId="1773" xfId="9" applyFont="1" applyFill="1" applyBorder="1" applyAlignment="1" applyProtection="1">
      <alignment horizontal="center" vertical="center" wrapText="1"/>
      <protection hidden="1"/>
    </xf>
    <xf numFmtId="0" fontId="16" fillId="2" borderId="2025" xfId="0" applyFont="1" applyFill="1" applyBorder="1" applyAlignment="1" applyProtection="1">
      <alignment horizontal="center" vertical="center"/>
      <protection hidden="1"/>
    </xf>
    <xf numFmtId="0" fontId="16" fillId="2" borderId="2026" xfId="0" applyFont="1" applyFill="1" applyBorder="1" applyAlignment="1" applyProtection="1">
      <alignment horizontal="center" vertical="center"/>
      <protection hidden="1"/>
    </xf>
    <xf numFmtId="0" fontId="16" fillId="2" borderId="2027" xfId="0" applyFont="1" applyFill="1" applyBorder="1" applyAlignment="1" applyProtection="1">
      <alignment horizontal="center" vertical="center"/>
      <protection hidden="1"/>
    </xf>
    <xf numFmtId="0" fontId="23" fillId="2" borderId="1773" xfId="0" applyFont="1" applyFill="1" applyBorder="1" applyAlignment="1" applyProtection="1">
      <alignment horizontal="center" vertical="center" wrapText="1"/>
      <protection locked="0"/>
    </xf>
    <xf numFmtId="0" fontId="23" fillId="2" borderId="1934" xfId="0" applyFont="1" applyFill="1" applyBorder="1" applyAlignment="1" applyProtection="1">
      <alignment horizontal="center" vertical="center" wrapText="1"/>
      <protection locked="0"/>
    </xf>
    <xf numFmtId="0" fontId="23" fillId="2" borderId="124" xfId="0" applyFont="1" applyFill="1" applyBorder="1" applyAlignment="1" applyProtection="1">
      <alignment horizontal="center" vertical="center" wrapText="1"/>
      <protection locked="0"/>
    </xf>
    <xf numFmtId="0" fontId="8" fillId="2" borderId="125" xfId="0" applyFont="1" applyFill="1" applyBorder="1" applyAlignment="1" applyProtection="1">
      <alignment horizontal="center" vertical="center" wrapText="1"/>
      <protection locked="0"/>
    </xf>
    <xf numFmtId="0" fontId="23" fillId="2" borderId="1970" xfId="9" applyFont="1" applyFill="1" applyBorder="1" applyAlignment="1" applyProtection="1">
      <alignment horizontal="center" vertical="center" wrapText="1"/>
      <protection hidden="1"/>
    </xf>
    <xf numFmtId="0" fontId="23" fillId="2" borderId="1982" xfId="9" applyFont="1" applyFill="1" applyBorder="1" applyAlignment="1" applyProtection="1">
      <alignment horizontal="center" vertical="center" wrapText="1"/>
      <protection hidden="1"/>
    </xf>
    <xf numFmtId="0" fontId="23" fillId="2" borderId="2021" xfId="9" applyFont="1" applyFill="1" applyBorder="1" applyAlignment="1" applyProtection="1">
      <alignment horizontal="center" vertical="center" wrapText="1"/>
      <protection hidden="1"/>
    </xf>
    <xf numFmtId="0" fontId="8" fillId="2" borderId="2025" xfId="0" applyFont="1" applyFill="1" applyBorder="1" applyAlignment="1" applyProtection="1">
      <alignment horizontal="center" vertical="center"/>
      <protection hidden="1"/>
    </xf>
    <xf numFmtId="0" fontId="8" fillId="2" borderId="2026" xfId="0" applyFont="1" applyFill="1" applyBorder="1" applyAlignment="1" applyProtection="1">
      <alignment horizontal="center" vertical="center"/>
      <protection hidden="1"/>
    </xf>
    <xf numFmtId="0" fontId="8" fillId="2" borderId="2027" xfId="0" applyFont="1" applyFill="1" applyBorder="1" applyAlignment="1" applyProtection="1">
      <alignment horizontal="center" vertical="center"/>
      <protection hidden="1"/>
    </xf>
    <xf numFmtId="0" fontId="23" fillId="2" borderId="1874" xfId="9" applyFont="1" applyFill="1" applyBorder="1" applyAlignment="1" applyProtection="1">
      <alignment horizontal="center" vertical="center" wrapText="1"/>
      <protection hidden="1"/>
    </xf>
    <xf numFmtId="0" fontId="23" fillId="2" borderId="1986" xfId="9" applyFont="1" applyFill="1" applyBorder="1" applyAlignment="1" applyProtection="1">
      <alignment horizontal="center" vertical="center" wrapText="1"/>
      <protection hidden="1"/>
    </xf>
    <xf numFmtId="0" fontId="23" fillId="2" borderId="1989" xfId="9" applyFont="1" applyFill="1" applyBorder="1" applyAlignment="1" applyProtection="1">
      <alignment horizontal="center" vertical="center" wrapText="1"/>
      <protection hidden="1"/>
    </xf>
    <xf numFmtId="0" fontId="96" fillId="2" borderId="1999" xfId="9" applyFill="1" applyBorder="1" applyAlignment="1" applyProtection="1">
      <alignment horizontal="center" vertical="center"/>
      <protection locked="0"/>
    </xf>
    <xf numFmtId="0" fontId="96" fillId="2" borderId="2031" xfId="9" applyFill="1" applyBorder="1" applyAlignment="1" applyProtection="1">
      <alignment horizontal="center" vertical="center"/>
      <protection locked="0"/>
    </xf>
    <xf numFmtId="0" fontId="96" fillId="2" borderId="2032" xfId="9" applyFill="1" applyBorder="1" applyAlignment="1" applyProtection="1">
      <alignment horizontal="center" vertical="center"/>
      <protection locked="0"/>
    </xf>
    <xf numFmtId="0" fontId="96" fillId="2" borderId="2009" xfId="9" applyFill="1" applyBorder="1" applyAlignment="1" applyProtection="1">
      <alignment horizontal="center" vertical="center"/>
      <protection locked="0"/>
    </xf>
    <xf numFmtId="0" fontId="96" fillId="2" borderId="2033" xfId="9" applyFill="1" applyBorder="1" applyAlignment="1" applyProtection="1">
      <alignment horizontal="center" vertical="center"/>
      <protection locked="0"/>
    </xf>
    <xf numFmtId="0" fontId="12" fillId="2" borderId="2026" xfId="9" applyFont="1" applyFill="1" applyBorder="1" applyAlignment="1" applyProtection="1">
      <alignment horizontal="center" vertical="center"/>
      <protection hidden="1"/>
    </xf>
    <xf numFmtId="0" fontId="12" fillId="2" borderId="2027" xfId="9" applyFont="1" applyFill="1" applyBorder="1" applyAlignment="1" applyProtection="1">
      <alignment horizontal="center" vertical="center"/>
      <protection hidden="1"/>
    </xf>
    <xf numFmtId="0" fontId="96" fillId="2" borderId="2028" xfId="9" applyFill="1" applyBorder="1" applyAlignment="1" applyProtection="1">
      <alignment horizontal="center" vertical="center"/>
      <protection hidden="1"/>
    </xf>
    <xf numFmtId="0" fontId="12" fillId="2" borderId="2029" xfId="9" applyFont="1" applyFill="1" applyBorder="1" applyAlignment="1" applyProtection="1">
      <alignment horizontal="center" shrinkToFit="1"/>
      <protection locked="0"/>
    </xf>
    <xf numFmtId="0" fontId="12" fillId="2" borderId="1865" xfId="9" applyFont="1" applyFill="1" applyBorder="1" applyAlignment="1" applyProtection="1">
      <alignment horizontal="center" shrinkToFit="1"/>
      <protection locked="0"/>
    </xf>
    <xf numFmtId="0" fontId="12" fillId="2" borderId="1518" xfId="9" applyFont="1" applyFill="1" applyBorder="1" applyAlignment="1" applyProtection="1">
      <alignment horizontal="center" shrinkToFit="1"/>
      <protection locked="0"/>
    </xf>
    <xf numFmtId="0" fontId="96" fillId="2" borderId="1865" xfId="9" applyFill="1" applyBorder="1" applyAlignment="1" applyProtection="1">
      <alignment horizontal="center" vertical="center"/>
      <protection locked="0"/>
    </xf>
    <xf numFmtId="0" fontId="96" fillId="2" borderId="1518" xfId="9" applyFill="1" applyBorder="1" applyAlignment="1" applyProtection="1">
      <alignment horizontal="center" vertical="center"/>
      <protection locked="0"/>
    </xf>
    <xf numFmtId="0" fontId="12" fillId="2" borderId="1854" xfId="9" applyFont="1" applyFill="1" applyBorder="1" applyAlignment="1" applyProtection="1">
      <alignment horizontal="center" vertical="center"/>
      <protection hidden="1"/>
    </xf>
    <xf numFmtId="0" fontId="12" fillId="2" borderId="2030" xfId="9" applyFont="1" applyFill="1" applyBorder="1" applyAlignment="1" applyProtection="1">
      <alignment horizontal="center" shrinkToFit="1"/>
      <protection hidden="1"/>
    </xf>
    <xf numFmtId="0" fontId="12" fillId="2" borderId="1980" xfId="9" applyFont="1" applyFill="1" applyBorder="1" applyAlignment="1" applyProtection="1">
      <alignment horizontal="center" vertical="center"/>
      <protection hidden="1"/>
    </xf>
    <xf numFmtId="0" fontId="96" fillId="2" borderId="1969" xfId="9" applyFont="1" applyFill="1" applyBorder="1" applyAlignment="1">
      <alignment vertical="center"/>
    </xf>
    <xf numFmtId="0" fontId="96" fillId="2" borderId="2001" xfId="9" applyFill="1" applyBorder="1" applyAlignment="1" applyProtection="1">
      <alignment horizontal="center" vertical="center"/>
      <protection hidden="1"/>
    </xf>
    <xf numFmtId="0" fontId="96" fillId="2" borderId="2000" xfId="9" applyFill="1" applyBorder="1" applyAlignment="1" applyProtection="1">
      <alignment horizontal="center" vertical="center"/>
      <protection hidden="1"/>
    </xf>
    <xf numFmtId="0" fontId="96" fillId="2" borderId="2034" xfId="9" applyFill="1" applyBorder="1" applyAlignment="1" applyProtection="1">
      <alignment horizontal="center" vertical="center"/>
      <protection hidden="1"/>
    </xf>
    <xf numFmtId="0" fontId="12" fillId="2" borderId="1979" xfId="9" applyFont="1" applyFill="1" applyBorder="1" applyAlignment="1" applyProtection="1">
      <alignment horizontal="center" shrinkToFit="1"/>
      <protection hidden="1"/>
    </xf>
    <xf numFmtId="0" fontId="8" fillId="2" borderId="2000" xfId="9" applyFont="1" applyFill="1" applyBorder="1" applyAlignment="1" applyProtection="1">
      <alignment horizontal="center" vertical="center"/>
      <protection hidden="1"/>
    </xf>
    <xf numFmtId="0" fontId="96" fillId="2" borderId="1973" xfId="9" applyFont="1" applyFill="1" applyBorder="1" applyAlignment="1">
      <alignment vertical="center"/>
    </xf>
    <xf numFmtId="0" fontId="96" fillId="2" borderId="2032" xfId="9" applyFill="1" applyBorder="1" applyAlignment="1" applyProtection="1">
      <alignment horizontal="center" vertical="center"/>
      <protection hidden="1"/>
    </xf>
    <xf numFmtId="0" fontId="12" fillId="2" borderId="2035" xfId="9" applyFont="1" applyFill="1" applyBorder="1" applyAlignment="1" applyProtection="1">
      <alignment horizontal="center" shrinkToFit="1"/>
      <protection hidden="1"/>
    </xf>
    <xf numFmtId="0" fontId="8" fillId="2" borderId="2032" xfId="9" applyFont="1" applyFill="1" applyBorder="1" applyAlignment="1" applyProtection="1">
      <alignment horizontal="center" vertical="center"/>
      <protection hidden="1"/>
    </xf>
    <xf numFmtId="0" fontId="96" fillId="2" borderId="1967" xfId="9" applyFont="1" applyFill="1" applyBorder="1" applyAlignment="1">
      <alignment vertical="center"/>
    </xf>
    <xf numFmtId="0" fontId="96" fillId="2" borderId="1968" xfId="9" applyFont="1" applyFill="1" applyBorder="1" applyAlignment="1">
      <alignment vertical="center"/>
    </xf>
    <xf numFmtId="0" fontId="96" fillId="2" borderId="2036" xfId="9" applyFont="1" applyFill="1" applyBorder="1" applyAlignment="1">
      <alignment vertical="center"/>
    </xf>
    <xf numFmtId="0" fontId="96" fillId="2" borderId="2028" xfId="9" applyFill="1" applyBorder="1" applyAlignment="1" applyProtection="1">
      <alignment horizontal="center" vertical="center"/>
      <protection locked="0"/>
    </xf>
    <xf numFmtId="0" fontId="96" fillId="2" borderId="2011" xfId="9" applyFill="1" applyBorder="1" applyAlignment="1" applyProtection="1">
      <alignment horizontal="center" vertical="center"/>
      <protection hidden="1"/>
    </xf>
    <xf numFmtId="0" fontId="96" fillId="2" borderId="1940" xfId="9" applyFill="1" applyBorder="1" applyAlignment="1" applyProtection="1">
      <alignment horizontal="center" vertical="center"/>
      <protection hidden="1"/>
    </xf>
    <xf numFmtId="0" fontId="96" fillId="2" borderId="2037" xfId="9" applyFill="1" applyBorder="1" applyAlignment="1" applyProtection="1">
      <alignment horizontal="center" vertical="center"/>
      <protection hidden="1"/>
    </xf>
    <xf numFmtId="0" fontId="12" fillId="2" borderId="1984" xfId="9" applyFont="1" applyFill="1" applyBorder="1" applyAlignment="1" applyProtection="1">
      <alignment horizontal="center" shrinkToFit="1"/>
      <protection hidden="1"/>
    </xf>
    <xf numFmtId="0" fontId="8" fillId="2" borderId="2028" xfId="9" applyFont="1" applyFill="1" applyBorder="1" applyAlignment="1" applyProtection="1">
      <alignment horizontal="center" vertical="center"/>
      <protection hidden="1"/>
    </xf>
    <xf numFmtId="0" fontId="8" fillId="2" borderId="1940" xfId="9" applyFont="1" applyFill="1" applyBorder="1" applyAlignment="1" applyProtection="1">
      <alignment horizontal="center" vertical="center"/>
      <protection hidden="1"/>
    </xf>
    <xf numFmtId="0" fontId="96" fillId="2" borderId="2029" xfId="9" applyFill="1" applyBorder="1" applyAlignment="1" applyProtection="1">
      <alignment horizontal="center" vertical="center"/>
      <protection locked="0"/>
    </xf>
    <xf numFmtId="0" fontId="12" fillId="2" borderId="2038" xfId="9" applyFont="1" applyFill="1" applyBorder="1" applyAlignment="1" applyProtection="1">
      <alignment horizontal="center" shrinkToFit="1"/>
      <protection hidden="1"/>
    </xf>
    <xf numFmtId="0" fontId="12" fillId="2" borderId="1529" xfId="9" applyFont="1" applyFill="1" applyBorder="1" applyAlignment="1" applyProtection="1">
      <alignment horizontal="center" shrinkToFit="1"/>
      <protection hidden="1"/>
    </xf>
    <xf numFmtId="0" fontId="162" fillId="2" borderId="1967" xfId="9" applyFont="1" applyFill="1" applyBorder="1" applyAlignment="1">
      <alignment vertical="center"/>
    </xf>
    <xf numFmtId="0" fontId="162" fillId="2" borderId="1968" xfId="9" applyFont="1" applyFill="1" applyBorder="1" applyAlignment="1">
      <alignment vertical="center"/>
    </xf>
    <xf numFmtId="0" fontId="162" fillId="2" borderId="2036" xfId="9" applyFont="1" applyFill="1" applyBorder="1" applyAlignment="1">
      <alignment vertical="center"/>
    </xf>
    <xf numFmtId="0" fontId="12" fillId="2" borderId="2025" xfId="9" applyFont="1" applyFill="1" applyBorder="1" applyAlignment="1" applyProtection="1">
      <alignment horizontal="center" vertical="center"/>
      <protection hidden="1"/>
    </xf>
    <xf numFmtId="0" fontId="12" fillId="2" borderId="1773" xfId="9" applyFont="1" applyFill="1" applyBorder="1" applyAlignment="1" applyProtection="1">
      <alignment horizontal="center" vertical="center"/>
      <protection hidden="1"/>
    </xf>
    <xf numFmtId="0" fontId="12" fillId="2" borderId="1858" xfId="9" applyFont="1" applyFill="1" applyBorder="1" applyAlignment="1" applyProtection="1">
      <alignment horizontal="center" vertical="center"/>
      <protection hidden="1"/>
    </xf>
    <xf numFmtId="0" fontId="12" fillId="2" borderId="1982" xfId="9" applyFont="1" applyFill="1" applyBorder="1" applyAlignment="1" applyProtection="1">
      <alignment horizontal="center" vertical="center"/>
      <protection hidden="1"/>
    </xf>
    <xf numFmtId="0" fontId="12" fillId="2" borderId="1983" xfId="9" applyFont="1" applyFill="1" applyBorder="1" applyAlignment="1" applyProtection="1">
      <alignment horizontal="center" vertical="center"/>
      <protection hidden="1"/>
    </xf>
    <xf numFmtId="0" fontId="8" fillId="2" borderId="1940" xfId="9" applyFont="1" applyFill="1" applyBorder="1" applyAlignment="1">
      <alignment horizontal="center" vertical="center"/>
    </xf>
    <xf numFmtId="0" fontId="8" fillId="2" borderId="2025" xfId="9" applyNumberFormat="1" applyFont="1" applyFill="1" applyBorder="1" applyAlignment="1">
      <alignment horizontal="center" vertical="center"/>
    </xf>
    <xf numFmtId="0" fontId="6" fillId="2" borderId="1995" xfId="0" applyFont="1" applyFill="1" applyBorder="1" applyAlignment="1" applyProtection="1">
      <alignment horizontal="left"/>
      <protection locked="0"/>
    </xf>
    <xf numFmtId="0" fontId="19" fillId="2" borderId="1995" xfId="9" applyFont="1" applyFill="1" applyBorder="1" applyAlignment="1" applyProtection="1">
      <alignment horizontal="center" vertical="center"/>
      <protection locked="0"/>
    </xf>
    <xf numFmtId="0" fontId="19" fillId="2" borderId="1859" xfId="9" applyFont="1" applyFill="1" applyBorder="1" applyAlignment="1" applyProtection="1">
      <alignment horizontal="center" vertical="center"/>
      <protection locked="0"/>
    </xf>
    <xf numFmtId="0" fontId="19" fillId="2" borderId="1996" xfId="9" applyFont="1" applyFill="1" applyBorder="1" applyAlignment="1" applyProtection="1">
      <alignment horizontal="center" vertical="center"/>
      <protection locked="0"/>
    </xf>
    <xf numFmtId="0" fontId="19" fillId="2" borderId="1998" xfId="9" applyFont="1" applyFill="1" applyBorder="1" applyAlignment="1" applyProtection="1">
      <alignment horizontal="center" vertical="center"/>
      <protection locked="0"/>
    </xf>
    <xf numFmtId="0" fontId="19" fillId="2" borderId="1996" xfId="0" applyFont="1" applyFill="1" applyBorder="1" applyAlignment="1" applyProtection="1">
      <alignment horizontal="center"/>
      <protection locked="0"/>
    </xf>
    <xf numFmtId="0" fontId="19" fillId="2" borderId="1997" xfId="0" applyFont="1" applyFill="1" applyBorder="1" applyAlignment="1" applyProtection="1">
      <alignment horizontal="center"/>
      <protection locked="0"/>
    </xf>
    <xf numFmtId="0" fontId="19" fillId="2" borderId="1995" xfId="0" applyFont="1" applyFill="1" applyBorder="1" applyAlignment="1" applyProtection="1">
      <alignment horizontal="center"/>
      <protection locked="0"/>
    </xf>
    <xf numFmtId="0" fontId="19" fillId="2" borderId="2006" xfId="0" applyFont="1" applyFill="1" applyBorder="1" applyAlignment="1" applyProtection="1">
      <alignment horizontal="center"/>
      <protection locked="0"/>
    </xf>
    <xf numFmtId="0" fontId="19" fillId="2" borderId="2007" xfId="0" applyFont="1" applyFill="1" applyBorder="1" applyAlignment="1" applyProtection="1">
      <alignment horizontal="center"/>
      <protection locked="0"/>
    </xf>
    <xf numFmtId="0" fontId="19" fillId="2" borderId="2006" xfId="9" applyFont="1" applyFill="1" applyBorder="1" applyAlignment="1" applyProtection="1">
      <alignment horizontal="center" vertical="center"/>
      <protection locked="0"/>
    </xf>
    <xf numFmtId="0" fontId="6" fillId="2" borderId="2029" xfId="0" applyFont="1" applyFill="1" applyBorder="1" applyAlignment="1" applyProtection="1">
      <alignment horizontal="center"/>
      <protection locked="0"/>
    </xf>
    <xf numFmtId="0" fontId="19" fillId="2" borderId="1995" xfId="0" applyFont="1" applyFill="1" applyBorder="1" applyAlignment="1" applyProtection="1">
      <alignment horizontal="center" vertical="center"/>
      <protection hidden="1"/>
    </xf>
    <xf numFmtId="0" fontId="19" fillId="2" borderId="1996" xfId="9" applyFont="1" applyFill="1" applyBorder="1" applyAlignment="1" applyProtection="1">
      <alignment horizontal="center" vertical="center"/>
      <protection hidden="1"/>
    </xf>
    <xf numFmtId="0" fontId="19" fillId="2" borderId="1981" xfId="9" applyFont="1" applyFill="1" applyBorder="1" applyAlignment="1" applyProtection="1">
      <alignment horizontal="center" vertical="center"/>
      <protection hidden="1"/>
    </xf>
    <xf numFmtId="0" fontId="6" fillId="2" borderId="2039" xfId="9" applyFont="1" applyFill="1" applyBorder="1" applyAlignment="1" applyProtection="1">
      <alignment horizontal="center" vertical="center"/>
      <protection hidden="1"/>
    </xf>
    <xf numFmtId="0" fontId="19" fillId="2" borderId="1998" xfId="9" applyFont="1" applyFill="1" applyBorder="1" applyAlignment="1" applyProtection="1">
      <alignment horizontal="center" vertical="center"/>
      <protection hidden="1"/>
    </xf>
    <xf numFmtId="0" fontId="6" fillId="2" borderId="1999" xfId="9" applyFont="1" applyFill="1" applyBorder="1" applyAlignment="1" applyProtection="1">
      <alignment horizontal="center" vertical="center"/>
      <protection hidden="1"/>
    </xf>
    <xf numFmtId="0" fontId="6" fillId="2" borderId="2009" xfId="9" applyFont="1" applyFill="1" applyBorder="1" applyAlignment="1" applyProtection="1">
      <alignment horizontal="center" vertical="center"/>
      <protection hidden="1"/>
    </xf>
    <xf numFmtId="0" fontId="6" fillId="2" borderId="2001" xfId="9" applyFont="1" applyFill="1" applyBorder="1" applyAlignment="1" applyProtection="1">
      <alignment horizontal="center" vertical="center"/>
      <protection hidden="1"/>
    </xf>
    <xf numFmtId="0" fontId="6" fillId="2" borderId="2011" xfId="9" applyFont="1" applyFill="1" applyBorder="1" applyAlignment="1" applyProtection="1">
      <alignment horizontal="center" vertical="center"/>
      <protection hidden="1"/>
    </xf>
    <xf numFmtId="0" fontId="19" fillId="2" borderId="1673" xfId="9" applyFont="1" applyFill="1" applyBorder="1" applyAlignment="1" applyProtection="1">
      <alignment horizontal="center" vertical="center"/>
      <protection locked="0"/>
    </xf>
    <xf numFmtId="0" fontId="19" fillId="2" borderId="1672" xfId="9" applyFont="1" applyFill="1" applyBorder="1" applyAlignment="1" applyProtection="1">
      <alignment horizontal="center" vertical="center"/>
      <protection locked="0"/>
    </xf>
    <xf numFmtId="0" fontId="19" fillId="2" borderId="1990" xfId="9" applyFont="1" applyFill="1" applyBorder="1" applyAlignment="1" applyProtection="1">
      <alignment horizontal="center" vertical="center"/>
      <protection locked="0"/>
    </xf>
    <xf numFmtId="0" fontId="19" fillId="2" borderId="1982" xfId="9" applyFont="1" applyFill="1" applyBorder="1" applyAlignment="1" applyProtection="1">
      <alignment horizontal="center" vertical="center"/>
      <protection locked="0"/>
    </xf>
    <xf numFmtId="0" fontId="19" fillId="2" borderId="1980" xfId="9" applyFont="1" applyFill="1" applyBorder="1" applyAlignment="1" applyProtection="1">
      <alignment horizontal="center" vertical="center"/>
      <protection locked="0"/>
    </xf>
    <xf numFmtId="0" fontId="6" fillId="2" borderId="1983" xfId="9" applyFont="1" applyFill="1" applyBorder="1" applyAlignment="1" applyProtection="1">
      <alignment horizontal="center" vertical="center"/>
      <protection locked="0"/>
    </xf>
    <xf numFmtId="0" fontId="19" fillId="2" borderId="1990" xfId="9" applyFont="1" applyFill="1" applyBorder="1" applyAlignment="1" applyProtection="1">
      <alignment horizontal="center" vertical="center"/>
      <protection hidden="1"/>
    </xf>
    <xf numFmtId="0" fontId="19" fillId="2" borderId="1981" xfId="9" applyFont="1" applyFill="1" applyBorder="1" applyAlignment="1" applyProtection="1">
      <alignment horizontal="center" vertical="center"/>
      <protection locked="0"/>
    </xf>
    <xf numFmtId="0" fontId="6" fillId="2" borderId="1999" xfId="0" applyFont="1" applyFill="1" applyBorder="1" applyAlignment="1" applyProtection="1">
      <alignment horizontal="center"/>
      <protection hidden="1"/>
    </xf>
    <xf numFmtId="0" fontId="6" fillId="2" borderId="2009" xfId="0" applyFont="1" applyFill="1" applyBorder="1" applyAlignment="1" applyProtection="1">
      <alignment horizontal="center"/>
      <protection hidden="1"/>
    </xf>
    <xf numFmtId="0" fontId="6" fillId="2" borderId="2001" xfId="0" applyFont="1" applyFill="1" applyBorder="1" applyAlignment="1" applyProtection="1">
      <alignment horizontal="center"/>
      <protection hidden="1"/>
    </xf>
    <xf numFmtId="0" fontId="6" fillId="2" borderId="2011" xfId="0" applyFont="1" applyFill="1" applyBorder="1" applyAlignment="1" applyProtection="1">
      <alignment horizontal="center"/>
      <protection hidden="1"/>
    </xf>
    <xf numFmtId="0" fontId="6" fillId="2" borderId="1672" xfId="0" applyFont="1" applyFill="1" applyBorder="1" applyAlignment="1" applyProtection="1">
      <alignment horizontal="center"/>
      <protection locked="0"/>
    </xf>
    <xf numFmtId="0" fontId="19" fillId="2" borderId="1773" xfId="9" applyFont="1" applyFill="1" applyBorder="1" applyAlignment="1" applyProtection="1">
      <alignment horizontal="center" vertical="center"/>
      <protection locked="0"/>
    </xf>
    <xf numFmtId="0" fontId="19" fillId="2" borderId="1854" xfId="9" applyFont="1" applyFill="1" applyBorder="1" applyAlignment="1" applyProtection="1">
      <alignment horizontal="center" vertical="center"/>
      <protection locked="0"/>
    </xf>
    <xf numFmtId="0" fontId="6" fillId="2" borderId="1858" xfId="9" applyFont="1" applyFill="1" applyBorder="1" applyAlignment="1" applyProtection="1">
      <alignment horizontal="center" vertical="center"/>
      <protection locked="0"/>
    </xf>
    <xf numFmtId="0" fontId="6" fillId="2" borderId="2025" xfId="0" applyFont="1" applyFill="1" applyBorder="1" applyAlignment="1" applyProtection="1">
      <alignment horizontal="center"/>
      <protection hidden="1"/>
    </xf>
    <xf numFmtId="0" fontId="6" fillId="2" borderId="2026" xfId="0" applyFont="1" applyFill="1" applyBorder="1" applyAlignment="1" applyProtection="1">
      <alignment horizontal="center"/>
      <protection hidden="1"/>
    </xf>
    <xf numFmtId="0" fontId="6" fillId="2" borderId="2040" xfId="0" applyFont="1" applyFill="1" applyBorder="1" applyAlignment="1" applyProtection="1">
      <alignment horizontal="center"/>
      <protection hidden="1"/>
    </xf>
    <xf numFmtId="0" fontId="6" fillId="2" borderId="2025" xfId="9" applyFont="1" applyFill="1" applyBorder="1" applyAlignment="1" applyProtection="1">
      <alignment horizontal="center" vertical="center" wrapText="1"/>
      <protection hidden="1"/>
    </xf>
    <xf numFmtId="0" fontId="19" fillId="2" borderId="1982" xfId="0" applyFont="1" applyFill="1" applyBorder="1" applyAlignment="1" applyProtection="1">
      <alignment horizontal="center"/>
      <protection hidden="1"/>
    </xf>
    <xf numFmtId="0" fontId="6" fillId="2" borderId="1940" xfId="0" applyFont="1" applyFill="1" applyBorder="1" applyAlignment="1" applyProtection="1">
      <alignment horizontal="center"/>
      <protection hidden="1"/>
    </xf>
    <xf numFmtId="0" fontId="39" fillId="0" borderId="1979" xfId="15" quotePrefix="1" applyFont="1" applyFill="1" applyBorder="1" applyAlignment="1">
      <alignment horizontal="center" vertical="center" wrapText="1"/>
    </xf>
    <xf numFmtId="0" fontId="39" fillId="0" borderId="1980" xfId="15" quotePrefix="1" applyFont="1" applyFill="1" applyBorder="1" applyAlignment="1">
      <alignment horizontal="center" vertical="center" wrapText="1"/>
    </xf>
    <xf numFmtId="0" fontId="10" fillId="4" borderId="1853" xfId="15" quotePrefix="1" applyFont="1" applyFill="1" applyBorder="1" applyAlignment="1">
      <alignment vertical="center" wrapText="1"/>
    </xf>
    <xf numFmtId="0" fontId="10" fillId="4" borderId="1854" xfId="15" quotePrefix="1" applyFont="1" applyFill="1" applyBorder="1" applyAlignment="1">
      <alignment vertical="center" wrapText="1"/>
    </xf>
    <xf numFmtId="0" fontId="10" fillId="4" borderId="1672" xfId="15" quotePrefix="1" applyFont="1" applyFill="1" applyBorder="1" applyAlignment="1">
      <alignment vertical="center" wrapText="1"/>
    </xf>
    <xf numFmtId="0" fontId="10" fillId="4" borderId="1673" xfId="15" quotePrefix="1" applyFont="1" applyFill="1" applyBorder="1" applyAlignment="1">
      <alignment vertical="center" wrapText="1"/>
    </xf>
    <xf numFmtId="0" fontId="39" fillId="0" borderId="1448" xfId="15" quotePrefix="1" applyFont="1" applyFill="1" applyBorder="1" applyAlignment="1">
      <alignment horizontal="center" vertical="center" wrapText="1"/>
    </xf>
    <xf numFmtId="0" fontId="39" fillId="0" borderId="1985" xfId="15" quotePrefix="1" applyFont="1" applyFill="1" applyBorder="1" applyAlignment="1">
      <alignment horizontal="center" vertical="center" wrapText="1"/>
    </xf>
    <xf numFmtId="0" fontId="39" fillId="0" borderId="1986" xfId="15" quotePrefix="1" applyFont="1" applyFill="1" applyBorder="1" applyAlignment="1">
      <alignment horizontal="center" vertical="center" wrapText="1"/>
    </xf>
    <xf numFmtId="0" fontId="39" fillId="0" borderId="1992" xfId="15" quotePrefix="1" applyFont="1" applyFill="1" applyBorder="1" applyAlignment="1">
      <alignment horizontal="center" vertical="center" wrapText="1"/>
    </xf>
    <xf numFmtId="0" fontId="100" fillId="4" borderId="1910" xfId="0" applyFont="1" applyFill="1" applyBorder="1" applyAlignment="1">
      <alignment horizontal="left" vertical="center" wrapText="1"/>
    </xf>
    <xf numFmtId="0" fontId="10" fillId="0" borderId="2025" xfId="13" quotePrefix="1" applyFont="1" applyFill="1" applyBorder="1" applyAlignment="1">
      <alignment horizontal="center" vertical="center" wrapText="1"/>
    </xf>
    <xf numFmtId="0" fontId="10" fillId="0" borderId="1967" xfId="11" quotePrefix="1" applyFont="1" applyFill="1" applyBorder="1" applyAlignment="1">
      <alignment horizontal="center" vertical="center" textRotation="255" wrapText="1"/>
    </xf>
    <xf numFmtId="0" fontId="10" fillId="0" borderId="1973" xfId="11" quotePrefix="1" applyFont="1" applyFill="1" applyBorder="1" applyAlignment="1">
      <alignment horizontal="center" vertical="center" textRotation="255" wrapText="1"/>
    </xf>
    <xf numFmtId="0" fontId="10" fillId="0" borderId="1911" xfId="11" quotePrefix="1" applyFont="1" applyFill="1" applyBorder="1" applyAlignment="1">
      <alignment horizontal="center" vertical="center" textRotation="255" wrapText="1"/>
    </xf>
    <xf numFmtId="0" fontId="10" fillId="0" borderId="1975" xfId="11" quotePrefix="1" applyFont="1" applyFill="1" applyBorder="1" applyAlignment="1">
      <alignment horizontal="center" vertical="center" textRotation="255" wrapText="1"/>
    </xf>
    <xf numFmtId="0" fontId="10" fillId="0" borderId="1872" xfId="11" quotePrefix="1" applyFont="1" applyFill="1" applyBorder="1" applyAlignment="1">
      <alignment horizontal="center" vertical="center" textRotation="255" wrapText="1"/>
    </xf>
    <xf numFmtId="0" fontId="39" fillId="0" borderId="1970" xfId="13" quotePrefix="1" applyFont="1" applyFill="1" applyBorder="1" applyAlignment="1">
      <alignment vertical="center" wrapText="1"/>
    </xf>
    <xf numFmtId="0" fontId="39" fillId="0" borderId="2017" xfId="13" quotePrefix="1" applyFont="1" applyFill="1" applyBorder="1" applyAlignment="1">
      <alignment vertical="center" wrapText="1"/>
    </xf>
    <xf numFmtId="0" fontId="10" fillId="0" borderId="2018" xfId="13" quotePrefix="1" applyFont="1" applyFill="1" applyBorder="1" applyAlignment="1">
      <alignment vertical="center" wrapText="1"/>
    </xf>
    <xf numFmtId="0" fontId="39" fillId="0" borderId="1973" xfId="13" quotePrefix="1" applyFont="1" applyFill="1" applyBorder="1" applyAlignment="1">
      <alignment vertical="center" wrapText="1"/>
    </xf>
    <xf numFmtId="0" fontId="39" fillId="0" borderId="1968" xfId="13" quotePrefix="1" applyFont="1" applyFill="1" applyBorder="1" applyAlignment="1">
      <alignment vertical="center" wrapText="1"/>
    </xf>
    <xf numFmtId="0" fontId="10" fillId="0" borderId="1969" xfId="13" quotePrefix="1" applyFont="1" applyFill="1" applyBorder="1" applyAlignment="1">
      <alignment vertical="center" wrapText="1"/>
    </xf>
    <xf numFmtId="0" fontId="39" fillId="0" borderId="1967" xfId="13" quotePrefix="1" applyFont="1" applyFill="1" applyBorder="1" applyAlignment="1">
      <alignment vertical="center" wrapText="1"/>
    </xf>
    <xf numFmtId="0" fontId="10" fillId="0" borderId="2036" xfId="13" quotePrefix="1" applyFont="1" applyFill="1" applyBorder="1" applyAlignment="1">
      <alignment vertical="center" wrapText="1"/>
    </xf>
    <xf numFmtId="0" fontId="39" fillId="0" borderId="1982" xfId="13" quotePrefix="1" applyFont="1" applyFill="1" applyBorder="1" applyAlignment="1">
      <alignment vertical="center" wrapText="1"/>
    </xf>
    <xf numFmtId="0" fontId="39" fillId="2" borderId="1980" xfId="13" quotePrefix="1" applyFont="1" applyFill="1" applyBorder="1" applyAlignment="1">
      <alignment vertical="center" wrapText="1"/>
    </xf>
    <xf numFmtId="0" fontId="39" fillId="0" borderId="1983" xfId="15" quotePrefix="1" applyFont="1" applyFill="1" applyBorder="1" applyAlignment="1">
      <alignment vertical="center" wrapText="1"/>
    </xf>
    <xf numFmtId="0" fontId="39" fillId="0" borderId="1546" xfId="13" quotePrefix="1" applyFont="1" applyFill="1" applyBorder="1" applyAlignment="1">
      <alignment vertical="center" wrapText="1"/>
    </xf>
    <xf numFmtId="0" fontId="39" fillId="0" borderId="1980" xfId="13" quotePrefix="1" applyFont="1" applyFill="1" applyBorder="1" applyAlignment="1">
      <alignment vertical="center" wrapText="1"/>
    </xf>
    <xf numFmtId="0" fontId="39" fillId="0" borderId="1547" xfId="15" quotePrefix="1" applyFont="1" applyFill="1" applyBorder="1" applyAlignment="1">
      <alignment vertical="center" wrapText="1"/>
    </xf>
    <xf numFmtId="0" fontId="39" fillId="0" borderId="1983" xfId="13" quotePrefix="1" applyFont="1" applyFill="1" applyBorder="1" applyAlignment="1">
      <alignment vertical="center" wrapText="1"/>
    </xf>
    <xf numFmtId="0" fontId="39" fillId="0" borderId="1982" xfId="15" quotePrefix="1" applyFont="1" applyFill="1" applyBorder="1" applyAlignment="1">
      <alignment vertical="center" wrapText="1"/>
    </xf>
    <xf numFmtId="0" fontId="39" fillId="0" borderId="1980" xfId="15" quotePrefix="1" applyFont="1" applyFill="1" applyBorder="1" applyAlignment="1">
      <alignment vertical="center" wrapText="1"/>
    </xf>
    <xf numFmtId="0" fontId="39" fillId="0" borderId="1546" xfId="15" quotePrefix="1" applyFont="1" applyFill="1" applyBorder="1" applyAlignment="1">
      <alignment vertical="center" wrapText="1"/>
    </xf>
    <xf numFmtId="0" fontId="52" fillId="0" borderId="1980" xfId="15" quotePrefix="1" applyFont="1" applyFill="1" applyBorder="1" applyAlignment="1">
      <alignment vertical="center" wrapText="1"/>
    </xf>
    <xf numFmtId="0" fontId="52" fillId="0" borderId="1982" xfId="15" quotePrefix="1" applyFont="1" applyFill="1" applyBorder="1" applyAlignment="1">
      <alignment vertical="center" wrapText="1"/>
    </xf>
    <xf numFmtId="0" fontId="39" fillId="0" borderId="1988" xfId="15" quotePrefix="1" applyFont="1" applyFill="1" applyBorder="1" applyAlignment="1">
      <alignment vertical="center" wrapText="1"/>
    </xf>
    <xf numFmtId="0" fontId="39" fillId="0" borderId="1986" xfId="15" quotePrefix="1" applyFont="1" applyFill="1" applyBorder="1" applyAlignment="1">
      <alignment vertical="center" wrapText="1"/>
    </xf>
    <xf numFmtId="0" fontId="39" fillId="0" borderId="1989" xfId="15" quotePrefix="1" applyFont="1" applyFill="1" applyBorder="1" applyAlignment="1">
      <alignment vertical="center" wrapText="1"/>
    </xf>
    <xf numFmtId="0" fontId="39" fillId="0" borderId="1993" xfId="15" quotePrefix="1" applyFont="1" applyFill="1" applyBorder="1" applyAlignment="1">
      <alignment vertical="center" wrapText="1"/>
    </xf>
    <xf numFmtId="0" fontId="39" fillId="0" borderId="2041" xfId="15" quotePrefix="1" applyFont="1" applyFill="1" applyBorder="1" applyAlignment="1">
      <alignment vertical="center" wrapText="1"/>
    </xf>
    <xf numFmtId="0" fontId="10" fillId="0" borderId="1532" xfId="15" quotePrefix="1" applyFont="1" applyFill="1" applyBorder="1" applyAlignment="1">
      <alignment vertical="center" wrapText="1"/>
    </xf>
    <xf numFmtId="0" fontId="10" fillId="0" borderId="1313" xfId="15" quotePrefix="1" applyFont="1" applyFill="1" applyBorder="1" applyAlignment="1">
      <alignment vertical="center" wrapText="1"/>
    </xf>
    <xf numFmtId="0" fontId="10" fillId="0" borderId="1937" xfId="15" quotePrefix="1" applyFont="1" applyFill="1" applyBorder="1" applyAlignment="1">
      <alignment vertical="center" wrapText="1"/>
    </xf>
    <xf numFmtId="0" fontId="10" fillId="0" borderId="2025" xfId="15" quotePrefix="1" applyFont="1" applyFill="1" applyBorder="1" applyAlignment="1">
      <alignment vertical="center" wrapText="1"/>
    </xf>
    <xf numFmtId="0" fontId="10" fillId="0" borderId="1940" xfId="15" quotePrefix="1" applyFont="1" applyFill="1" applyBorder="1" applyAlignment="1">
      <alignment vertical="center" wrapText="1"/>
    </xf>
    <xf numFmtId="0" fontId="10" fillId="0" borderId="2000" xfId="15" quotePrefix="1" applyFont="1" applyFill="1" applyBorder="1" applyAlignment="1">
      <alignment vertical="center" wrapText="1"/>
    </xf>
    <xf numFmtId="0" fontId="39" fillId="0" borderId="1857" xfId="13" quotePrefix="1" applyFont="1" applyFill="1" applyBorder="1" applyAlignment="1">
      <alignment vertical="center" wrapText="1"/>
    </xf>
    <xf numFmtId="0" fontId="39" fillId="0" borderId="1854" xfId="13" quotePrefix="1" applyFont="1" applyFill="1" applyBorder="1" applyAlignment="1">
      <alignment vertical="center" wrapText="1"/>
    </xf>
    <xf numFmtId="0" fontId="39" fillId="0" borderId="1858" xfId="13" quotePrefix="1" applyFont="1" applyFill="1" applyBorder="1" applyAlignment="1">
      <alignment vertical="center" wrapText="1"/>
    </xf>
    <xf numFmtId="0" fontId="39" fillId="0" borderId="1676" xfId="13" quotePrefix="1" applyFont="1" applyFill="1" applyBorder="1" applyAlignment="1">
      <alignment vertical="center" wrapText="1"/>
    </xf>
    <xf numFmtId="0" fontId="39" fillId="0" borderId="1677" xfId="13" quotePrefix="1" applyFont="1" applyFill="1" applyBorder="1" applyAlignment="1">
      <alignment vertical="center" wrapText="1"/>
    </xf>
    <xf numFmtId="0" fontId="38" fillId="4" borderId="2000" xfId="15" quotePrefix="1" applyFont="1" applyFill="1" applyBorder="1" applyAlignment="1">
      <alignment vertical="center" wrapText="1"/>
    </xf>
    <xf numFmtId="0" fontId="10" fillId="0" borderId="2000" xfId="15" quotePrefix="1" applyFont="1" applyFill="1" applyBorder="1" applyAlignment="1">
      <alignment horizontal="center" vertical="center" wrapText="1"/>
    </xf>
    <xf numFmtId="0" fontId="10" fillId="0" borderId="1940" xfId="15" quotePrefix="1" applyFont="1" applyFill="1" applyBorder="1" applyAlignment="1">
      <alignment horizontal="center" vertical="center" wrapText="1"/>
    </xf>
    <xf numFmtId="0" fontId="10" fillId="0" borderId="2001" xfId="15" quotePrefix="1" applyFont="1" applyFill="1" applyBorder="1" applyAlignment="1">
      <alignment horizontal="center" vertical="center" wrapText="1"/>
    </xf>
    <xf numFmtId="0" fontId="9" fillId="4" borderId="2000" xfId="0" applyFont="1" applyFill="1" applyBorder="1" applyAlignment="1">
      <alignment horizontal="left" vertical="center" wrapText="1"/>
    </xf>
    <xf numFmtId="0" fontId="10" fillId="0" borderId="1940" xfId="13" quotePrefix="1" applyFont="1" applyFill="1" applyBorder="1" applyAlignment="1">
      <alignment horizontal="center" vertical="center" wrapText="1"/>
    </xf>
    <xf numFmtId="0" fontId="10" fillId="0" borderId="1937" xfId="13" quotePrefix="1" applyFont="1" applyFill="1" applyBorder="1" applyAlignment="1">
      <alignment horizontal="center" vertical="center" wrapText="1"/>
    </xf>
    <xf numFmtId="0" fontId="10" fillId="0" borderId="2000" xfId="13" quotePrefix="1" applyFont="1" applyFill="1" applyBorder="1" applyAlignment="1">
      <alignment horizontal="center" vertical="center" wrapText="1"/>
    </xf>
    <xf numFmtId="0" fontId="39" fillId="0" borderId="2043" xfId="0" applyFont="1" applyFill="1" applyBorder="1" applyAlignment="1">
      <alignment horizontal="center" vertical="center" wrapText="1"/>
    </xf>
    <xf numFmtId="0" fontId="39" fillId="0" borderId="1176" xfId="0" applyFont="1" applyFill="1" applyBorder="1" applyAlignment="1">
      <alignment horizontal="center" vertical="center" wrapText="1"/>
    </xf>
    <xf numFmtId="0" fontId="39" fillId="0" borderId="1707" xfId="0" applyFont="1" applyFill="1" applyBorder="1" applyAlignment="1">
      <alignment horizontal="center" vertical="center" wrapText="1"/>
    </xf>
    <xf numFmtId="0" fontId="10" fillId="0" borderId="1947" xfId="0" applyFont="1" applyFill="1" applyBorder="1" applyAlignment="1">
      <alignment horizontal="center" vertical="center" wrapText="1"/>
    </xf>
    <xf numFmtId="0" fontId="10" fillId="0" borderId="1954" xfId="0" applyFont="1" applyFill="1" applyBorder="1" applyAlignment="1">
      <alignment horizontal="center" vertical="center" wrapText="1"/>
    </xf>
    <xf numFmtId="0" fontId="10" fillId="0" borderId="1948" xfId="0" applyFont="1" applyFill="1" applyBorder="1" applyAlignment="1">
      <alignment horizontal="center" vertical="center" wrapText="1"/>
    </xf>
    <xf numFmtId="0" fontId="10" fillId="0" borderId="1953" xfId="0" applyFont="1" applyFill="1" applyBorder="1" applyAlignment="1">
      <alignment horizontal="center" vertical="center" wrapText="1"/>
    </xf>
    <xf numFmtId="0" fontId="10" fillId="0" borderId="1955" xfId="0" applyFont="1" applyFill="1" applyBorder="1" applyAlignment="1">
      <alignment horizontal="center" vertical="center" wrapText="1"/>
    </xf>
    <xf numFmtId="0" fontId="10" fillId="16" borderId="2044" xfId="0" applyFont="1" applyFill="1" applyBorder="1" applyAlignment="1">
      <alignment horizontal="center" vertical="center" wrapText="1"/>
    </xf>
    <xf numFmtId="0" fontId="10" fillId="16" borderId="1965" xfId="0" applyFont="1" applyFill="1" applyBorder="1" applyAlignment="1">
      <alignment horizontal="center" vertical="center" wrapText="1"/>
    </xf>
    <xf numFmtId="0" fontId="10" fillId="16" borderId="2045" xfId="0" applyFont="1" applyFill="1" applyBorder="1" applyAlignment="1">
      <alignment horizontal="center" vertical="center" wrapText="1"/>
    </xf>
    <xf numFmtId="0" fontId="39" fillId="16" borderId="1953" xfId="0" applyFont="1" applyFill="1" applyBorder="1" applyAlignment="1">
      <alignment horizontal="center" vertical="center" wrapText="1"/>
    </xf>
    <xf numFmtId="0" fontId="39" fillId="16" borderId="1954" xfId="0" applyFont="1" applyFill="1" applyBorder="1" applyAlignment="1">
      <alignment horizontal="center" vertical="center" wrapText="1"/>
    </xf>
    <xf numFmtId="0" fontId="10" fillId="16" borderId="1955" xfId="0" applyFont="1" applyFill="1" applyBorder="1" applyAlignment="1">
      <alignment horizontal="center" vertical="center" wrapText="1"/>
    </xf>
    <xf numFmtId="0" fontId="39" fillId="16" borderId="1947" xfId="0" applyFont="1" applyFill="1" applyBorder="1" applyAlignment="1">
      <alignment horizontal="center" vertical="center" wrapText="1"/>
    </xf>
    <xf numFmtId="0" fontId="10" fillId="16" borderId="1948" xfId="0" applyFont="1" applyFill="1" applyBorder="1" applyAlignment="1">
      <alignment horizontal="center" vertical="center" wrapText="1"/>
    </xf>
    <xf numFmtId="0" fontId="39" fillId="16" borderId="1824" xfId="0" applyFont="1" applyFill="1" applyBorder="1" applyAlignment="1">
      <alignment horizontal="center" vertical="center"/>
    </xf>
    <xf numFmtId="0" fontId="39" fillId="0" borderId="1826" xfId="0" applyFont="1" applyFill="1" applyBorder="1" applyAlignment="1">
      <alignment horizontal="center" vertical="center"/>
    </xf>
    <xf numFmtId="0" fontId="39" fillId="0" borderId="1825" xfId="0" applyFont="1" applyFill="1" applyBorder="1" applyAlignment="1">
      <alignment horizontal="center" vertical="center" wrapText="1"/>
    </xf>
    <xf numFmtId="0" fontId="39" fillId="0" borderId="1824" xfId="0" applyFont="1" applyFill="1" applyBorder="1" applyAlignment="1">
      <alignment horizontal="center" vertical="center"/>
    </xf>
    <xf numFmtId="0" fontId="39" fillId="16" borderId="1825" xfId="0" applyFont="1" applyFill="1" applyBorder="1" applyAlignment="1">
      <alignment horizontal="center" vertical="center" wrapText="1"/>
    </xf>
    <xf numFmtId="0" fontId="39" fillId="16" borderId="1826" xfId="0" applyFont="1" applyFill="1" applyBorder="1" applyAlignment="1">
      <alignment horizontal="center" vertical="center"/>
    </xf>
    <xf numFmtId="0" fontId="39" fillId="16" borderId="1963" xfId="0" applyFont="1" applyFill="1" applyBorder="1" applyAlignment="1">
      <alignment horizontal="center" vertical="center"/>
    </xf>
    <xf numFmtId="0" fontId="39" fillId="16" borderId="109" xfId="0" applyFont="1" applyFill="1" applyBorder="1" applyAlignment="1">
      <alignment horizontal="center" vertical="center"/>
    </xf>
    <xf numFmtId="0" fontId="39" fillId="16" borderId="96" xfId="0" applyFont="1" applyFill="1" applyBorder="1" applyAlignment="1">
      <alignment horizontal="center" vertical="center" wrapText="1"/>
    </xf>
    <xf numFmtId="0" fontId="39" fillId="16" borderId="2046" xfId="0" applyFont="1" applyFill="1" applyBorder="1" applyAlignment="1">
      <alignment horizontal="center" vertical="center"/>
    </xf>
    <xf numFmtId="0" fontId="39" fillId="16" borderId="2047" xfId="0" applyFont="1" applyFill="1" applyBorder="1" applyAlignment="1">
      <alignment horizontal="center" vertical="center"/>
    </xf>
    <xf numFmtId="0" fontId="39" fillId="16" borderId="2048" xfId="0" applyFont="1" applyFill="1" applyBorder="1" applyAlignment="1">
      <alignment horizontal="center" vertical="center" wrapText="1"/>
    </xf>
    <xf numFmtId="0" fontId="10" fillId="16" borderId="1964" xfId="0" applyFont="1" applyFill="1" applyBorder="1" applyAlignment="1">
      <alignment horizontal="center" vertical="center" wrapText="1"/>
    </xf>
    <xf numFmtId="0" fontId="39" fillId="16" borderId="1906" xfId="0" applyFont="1" applyFill="1" applyBorder="1" applyAlignment="1">
      <alignment horizontal="center" vertical="center" wrapText="1"/>
    </xf>
    <xf numFmtId="0" fontId="39" fillId="16" borderId="1882" xfId="0" applyFont="1" applyFill="1" applyBorder="1" applyAlignment="1">
      <alignment horizontal="center" vertical="center" wrapText="1"/>
    </xf>
    <xf numFmtId="0" fontId="39" fillId="16" borderId="2049" xfId="0" applyFont="1" applyFill="1" applyBorder="1" applyAlignment="1">
      <alignment horizontal="center" vertical="center" wrapText="1"/>
    </xf>
    <xf numFmtId="0" fontId="39" fillId="16" borderId="1905" xfId="0" applyFont="1" applyFill="1" applyBorder="1" applyAlignment="1">
      <alignment horizontal="center" vertical="center" wrapText="1"/>
    </xf>
    <xf numFmtId="0" fontId="39" fillId="16" borderId="400" xfId="0" applyFont="1" applyFill="1" applyBorder="1" applyAlignment="1">
      <alignment horizontal="center" vertical="center" wrapText="1"/>
    </xf>
    <xf numFmtId="0" fontId="39" fillId="16" borderId="1707" xfId="0" applyFont="1" applyFill="1" applyBorder="1" applyAlignment="1">
      <alignment horizontal="center" vertical="center"/>
    </xf>
    <xf numFmtId="0" fontId="39" fillId="16" borderId="2050" xfId="0" applyFont="1" applyFill="1" applyBorder="1" applyAlignment="1">
      <alignment horizontal="center" vertical="center" wrapText="1"/>
    </xf>
    <xf numFmtId="0" fontId="39" fillId="16" borderId="1880" xfId="0" applyFont="1" applyFill="1" applyBorder="1" applyAlignment="1">
      <alignment horizontal="center" vertical="center"/>
    </xf>
    <xf numFmtId="0" fontId="39" fillId="16" borderId="2051" xfId="0" applyFont="1" applyFill="1" applyBorder="1" applyAlignment="1">
      <alignment horizontal="center" vertical="center"/>
    </xf>
    <xf numFmtId="0" fontId="10" fillId="16" borderId="1953" xfId="0" applyFont="1" applyFill="1" applyBorder="1" applyAlignment="1">
      <alignment horizontal="center" vertical="center" wrapText="1"/>
    </xf>
    <xf numFmtId="0" fontId="10" fillId="16" borderId="1950" xfId="0" applyFont="1" applyFill="1" applyBorder="1" applyAlignment="1">
      <alignment horizontal="center" vertical="center" wrapText="1"/>
    </xf>
    <xf numFmtId="0" fontId="10" fillId="16" borderId="1947" xfId="0" applyFont="1" applyFill="1" applyBorder="1" applyAlignment="1">
      <alignment horizontal="center" vertical="center" wrapText="1"/>
    </xf>
    <xf numFmtId="0" fontId="136" fillId="16" borderId="1707" xfId="0" applyFont="1" applyFill="1" applyBorder="1" applyAlignment="1">
      <alignment horizontal="center" vertical="center" wrapText="1"/>
    </xf>
    <xf numFmtId="0" fontId="136" fillId="16" borderId="1826" xfId="0" applyFont="1" applyFill="1" applyBorder="1" applyAlignment="1">
      <alignment horizontal="center" vertical="center" wrapText="1"/>
    </xf>
    <xf numFmtId="0" fontId="136" fillId="16" borderId="1825" xfId="0" applyFont="1" applyFill="1" applyBorder="1" applyAlignment="1">
      <alignment horizontal="center" vertical="center" wrapText="1"/>
    </xf>
    <xf numFmtId="0" fontId="136" fillId="16" borderId="1824" xfId="0" applyFont="1" applyFill="1" applyBorder="1" applyAlignment="1">
      <alignment horizontal="center" vertical="center" wrapText="1"/>
    </xf>
    <xf numFmtId="0" fontId="136" fillId="16" borderId="1827" xfId="0" applyFont="1" applyFill="1" applyBorder="1" applyAlignment="1">
      <alignment horizontal="center" vertical="center" wrapText="1"/>
    </xf>
    <xf numFmtId="0" fontId="136" fillId="16" borderId="2051" xfId="0" applyFont="1" applyFill="1" applyBorder="1" applyAlignment="1">
      <alignment horizontal="center" vertical="center" wrapText="1"/>
    </xf>
    <xf numFmtId="0" fontId="136" fillId="16" borderId="2047" xfId="0" applyFont="1" applyFill="1" applyBorder="1" applyAlignment="1">
      <alignment horizontal="center" vertical="center" wrapText="1"/>
    </xf>
    <xf numFmtId="0" fontId="136" fillId="16" borderId="2048" xfId="0" applyFont="1" applyFill="1" applyBorder="1" applyAlignment="1">
      <alignment horizontal="center" vertical="center" wrapText="1"/>
    </xf>
    <xf numFmtId="0" fontId="136" fillId="16" borderId="2046" xfId="0" applyFont="1" applyFill="1" applyBorder="1" applyAlignment="1">
      <alignment horizontal="center" vertical="center" wrapText="1"/>
    </xf>
    <xf numFmtId="0" fontId="136" fillId="16" borderId="2050" xfId="0" applyFont="1" applyFill="1" applyBorder="1" applyAlignment="1">
      <alignment horizontal="center" vertical="center" wrapText="1"/>
    </xf>
    <xf numFmtId="0" fontId="10" fillId="0" borderId="2052" xfId="0" applyFont="1" applyFill="1" applyBorder="1" applyAlignment="1">
      <alignment horizontal="center" vertical="center" wrapText="1"/>
    </xf>
    <xf numFmtId="0" fontId="10" fillId="0" borderId="2053" xfId="0" applyFont="1" applyFill="1" applyBorder="1" applyAlignment="1">
      <alignment horizontal="center" vertical="center" wrapText="1"/>
    </xf>
    <xf numFmtId="0" fontId="10" fillId="0" borderId="2054" xfId="0" applyFont="1" applyFill="1" applyBorder="1" applyAlignment="1">
      <alignment horizontal="center" vertical="center" wrapText="1"/>
    </xf>
    <xf numFmtId="0" fontId="10" fillId="0" borderId="2055" xfId="0" applyFont="1" applyFill="1" applyBorder="1" applyAlignment="1">
      <alignment horizontal="center" vertical="center" wrapText="1"/>
    </xf>
    <xf numFmtId="0" fontId="10" fillId="0" borderId="1880" xfId="0" applyFont="1" applyFill="1" applyBorder="1" applyAlignment="1">
      <alignment horizontal="center" vertical="center" wrapText="1"/>
    </xf>
    <xf numFmtId="0" fontId="10" fillId="0" borderId="109" xfId="0" applyFont="1" applyFill="1" applyBorder="1" applyAlignment="1">
      <alignment horizontal="center" vertical="center" wrapText="1"/>
    </xf>
    <xf numFmtId="0" fontId="10" fillId="0" borderId="400" xfId="0" applyFont="1" applyFill="1" applyBorder="1" applyAlignment="1">
      <alignment horizontal="center" vertical="center" wrapText="1"/>
    </xf>
    <xf numFmtId="0" fontId="10" fillId="16" borderId="1820" xfId="0" applyFont="1" applyFill="1" applyBorder="1" applyAlignment="1">
      <alignment horizontal="center" vertical="center" wrapText="1"/>
    </xf>
    <xf numFmtId="0" fontId="10" fillId="16" borderId="1963" xfId="0" applyFont="1" applyFill="1" applyBorder="1" applyAlignment="1">
      <alignment horizontal="center" vertical="center" wrapText="1"/>
    </xf>
    <xf numFmtId="0" fontId="10" fillId="16" borderId="109" xfId="0" applyFont="1" applyFill="1" applyBorder="1" applyAlignment="1">
      <alignment horizontal="center" vertical="center" wrapText="1"/>
    </xf>
    <xf numFmtId="0" fontId="10" fillId="16" borderId="400" xfId="0" applyFont="1" applyFill="1" applyBorder="1" applyAlignment="1">
      <alignment horizontal="center" vertical="center" wrapText="1"/>
    </xf>
    <xf numFmtId="0" fontId="10" fillId="16" borderId="2046" xfId="0" applyFont="1" applyFill="1" applyBorder="1" applyAlignment="1">
      <alignment horizontal="center" vertical="center" wrapText="1"/>
    </xf>
    <xf numFmtId="0" fontId="10" fillId="16" borderId="2047" xfId="0" applyFont="1" applyFill="1" applyBorder="1" applyAlignment="1">
      <alignment horizontal="center" vertical="center" wrapText="1"/>
    </xf>
    <xf numFmtId="0" fontId="10" fillId="16" borderId="2050" xfId="0" applyFont="1" applyFill="1" applyBorder="1" applyAlignment="1">
      <alignment horizontal="center" vertical="center" wrapText="1"/>
    </xf>
    <xf numFmtId="0" fontId="39" fillId="16" borderId="2056" xfId="0" applyFont="1" applyFill="1" applyBorder="1" applyAlignment="1">
      <alignment horizontal="center" vertical="center" wrapText="1"/>
    </xf>
    <xf numFmtId="0" fontId="10" fillId="16" borderId="1824" xfId="0" applyFont="1" applyFill="1" applyBorder="1" applyAlignment="1">
      <alignment horizontal="center" vertical="center" wrapText="1"/>
    </xf>
    <xf numFmtId="0" fontId="10" fillId="16" borderId="1826" xfId="0" applyFont="1" applyFill="1" applyBorder="1" applyAlignment="1">
      <alignment horizontal="center" vertical="center" wrapText="1"/>
    </xf>
    <xf numFmtId="0" fontId="10" fillId="16" borderId="1827" xfId="0" applyFont="1" applyFill="1" applyBorder="1" applyAlignment="1">
      <alignment horizontal="center" vertical="center" wrapText="1"/>
    </xf>
    <xf numFmtId="0" fontId="39" fillId="4" borderId="2057" xfId="15" applyFont="1" applyFill="1" applyBorder="1" applyAlignment="1">
      <alignment vertical="center" wrapText="1"/>
    </xf>
    <xf numFmtId="0" fontId="39" fillId="16" borderId="2052" xfId="0" applyFont="1" applyFill="1" applyBorder="1" applyAlignment="1">
      <alignment horizontal="center" vertical="center" wrapText="1"/>
    </xf>
    <xf numFmtId="0" fontId="39" fillId="0" borderId="2052" xfId="0" applyFont="1" applyFill="1" applyBorder="1" applyAlignment="1">
      <alignment horizontal="center" vertical="center" wrapText="1"/>
    </xf>
    <xf numFmtId="0" fontId="39" fillId="4" borderId="2058" xfId="15" applyFont="1" applyFill="1" applyBorder="1" applyAlignment="1">
      <alignment vertical="center" wrapText="1"/>
    </xf>
    <xf numFmtId="0" fontId="39" fillId="16" borderId="2054" xfId="0" applyFont="1" applyFill="1" applyBorder="1" applyAlignment="1">
      <alignment horizontal="center" vertical="center" wrapText="1"/>
    </xf>
    <xf numFmtId="0" fontId="39" fillId="0" borderId="2054" xfId="0" applyFont="1" applyFill="1" applyBorder="1" applyAlignment="1">
      <alignment horizontal="center" vertical="center" wrapText="1"/>
    </xf>
    <xf numFmtId="0" fontId="39" fillId="4" borderId="2042" xfId="15" quotePrefix="1" applyFont="1" applyFill="1" applyBorder="1" applyAlignment="1">
      <alignment vertical="center" wrapText="1"/>
    </xf>
    <xf numFmtId="0" fontId="39" fillId="16" borderId="2043" xfId="0" applyFont="1" applyFill="1" applyBorder="1" applyAlignment="1">
      <alignment horizontal="center" vertical="center" wrapText="1"/>
    </xf>
    <xf numFmtId="0" fontId="38" fillId="4" borderId="1910" xfId="15" quotePrefix="1" applyFont="1" applyFill="1" applyBorder="1" applyAlignment="1">
      <alignment vertical="center" wrapText="1"/>
    </xf>
    <xf numFmtId="0" fontId="42" fillId="4" borderId="2000" xfId="0" applyFont="1" applyFill="1" applyBorder="1" applyAlignment="1">
      <alignment horizontal="left" vertical="center" wrapText="1"/>
    </xf>
    <xf numFmtId="0" fontId="10" fillId="16" borderId="1954" xfId="0" applyFont="1" applyFill="1" applyBorder="1" applyAlignment="1">
      <alignment horizontal="center" vertical="center" wrapText="1"/>
    </xf>
    <xf numFmtId="0" fontId="39" fillId="4" borderId="2057" xfId="15" quotePrefix="1" applyFont="1" applyFill="1" applyBorder="1" applyAlignment="1">
      <alignment vertical="center" wrapText="1"/>
    </xf>
    <xf numFmtId="0" fontId="42" fillId="4" borderId="2059" xfId="0" applyFont="1" applyFill="1" applyBorder="1" applyAlignment="1">
      <alignment horizontal="left" vertical="center" wrapText="1"/>
    </xf>
    <xf numFmtId="0" fontId="38" fillId="4" borderId="2012" xfId="15" applyFont="1" applyFill="1" applyBorder="1" applyAlignment="1">
      <alignment vertical="center" wrapText="1"/>
    </xf>
    <xf numFmtId="0" fontId="107" fillId="16" borderId="1707" xfId="0" applyFont="1" applyFill="1" applyBorder="1" applyAlignment="1">
      <alignment horizontal="center" vertical="center"/>
    </xf>
    <xf numFmtId="0" fontId="107" fillId="16" borderId="1826" xfId="0" applyFont="1" applyFill="1" applyBorder="1" applyAlignment="1">
      <alignment horizontal="center" vertical="center"/>
    </xf>
    <xf numFmtId="0" fontId="107" fillId="16" borderId="1880" xfId="0" applyFont="1" applyFill="1" applyBorder="1" applyAlignment="1">
      <alignment horizontal="center" vertical="center"/>
    </xf>
    <xf numFmtId="0" fontId="107" fillId="16" borderId="109" xfId="0" applyFont="1" applyFill="1" applyBorder="1" applyAlignment="1">
      <alignment horizontal="center" vertical="center"/>
    </xf>
    <xf numFmtId="0" fontId="107" fillId="16" borderId="2051" xfId="0" applyFont="1" applyFill="1" applyBorder="1" applyAlignment="1">
      <alignment horizontal="center" vertical="center"/>
    </xf>
    <xf numFmtId="0" fontId="107" fillId="16" borderId="2047" xfId="0" applyFont="1" applyFill="1" applyBorder="1" applyAlignment="1">
      <alignment horizontal="center" vertical="center"/>
    </xf>
    <xf numFmtId="0" fontId="10" fillId="16" borderId="1956" xfId="0" applyFont="1" applyFill="1" applyBorder="1" applyAlignment="1">
      <alignment horizontal="center" vertical="center" wrapText="1"/>
    </xf>
    <xf numFmtId="0" fontId="9" fillId="4" borderId="1351" xfId="0" applyFont="1" applyFill="1" applyBorder="1" applyAlignment="1">
      <alignment horizontal="left" vertical="center" wrapText="1"/>
    </xf>
    <xf numFmtId="0" fontId="10" fillId="0" borderId="2060" xfId="15" quotePrefix="1" applyFont="1" applyFill="1" applyBorder="1" applyAlignment="1">
      <alignment horizontal="center" vertical="center" wrapText="1"/>
    </xf>
    <xf numFmtId="0" fontId="10" fillId="0" borderId="2061" xfId="15" quotePrefix="1" applyFont="1" applyFill="1" applyBorder="1" applyAlignment="1">
      <alignment horizontal="center" vertical="center" wrapText="1"/>
    </xf>
    <xf numFmtId="0" fontId="10" fillId="0" borderId="2062" xfId="15" quotePrefix="1" applyFont="1" applyFill="1" applyBorder="1" applyAlignment="1">
      <alignment horizontal="center" vertical="center" wrapText="1"/>
    </xf>
    <xf numFmtId="0" fontId="10" fillId="0" borderId="2063" xfId="15" quotePrefix="1" applyFont="1" applyFill="1" applyBorder="1" applyAlignment="1">
      <alignment horizontal="center" vertical="center" wrapText="1"/>
    </xf>
    <xf numFmtId="0" fontId="10" fillId="0" borderId="2064" xfId="15" quotePrefix="1" applyFont="1" applyFill="1" applyBorder="1" applyAlignment="1">
      <alignment horizontal="center" vertical="center" wrapText="1"/>
    </xf>
    <xf numFmtId="0" fontId="10" fillId="0" borderId="2065" xfId="15" quotePrefix="1" applyFont="1" applyFill="1" applyBorder="1" applyAlignment="1">
      <alignment horizontal="center" vertical="center" wrapText="1"/>
    </xf>
    <xf numFmtId="0" fontId="10" fillId="0" borderId="2066" xfId="15" quotePrefix="1" applyFont="1" applyFill="1" applyBorder="1" applyAlignment="1">
      <alignment horizontal="center" vertical="center" wrapText="1"/>
    </xf>
    <xf numFmtId="0" fontId="10" fillId="0" borderId="2067" xfId="15" quotePrefix="1" applyFont="1" applyFill="1" applyBorder="1" applyAlignment="1">
      <alignment horizontal="center" vertical="center" wrapText="1"/>
    </xf>
    <xf numFmtId="0" fontId="10" fillId="0" borderId="2068" xfId="15" quotePrefix="1" applyFont="1" applyFill="1" applyBorder="1" applyAlignment="1">
      <alignment horizontal="center" vertical="center" wrapText="1"/>
    </xf>
    <xf numFmtId="0" fontId="10" fillId="0" borderId="2069" xfId="15" quotePrefix="1" applyFont="1" applyFill="1" applyBorder="1" applyAlignment="1">
      <alignment horizontal="center" vertical="center" wrapText="1"/>
    </xf>
    <xf numFmtId="0" fontId="10" fillId="0" borderId="2026" xfId="13" quotePrefix="1" applyFont="1" applyFill="1" applyBorder="1" applyAlignment="1">
      <alignment horizontal="center" vertical="center" wrapText="1"/>
    </xf>
    <xf numFmtId="0" fontId="10" fillId="0" borderId="2027" xfId="13" quotePrefix="1" applyFont="1" applyFill="1" applyBorder="1" applyAlignment="1">
      <alignment horizontal="center" vertical="center" wrapText="1"/>
    </xf>
    <xf numFmtId="0" fontId="10" fillId="0" borderId="1975" xfId="13" quotePrefix="1" applyFont="1" applyFill="1" applyBorder="1" applyAlignment="1">
      <alignment horizontal="center" vertical="center" wrapText="1"/>
    </xf>
    <xf numFmtId="0" fontId="10" fillId="0" borderId="2042" xfId="13" quotePrefix="1" applyFont="1" applyFill="1" applyBorder="1" applyAlignment="1">
      <alignment horizontal="center" vertical="center" wrapText="1"/>
    </xf>
    <xf numFmtId="0" fontId="10" fillId="0" borderId="1967" xfId="13" quotePrefix="1" applyFont="1" applyFill="1" applyBorder="1" applyAlignment="1">
      <alignment vertical="center" wrapText="1"/>
    </xf>
    <xf numFmtId="0" fontId="10" fillId="0" borderId="1968" xfId="13" quotePrefix="1" applyFont="1" applyFill="1" applyBorder="1" applyAlignment="1">
      <alignment vertical="center" wrapText="1"/>
    </xf>
    <xf numFmtId="0" fontId="39" fillId="0" borderId="1970" xfId="15" quotePrefix="1" applyFont="1" applyFill="1" applyBorder="1" applyAlignment="1">
      <alignment horizontal="center" vertical="center" wrapText="1"/>
    </xf>
    <xf numFmtId="0" fontId="39" fillId="0" borderId="2018" xfId="15" quotePrefix="1" applyFont="1" applyFill="1" applyBorder="1" applyAlignment="1">
      <alignment horizontal="center" vertical="center" wrapText="1"/>
    </xf>
    <xf numFmtId="0" fontId="52" fillId="0" borderId="1970" xfId="15" quotePrefix="1" applyFont="1" applyFill="1" applyBorder="1" applyAlignment="1">
      <alignment horizontal="center" vertical="center" wrapText="1"/>
    </xf>
    <xf numFmtId="0" fontId="100" fillId="0" borderId="1970" xfId="0" applyFont="1" applyFill="1" applyBorder="1" applyAlignment="1">
      <alignment horizontal="center" vertical="center" wrapText="1"/>
    </xf>
    <xf numFmtId="0" fontId="39" fillId="0" borderId="2060" xfId="15" quotePrefix="1" applyFont="1" applyFill="1" applyBorder="1" applyAlignment="1">
      <alignment horizontal="center" vertical="center" wrapText="1"/>
    </xf>
    <xf numFmtId="0" fontId="39" fillId="0" borderId="2064" xfId="15" quotePrefix="1" applyFont="1" applyFill="1" applyBorder="1" applyAlignment="1">
      <alignment horizontal="center" vertical="center" wrapText="1"/>
    </xf>
    <xf numFmtId="0" fontId="52" fillId="0" borderId="2060" xfId="15" quotePrefix="1" applyFont="1" applyFill="1" applyBorder="1" applyAlignment="1">
      <alignment horizontal="center" vertical="center" wrapText="1"/>
    </xf>
    <xf numFmtId="0" fontId="100" fillId="0" borderId="2065" xfId="0" applyFont="1" applyFill="1" applyBorder="1" applyAlignment="1">
      <alignment horizontal="center" vertical="center" wrapText="1"/>
    </xf>
    <xf numFmtId="0" fontId="39" fillId="0" borderId="2065" xfId="15" quotePrefix="1" applyFont="1" applyFill="1" applyBorder="1" applyAlignment="1">
      <alignment horizontal="center" vertical="center" wrapText="1"/>
    </xf>
    <xf numFmtId="0" fontId="10" fillId="0" borderId="2025" xfId="15" quotePrefix="1" applyFont="1" applyFill="1" applyBorder="1" applyAlignment="1">
      <alignment horizontal="center" vertical="center" wrapText="1"/>
    </xf>
    <xf numFmtId="0" fontId="39" fillId="0" borderId="2025" xfId="13" quotePrefix="1" applyFont="1" applyFill="1" applyBorder="1" applyAlignment="1">
      <alignment horizontal="center" vertical="center" wrapText="1"/>
    </xf>
    <xf numFmtId="0" fontId="39" fillId="0" borderId="1937" xfId="13" quotePrefix="1" applyFont="1" applyFill="1" applyBorder="1" applyAlignment="1">
      <alignment horizontal="center" vertical="center" wrapText="1"/>
    </xf>
    <xf numFmtId="0" fontId="39" fillId="0" borderId="2001" xfId="13" quotePrefix="1" applyFont="1" applyFill="1" applyBorder="1" applyAlignment="1">
      <alignment horizontal="center" vertical="center" wrapText="1"/>
    </xf>
    <xf numFmtId="0" fontId="39" fillId="0" borderId="2011" xfId="13" quotePrefix="1" applyFont="1" applyFill="1" applyBorder="1" applyAlignment="1">
      <alignment horizontal="center" vertical="center" wrapText="1"/>
    </xf>
    <xf numFmtId="0" fontId="100" fillId="0" borderId="1967" xfId="0" applyFont="1" applyFill="1" applyBorder="1" applyAlignment="1">
      <alignment horizontal="center" vertical="center" wrapText="1"/>
    </xf>
    <xf numFmtId="0" fontId="39" fillId="0" borderId="1778" xfId="15" quotePrefix="1" applyFont="1" applyFill="1" applyBorder="1" applyAlignment="1">
      <alignment horizontal="center" vertical="center" wrapText="1"/>
    </xf>
    <xf numFmtId="0" fontId="52" fillId="0" borderId="1773" xfId="15" quotePrefix="1" applyFont="1" applyFill="1" applyBorder="1" applyAlignment="1">
      <alignment horizontal="center" vertical="center" wrapText="1"/>
    </xf>
    <xf numFmtId="0" fontId="39" fillId="0" borderId="1776" xfId="15" quotePrefix="1" applyFont="1" applyFill="1" applyBorder="1" applyAlignment="1">
      <alignment horizontal="center" vertical="center" wrapText="1"/>
    </xf>
    <xf numFmtId="0" fontId="39" fillId="0" borderId="2070" xfId="15" quotePrefix="1" applyFont="1" applyFill="1" applyBorder="1" applyAlignment="1">
      <alignment horizontal="center" vertical="center" wrapText="1"/>
    </xf>
    <xf numFmtId="0" fontId="39" fillId="0" borderId="2061" xfId="15" quotePrefix="1" applyFont="1" applyFill="1" applyBorder="1" applyAlignment="1">
      <alignment horizontal="center" vertical="center" wrapText="1"/>
    </xf>
    <xf numFmtId="0" fontId="39" fillId="0" borderId="2063" xfId="15" quotePrefix="1" applyFont="1" applyFill="1" applyBorder="1" applyAlignment="1">
      <alignment horizontal="center" vertical="center" wrapText="1"/>
    </xf>
    <xf numFmtId="0" fontId="100" fillId="0" borderId="2060" xfId="0" applyFont="1" applyFill="1" applyBorder="1" applyAlignment="1">
      <alignment horizontal="center" vertical="center" wrapText="1"/>
    </xf>
    <xf numFmtId="0" fontId="100" fillId="0" borderId="1874" xfId="0" applyFont="1" applyFill="1" applyBorder="1" applyAlignment="1">
      <alignment horizontal="center" vertical="center" wrapText="1"/>
    </xf>
    <xf numFmtId="0" fontId="39" fillId="0" borderId="1968" xfId="13" quotePrefix="1" applyFont="1" applyFill="1" applyBorder="1" applyAlignment="1">
      <alignment horizontal="center" vertical="center" wrapText="1"/>
    </xf>
    <xf numFmtId="0" fontId="100" fillId="0" borderId="1968" xfId="0" applyFont="1" applyFill="1" applyBorder="1" applyAlignment="1">
      <alignment horizontal="center" vertical="center" wrapText="1"/>
    </xf>
    <xf numFmtId="0" fontId="100" fillId="0" borderId="2017" xfId="0" applyFont="1" applyFill="1" applyBorder="1" applyAlignment="1">
      <alignment horizontal="center" vertical="center" wrapText="1"/>
    </xf>
    <xf numFmtId="0" fontId="100" fillId="0" borderId="2061" xfId="0" applyFont="1" applyFill="1" applyBorder="1" applyAlignment="1">
      <alignment horizontal="center" vertical="center" wrapText="1"/>
    </xf>
    <xf numFmtId="0" fontId="100" fillId="0" borderId="2071" xfId="0" applyFont="1" applyFill="1" applyBorder="1" applyAlignment="1">
      <alignment horizontal="center" vertical="center" wrapText="1"/>
    </xf>
    <xf numFmtId="0" fontId="10" fillId="0" borderId="1973" xfId="13" quotePrefix="1" applyFont="1" applyFill="1" applyBorder="1" applyAlignment="1">
      <alignment horizontal="center" vertical="center" wrapText="1"/>
    </xf>
    <xf numFmtId="0" fontId="10" fillId="0" borderId="1974" xfId="13" quotePrefix="1" applyFont="1" applyFill="1" applyBorder="1" applyAlignment="1">
      <alignment horizontal="center" vertical="center" wrapText="1"/>
    </xf>
    <xf numFmtId="0" fontId="10" fillId="0" borderId="1970" xfId="15" quotePrefix="1" applyFont="1" applyFill="1" applyBorder="1" applyAlignment="1">
      <alignment horizontal="center" vertical="center" wrapText="1"/>
    </xf>
    <xf numFmtId="0" fontId="10" fillId="0" borderId="2018" xfId="15" quotePrefix="1" applyFont="1" applyFill="1" applyBorder="1" applyAlignment="1">
      <alignment horizontal="center" vertical="center" wrapText="1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2" fillId="2" borderId="2071" xfId="0" applyFont="1" applyFill="1" applyBorder="1" applyAlignment="1">
      <alignment horizontal="center" wrapText="1"/>
    </xf>
    <xf numFmtId="0" fontId="39" fillId="2" borderId="2071" xfId="0" applyFont="1" applyFill="1" applyBorder="1" applyAlignment="1">
      <alignment horizontal="center" vertical="center" wrapText="1"/>
    </xf>
    <xf numFmtId="0" fontId="52" fillId="2" borderId="2071" xfId="0" applyFont="1" applyFill="1" applyBorder="1" applyAlignment="1">
      <alignment horizontal="center" vertical="center" wrapText="1"/>
    </xf>
    <xf numFmtId="0" fontId="52" fillId="2" borderId="1874" xfId="0" applyFont="1" applyFill="1" applyBorder="1" applyAlignment="1">
      <alignment horizontal="center" wrapText="1"/>
    </xf>
    <xf numFmtId="0" fontId="39" fillId="2" borderId="1875" xfId="0" applyFont="1" applyFill="1" applyBorder="1" applyAlignment="1">
      <alignment horizontal="center" vertical="center" wrapText="1"/>
    </xf>
    <xf numFmtId="0" fontId="39" fillId="4" borderId="1970" xfId="0" applyFont="1" applyFill="1" applyBorder="1" applyAlignment="1">
      <alignment horizontal="center" vertical="center" wrapText="1"/>
    </xf>
    <xf numFmtId="0" fontId="39" fillId="4" borderId="2017" xfId="0" applyFont="1" applyFill="1" applyBorder="1" applyAlignment="1">
      <alignment horizontal="center" vertical="center" wrapText="1"/>
    </xf>
    <xf numFmtId="0" fontId="52" fillId="4" borderId="2017" xfId="0" applyFont="1" applyFill="1" applyBorder="1" applyAlignment="1">
      <alignment horizontal="center" vertical="center" wrapText="1"/>
    </xf>
    <xf numFmtId="0" fontId="39" fillId="4" borderId="2018" xfId="0" applyFont="1" applyFill="1" applyBorder="1" applyAlignment="1">
      <alignment horizontal="center" vertical="center" wrapText="1"/>
    </xf>
    <xf numFmtId="0" fontId="52" fillId="4" borderId="2060" xfId="0" applyFont="1" applyFill="1" applyBorder="1" applyAlignment="1">
      <alignment horizontal="center" vertical="center" wrapText="1"/>
    </xf>
    <xf numFmtId="0" fontId="52" fillId="4" borderId="2061" xfId="0" applyFont="1" applyFill="1" applyBorder="1" applyAlignment="1">
      <alignment horizontal="center" vertical="center" wrapText="1"/>
    </xf>
    <xf numFmtId="0" fontId="52" fillId="4" borderId="2062" xfId="0" applyFont="1" applyFill="1" applyBorder="1" applyAlignment="1">
      <alignment horizontal="center" vertical="center" wrapText="1"/>
    </xf>
    <xf numFmtId="0" fontId="52" fillId="4" borderId="2060" xfId="0" applyFont="1" applyFill="1" applyBorder="1" applyAlignment="1">
      <alignment horizontal="center" wrapText="1"/>
    </xf>
    <xf numFmtId="0" fontId="52" fillId="4" borderId="2061" xfId="0" applyFont="1" applyFill="1" applyBorder="1" applyAlignment="1">
      <alignment horizontal="center" wrapText="1"/>
    </xf>
    <xf numFmtId="0" fontId="52" fillId="4" borderId="2062" xfId="0" applyFont="1" applyFill="1" applyBorder="1" applyAlignment="1">
      <alignment horizontal="center" wrapText="1"/>
    </xf>
    <xf numFmtId="0" fontId="39" fillId="4" borderId="2019" xfId="0" applyFont="1" applyFill="1" applyBorder="1" applyAlignment="1">
      <alignment horizontal="center" vertical="center" wrapText="1"/>
    </xf>
    <xf numFmtId="0" fontId="52" fillId="4" borderId="2064" xfId="0" applyFont="1" applyFill="1" applyBorder="1" applyAlignment="1">
      <alignment horizontal="center" vertical="center" wrapText="1"/>
    </xf>
    <xf numFmtId="0" fontId="52" fillId="4" borderId="2064" xfId="0" applyFont="1" applyFill="1" applyBorder="1" applyAlignment="1">
      <alignment horizontal="center" wrapText="1"/>
    </xf>
    <xf numFmtId="0" fontId="52" fillId="2" borderId="2041" xfId="0" applyFont="1" applyFill="1" applyBorder="1" applyAlignment="1">
      <alignment horizontal="center" wrapText="1"/>
    </xf>
    <xf numFmtId="0" fontId="55" fillId="2" borderId="2000" xfId="0" applyFont="1" applyFill="1" applyBorder="1" applyAlignment="1">
      <alignment horizontal="center" vertical="center" wrapText="1"/>
    </xf>
    <xf numFmtId="0" fontId="73" fillId="2" borderId="2040" xfId="0" applyFont="1" applyFill="1" applyBorder="1" applyAlignment="1">
      <alignment horizontal="center" vertical="center" wrapText="1"/>
    </xf>
    <xf numFmtId="0" fontId="52" fillId="4" borderId="1971" xfId="0" applyFont="1" applyFill="1" applyBorder="1" applyAlignment="1">
      <alignment horizontal="center" vertical="center" wrapText="1"/>
    </xf>
    <xf numFmtId="0" fontId="52" fillId="4" borderId="2063" xfId="0" applyFont="1" applyFill="1" applyBorder="1" applyAlignment="1">
      <alignment horizontal="center" vertical="center" wrapText="1"/>
    </xf>
    <xf numFmtId="0" fontId="52" fillId="4" borderId="2063" xfId="0" applyFont="1" applyFill="1" applyBorder="1" applyAlignment="1">
      <alignment horizontal="center" wrapText="1"/>
    </xf>
    <xf numFmtId="0" fontId="52" fillId="2" borderId="1993" xfId="0" applyFont="1" applyFill="1" applyBorder="1" applyAlignment="1">
      <alignment horizontal="center" vertical="center" wrapText="1"/>
    </xf>
    <xf numFmtId="0" fontId="55" fillId="2" borderId="2072" xfId="0" applyFont="1" applyFill="1" applyBorder="1" applyAlignment="1">
      <alignment horizontal="center" vertical="center" wrapText="1"/>
    </xf>
    <xf numFmtId="0" fontId="73" fillId="2" borderId="2072" xfId="0" applyFont="1" applyFill="1" applyBorder="1" applyAlignment="1">
      <alignment horizontal="center" vertical="center" wrapText="1"/>
    </xf>
    <xf numFmtId="0" fontId="39" fillId="2" borderId="1874" xfId="0" applyFont="1" applyFill="1" applyBorder="1" applyAlignment="1">
      <alignment horizontal="center" vertical="center" wrapText="1"/>
    </xf>
    <xf numFmtId="0" fontId="55" fillId="2" borderId="2025" xfId="0" applyFont="1" applyFill="1" applyBorder="1" applyAlignment="1">
      <alignment horizontal="center" vertical="center" wrapText="1"/>
    </xf>
    <xf numFmtId="0" fontId="55" fillId="2" borderId="2026" xfId="0" applyFont="1" applyFill="1" applyBorder="1" applyAlignment="1">
      <alignment horizontal="center" vertical="center" wrapText="1"/>
    </xf>
    <xf numFmtId="0" fontId="55" fillId="2" borderId="2027" xfId="0" applyFont="1" applyFill="1" applyBorder="1" applyAlignment="1">
      <alignment horizontal="center" vertical="center" wrapText="1"/>
    </xf>
    <xf numFmtId="0" fontId="73" fillId="2" borderId="2025" xfId="0" applyFont="1" applyFill="1" applyBorder="1" applyAlignment="1">
      <alignment horizontal="center" vertical="center" wrapText="1"/>
    </xf>
    <xf numFmtId="0" fontId="73" fillId="2" borderId="2026" xfId="0" applyFont="1" applyFill="1" applyBorder="1" applyAlignment="1">
      <alignment horizontal="center" vertical="center" wrapText="1"/>
    </xf>
    <xf numFmtId="0" fontId="73" fillId="2" borderId="2027" xfId="0" applyFont="1" applyFill="1" applyBorder="1" applyAlignment="1">
      <alignment horizontal="center" vertical="center" wrapText="1"/>
    </xf>
    <xf numFmtId="0" fontId="52" fillId="4" borderId="2019" xfId="0" applyFont="1" applyFill="1" applyBorder="1" applyAlignment="1">
      <alignment horizontal="center" vertical="center" wrapText="1"/>
    </xf>
    <xf numFmtId="0" fontId="52" fillId="2" borderId="2041" xfId="0" applyFont="1" applyFill="1" applyBorder="1" applyAlignment="1">
      <alignment horizontal="center" vertical="center" wrapText="1"/>
    </xf>
    <xf numFmtId="0" fontId="55" fillId="2" borderId="2040" xfId="0" applyFont="1" applyFill="1" applyBorder="1" applyAlignment="1">
      <alignment horizontal="center" vertical="center" wrapText="1"/>
    </xf>
    <xf numFmtId="0" fontId="52" fillId="4" borderId="1970" xfId="0" applyFont="1" applyFill="1" applyBorder="1" applyAlignment="1">
      <alignment horizontal="center" vertical="center" wrapText="1"/>
    </xf>
    <xf numFmtId="0" fontId="52" fillId="4" borderId="2018" xfId="0" applyFont="1" applyFill="1" applyBorder="1" applyAlignment="1">
      <alignment horizontal="center" vertical="center" wrapText="1"/>
    </xf>
    <xf numFmtId="0" fontId="52" fillId="2" borderId="1874" xfId="0" applyFont="1" applyFill="1" applyBorder="1" applyAlignment="1">
      <alignment horizontal="center" vertical="center" wrapText="1"/>
    </xf>
    <xf numFmtId="0" fontId="52" fillId="2" borderId="1875" xfId="0" applyFont="1" applyFill="1" applyBorder="1" applyAlignment="1">
      <alignment horizontal="center" vertical="center" wrapText="1"/>
    </xf>
    <xf numFmtId="0" fontId="52" fillId="2" borderId="136" xfId="0" applyFont="1" applyFill="1" applyBorder="1" applyAlignment="1">
      <alignment horizontal="center" wrapText="1"/>
    </xf>
    <xf numFmtId="0" fontId="52" fillId="4" borderId="1970" xfId="0" applyFont="1" applyFill="1" applyBorder="1" applyAlignment="1">
      <alignment horizontal="center" wrapText="1"/>
    </xf>
    <xf numFmtId="0" fontId="52" fillId="4" borderId="2017" xfId="0" applyFont="1" applyFill="1" applyBorder="1" applyAlignment="1">
      <alignment horizontal="center" wrapText="1"/>
    </xf>
    <xf numFmtId="0" fontId="52" fillId="4" borderId="2018" xfId="0" applyFont="1" applyFill="1" applyBorder="1" applyAlignment="1">
      <alignment horizontal="center" wrapText="1"/>
    </xf>
    <xf numFmtId="0" fontId="52" fillId="2" borderId="1875" xfId="0" applyFont="1" applyFill="1" applyBorder="1" applyAlignment="1">
      <alignment horizontal="center" wrapText="1"/>
    </xf>
    <xf numFmtId="0" fontId="10" fillId="2" borderId="2025" xfId="0" applyFont="1" applyFill="1" applyBorder="1" applyAlignment="1">
      <alignment horizontal="center" vertical="center" wrapText="1"/>
    </xf>
    <xf numFmtId="0" fontId="10" fillId="2" borderId="2026" xfId="0" applyFont="1" applyFill="1" applyBorder="1" applyAlignment="1">
      <alignment horizontal="center" vertical="center" wrapText="1"/>
    </xf>
    <xf numFmtId="0" fontId="10" fillId="2" borderId="2027" xfId="0" applyFont="1" applyFill="1" applyBorder="1" applyAlignment="1">
      <alignment horizontal="center" vertical="center" wrapText="1"/>
    </xf>
    <xf numFmtId="0" fontId="10" fillId="2" borderId="2025" xfId="13" quotePrefix="1" applyFont="1" applyFill="1" applyBorder="1" applyAlignment="1">
      <alignment horizontal="center" vertical="center" wrapText="1"/>
    </xf>
    <xf numFmtId="0" fontId="10" fillId="2" borderId="2026" xfId="13" quotePrefix="1" applyFont="1" applyFill="1" applyBorder="1" applyAlignment="1">
      <alignment horizontal="center" vertical="center" wrapText="1"/>
    </xf>
    <xf numFmtId="0" fontId="10" fillId="2" borderId="2027" xfId="13" quotePrefix="1" applyFont="1" applyFill="1" applyBorder="1" applyAlignment="1">
      <alignment horizontal="center" vertical="center" wrapText="1"/>
    </xf>
    <xf numFmtId="0" fontId="52" fillId="2" borderId="2073" xfId="0" applyFont="1" applyFill="1" applyBorder="1" applyAlignment="1">
      <alignment horizontal="center" vertical="center" wrapText="1"/>
    </xf>
    <xf numFmtId="0" fontId="52" fillId="2" borderId="2074" xfId="0" applyFont="1" applyFill="1" applyBorder="1" applyAlignment="1">
      <alignment horizontal="center" vertical="center" wrapText="1"/>
    </xf>
    <xf numFmtId="0" fontId="52" fillId="2" borderId="2075" xfId="0" applyFont="1" applyFill="1" applyBorder="1" applyAlignment="1">
      <alignment horizontal="center" vertical="center" wrapText="1"/>
    </xf>
    <xf numFmtId="0" fontId="52" fillId="2" borderId="1970" xfId="0" applyFont="1" applyFill="1" applyBorder="1" applyAlignment="1">
      <alignment horizontal="center" wrapText="1"/>
    </xf>
    <xf numFmtId="0" fontId="52" fillId="2" borderId="2017" xfId="0" applyFont="1" applyFill="1" applyBorder="1" applyAlignment="1">
      <alignment horizontal="center" wrapText="1"/>
    </xf>
    <xf numFmtId="0" fontId="52" fillId="2" borderId="2018" xfId="0" applyFont="1" applyFill="1" applyBorder="1" applyAlignment="1">
      <alignment horizontal="center" wrapText="1"/>
    </xf>
    <xf numFmtId="0" fontId="53" fillId="2" borderId="2073" xfId="0" applyFont="1" applyFill="1" applyBorder="1" applyAlignment="1">
      <alignment horizontal="center" vertical="center" wrapText="1"/>
    </xf>
    <xf numFmtId="0" fontId="53" fillId="2" borderId="2074" xfId="0" applyFont="1" applyFill="1" applyBorder="1" applyAlignment="1">
      <alignment horizontal="center" vertical="center" wrapText="1"/>
    </xf>
    <xf numFmtId="0" fontId="53" fillId="2" borderId="2075" xfId="0" applyFont="1" applyFill="1" applyBorder="1" applyAlignment="1">
      <alignment horizontal="center" vertical="center" wrapText="1"/>
    </xf>
    <xf numFmtId="0" fontId="53" fillId="0" borderId="2076" xfId="15" applyFont="1" applyFill="1" applyBorder="1" applyAlignment="1">
      <alignment horizontal="center" vertical="center" wrapText="1"/>
    </xf>
    <xf numFmtId="0" fontId="53" fillId="0" borderId="2077" xfId="15" applyFont="1" applyFill="1" applyBorder="1" applyAlignment="1">
      <alignment horizontal="center" vertical="center" wrapText="1"/>
    </xf>
    <xf numFmtId="0" fontId="53" fillId="0" borderId="2060" xfId="15" applyFont="1" applyFill="1" applyBorder="1" applyAlignment="1">
      <alignment horizontal="center" vertical="center" wrapText="1"/>
    </xf>
    <xf numFmtId="0" fontId="53" fillId="0" borderId="2061" xfId="15" applyFont="1" applyFill="1" applyBorder="1" applyAlignment="1">
      <alignment horizontal="center" vertical="center" wrapText="1"/>
    </xf>
    <xf numFmtId="0" fontId="47" fillId="0" borderId="2060" xfId="13" applyFont="1" applyFill="1" applyBorder="1" applyAlignment="1">
      <alignment horizontal="center" vertical="center" wrapText="1"/>
    </xf>
    <xf numFmtId="0" fontId="47" fillId="0" borderId="2061" xfId="13" applyFont="1" applyFill="1" applyBorder="1" applyAlignment="1">
      <alignment horizontal="center" vertical="center" wrapText="1"/>
    </xf>
    <xf numFmtId="0" fontId="47" fillId="0" borderId="2078" xfId="15" applyFont="1" applyFill="1" applyBorder="1" applyAlignment="1">
      <alignment horizontal="center" vertical="center" wrapText="1"/>
    </xf>
    <xf numFmtId="0" fontId="47" fillId="0" borderId="2079" xfId="15" applyFont="1" applyFill="1" applyBorder="1" applyAlignment="1">
      <alignment horizontal="center" vertical="center" wrapText="1"/>
    </xf>
    <xf numFmtId="0" fontId="47" fillId="0" borderId="2078" xfId="13" applyFont="1" applyFill="1" applyBorder="1" applyAlignment="1">
      <alignment horizontal="center" vertical="center" wrapText="1"/>
    </xf>
    <xf numFmtId="0" fontId="47" fillId="0" borderId="2080" xfId="13" applyFont="1" applyFill="1" applyBorder="1" applyAlignment="1">
      <alignment horizontal="center" vertical="center" wrapText="1"/>
    </xf>
    <xf numFmtId="0" fontId="53" fillId="0" borderId="2081" xfId="15" applyFont="1" applyFill="1" applyBorder="1" applyAlignment="1">
      <alignment horizontal="center" vertical="center" wrapText="1"/>
    </xf>
    <xf numFmtId="0" fontId="47" fillId="0" borderId="2079" xfId="13" applyFont="1" applyFill="1" applyBorder="1" applyAlignment="1">
      <alignment horizontal="center" vertical="center" wrapText="1"/>
    </xf>
    <xf numFmtId="0" fontId="47" fillId="0" borderId="2082" xfId="13" applyFont="1" applyFill="1" applyBorder="1" applyAlignment="1">
      <alignment horizontal="center" vertical="center" wrapText="1"/>
    </xf>
    <xf numFmtId="0" fontId="47" fillId="0" borderId="2042" xfId="13" applyFont="1" applyFill="1" applyBorder="1" applyAlignment="1">
      <alignment horizontal="center" vertical="center" wrapText="1"/>
    </xf>
    <xf numFmtId="0" fontId="47" fillId="0" borderId="1171" xfId="13" applyFont="1" applyFill="1" applyBorder="1" applyAlignment="1">
      <alignment horizontal="center" vertical="center" wrapText="1"/>
    </xf>
    <xf numFmtId="0" fontId="47" fillId="0" borderId="2076" xfId="13" applyFont="1" applyFill="1" applyBorder="1" applyAlignment="1">
      <alignment horizontal="center" vertical="center" wrapText="1"/>
    </xf>
    <xf numFmtId="0" fontId="47" fillId="0" borderId="2077" xfId="13" applyFont="1" applyFill="1" applyBorder="1" applyAlignment="1">
      <alignment horizontal="center" vertical="center" wrapText="1"/>
    </xf>
    <xf numFmtId="0" fontId="53" fillId="0" borderId="2073" xfId="15" applyFont="1" applyFill="1" applyBorder="1" applyAlignment="1">
      <alignment horizontal="center" vertical="center" wrapText="1"/>
    </xf>
    <xf numFmtId="0" fontId="53" fillId="0" borderId="2074" xfId="15" applyFont="1" applyFill="1" applyBorder="1" applyAlignment="1">
      <alignment horizontal="center" vertical="center" wrapText="1"/>
    </xf>
    <xf numFmtId="0" fontId="53" fillId="0" borderId="2075" xfId="15" applyFont="1" applyFill="1" applyBorder="1" applyAlignment="1">
      <alignment horizontal="center" vertical="center" wrapText="1"/>
    </xf>
    <xf numFmtId="0" fontId="53" fillId="0" borderId="1984" xfId="15" applyFont="1" applyFill="1" applyBorder="1" applyAlignment="1">
      <alignment horizontal="center" vertical="center" wrapText="1"/>
    </xf>
    <xf numFmtId="0" fontId="47" fillId="0" borderId="2080" xfId="15" applyFont="1" applyFill="1" applyBorder="1" applyAlignment="1">
      <alignment horizontal="center" vertical="center" wrapText="1"/>
    </xf>
    <xf numFmtId="0" fontId="53" fillId="0" borderId="2083" xfId="15" applyFont="1" applyFill="1" applyBorder="1" applyAlignment="1">
      <alignment horizontal="center" vertical="center" wrapText="1"/>
    </xf>
    <xf numFmtId="0" fontId="47" fillId="0" borderId="2081" xfId="13" applyFont="1" applyFill="1" applyBorder="1" applyAlignment="1">
      <alignment horizontal="center" vertical="center" wrapText="1"/>
    </xf>
    <xf numFmtId="0" fontId="47" fillId="0" borderId="1874" xfId="13" applyFont="1" applyFill="1" applyBorder="1" applyAlignment="1">
      <alignment horizontal="center" vertical="center" wrapText="1"/>
    </xf>
    <xf numFmtId="0" fontId="47" fillId="0" borderId="2071" xfId="13" applyFont="1" applyFill="1" applyBorder="1" applyAlignment="1">
      <alignment horizontal="center" vertical="center" wrapText="1"/>
    </xf>
    <xf numFmtId="0" fontId="47" fillId="0" borderId="1875" xfId="13" applyFont="1" applyFill="1" applyBorder="1" applyAlignment="1">
      <alignment horizontal="center" vertical="center" wrapText="1"/>
    </xf>
    <xf numFmtId="0" fontId="47" fillId="0" borderId="2062" xfId="13" applyFont="1" applyFill="1" applyBorder="1" applyAlignment="1">
      <alignment horizontal="center" vertical="center" wrapText="1"/>
    </xf>
    <xf numFmtId="0" fontId="47" fillId="0" borderId="2073" xfId="13" applyFont="1" applyFill="1" applyBorder="1" applyAlignment="1">
      <alignment horizontal="center" vertical="center" wrapText="1"/>
    </xf>
    <xf numFmtId="0" fontId="47" fillId="0" borderId="2074" xfId="13" applyFont="1" applyFill="1" applyBorder="1" applyAlignment="1">
      <alignment horizontal="center" vertical="center" wrapText="1"/>
    </xf>
    <xf numFmtId="0" fontId="53" fillId="0" borderId="2078" xfId="15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left" vertical="center" wrapText="1"/>
    </xf>
    <xf numFmtId="1" fontId="153" fillId="2" borderId="151" xfId="12" applyNumberFormat="1" applyFont="1" applyFill="1" applyBorder="1" applyAlignment="1">
      <alignment horizontal="center"/>
    </xf>
    <xf numFmtId="1" fontId="153" fillId="2" borderId="148" xfId="12" applyNumberFormat="1" applyFont="1" applyFill="1" applyBorder="1" applyAlignment="1">
      <alignment horizontal="center"/>
    </xf>
    <xf numFmtId="1" fontId="153" fillId="2" borderId="144" xfId="12" applyNumberFormat="1" applyFont="1" applyFill="1" applyBorder="1" applyAlignment="1">
      <alignment horizontal="center"/>
    </xf>
    <xf numFmtId="1" fontId="153" fillId="2" borderId="21" xfId="12" applyNumberFormat="1" applyFont="1" applyFill="1" applyBorder="1" applyAlignment="1">
      <alignment horizontal="center"/>
    </xf>
    <xf numFmtId="1" fontId="153" fillId="2" borderId="20" xfId="12" applyNumberFormat="1" applyFont="1" applyFill="1" applyBorder="1" applyAlignment="1">
      <alignment horizontal="center"/>
    </xf>
    <xf numFmtId="0" fontId="1" fillId="2" borderId="1427" xfId="0" applyFont="1" applyFill="1" applyBorder="1" applyAlignment="1">
      <alignment horizontal="left" vertical="center" wrapText="1"/>
    </xf>
    <xf numFmtId="1" fontId="153" fillId="2" borderId="879" xfId="12" applyNumberFormat="1" applyFont="1" applyFill="1" applyBorder="1" applyAlignment="1">
      <alignment horizontal="center"/>
    </xf>
    <xf numFmtId="1" fontId="153" fillId="2" borderId="1016" xfId="12" applyNumberFormat="1" applyFont="1" applyFill="1" applyBorder="1" applyAlignment="1">
      <alignment horizontal="center"/>
    </xf>
    <xf numFmtId="1" fontId="153" fillId="2" borderId="894" xfId="12" applyNumberFormat="1" applyFont="1" applyFill="1" applyBorder="1" applyAlignment="1">
      <alignment horizontal="center"/>
    </xf>
    <xf numFmtId="1" fontId="153" fillId="2" borderId="840" xfId="12" applyNumberFormat="1" applyFont="1" applyFill="1" applyBorder="1" applyAlignment="1">
      <alignment horizontal="center"/>
    </xf>
    <xf numFmtId="1" fontId="153" fillId="2" borderId="1375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153" fillId="2" borderId="24" xfId="12" applyNumberFormat="1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53" fillId="2" borderId="151" xfId="12" applyFont="1" applyFill="1" applyBorder="1" applyAlignment="1">
      <alignment horizontal="center"/>
    </xf>
    <xf numFmtId="0" fontId="153" fillId="2" borderId="148" xfId="12" applyFont="1" applyFill="1" applyBorder="1" applyAlignment="1">
      <alignment horizontal="center"/>
    </xf>
    <xf numFmtId="0" fontId="153" fillId="2" borderId="145" xfId="12" applyFont="1" applyFill="1" applyBorder="1" applyAlignment="1">
      <alignment horizontal="center"/>
    </xf>
    <xf numFmtId="0" fontId="153" fillId="2" borderId="24" xfId="12" applyFont="1" applyFill="1" applyBorder="1" applyAlignment="1">
      <alignment horizontal="center"/>
    </xf>
    <xf numFmtId="0" fontId="153" fillId="2" borderId="25" xfId="12" applyFont="1" applyFill="1" applyBorder="1" applyAlignment="1">
      <alignment horizontal="center"/>
    </xf>
    <xf numFmtId="0" fontId="153" fillId="2" borderId="27" xfId="12" applyFont="1" applyFill="1" applyBorder="1" applyAlignment="1">
      <alignment horizontal="center"/>
    </xf>
    <xf numFmtId="0" fontId="153" fillId="2" borderId="26" xfId="12" applyFont="1" applyFill="1" applyBorder="1" applyAlignment="1">
      <alignment horizontal="center"/>
    </xf>
    <xf numFmtId="0" fontId="153" fillId="2" borderId="23" xfId="12" applyFont="1" applyFill="1" applyBorder="1" applyAlignment="1">
      <alignment horizontal="center"/>
    </xf>
    <xf numFmtId="0" fontId="153" fillId="2" borderId="48" xfId="12" applyFont="1" applyFill="1" applyBorder="1" applyAlignment="1">
      <alignment horizontal="center"/>
    </xf>
    <xf numFmtId="0" fontId="153" fillId="2" borderId="32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53" fillId="2" borderId="174" xfId="12" applyFont="1" applyFill="1" applyBorder="1" applyAlignment="1">
      <alignment horizontal="center"/>
    </xf>
    <xf numFmtId="0" fontId="153" fillId="2" borderId="30" xfId="12" applyFont="1" applyFill="1" applyBorder="1" applyAlignment="1">
      <alignment horizontal="center"/>
    </xf>
    <xf numFmtId="0" fontId="153" fillId="2" borderId="39" xfId="12" applyFont="1" applyFill="1" applyBorder="1" applyAlignment="1">
      <alignment horizontal="center"/>
    </xf>
    <xf numFmtId="0" fontId="153" fillId="2" borderId="162" xfId="12" applyFont="1" applyFill="1" applyBorder="1" applyAlignment="1">
      <alignment horizontal="center"/>
    </xf>
    <xf numFmtId="0" fontId="153" fillId="2" borderId="34" xfId="12" applyFont="1" applyFill="1" applyBorder="1" applyAlignment="1">
      <alignment horizontal="center"/>
    </xf>
    <xf numFmtId="0" fontId="153" fillId="2" borderId="160" xfId="12" applyFont="1" applyFill="1" applyBorder="1" applyAlignment="1">
      <alignment horizontal="center"/>
    </xf>
    <xf numFmtId="0" fontId="153" fillId="2" borderId="184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53" fillId="2" borderId="29" xfId="12" applyFont="1" applyFill="1" applyBorder="1" applyAlignment="1">
      <alignment horizontal="center"/>
    </xf>
    <xf numFmtId="0" fontId="153" fillId="2" borderId="119" xfId="12" applyFont="1" applyFill="1" applyBorder="1" applyAlignment="1">
      <alignment horizontal="center"/>
    </xf>
    <xf numFmtId="0" fontId="153" fillId="2" borderId="118" xfId="12" applyFont="1" applyFill="1" applyBorder="1" applyAlignment="1">
      <alignment horizontal="center"/>
    </xf>
    <xf numFmtId="0" fontId="153" fillId="2" borderId="120" xfId="12" applyFont="1" applyFill="1" applyBorder="1" applyAlignment="1">
      <alignment horizontal="center"/>
    </xf>
    <xf numFmtId="0" fontId="153" fillId="2" borderId="42" xfId="12" applyFont="1" applyFill="1" applyBorder="1" applyAlignment="1">
      <alignment horizontal="center"/>
    </xf>
    <xf numFmtId="0" fontId="153" fillId="2" borderId="33" xfId="12" applyFont="1" applyFill="1" applyBorder="1" applyAlignment="1">
      <alignment horizontal="center"/>
    </xf>
    <xf numFmtId="0" fontId="153" fillId="2" borderId="133" xfId="12" applyFont="1" applyFill="1" applyBorder="1" applyAlignment="1">
      <alignment horizontal="center"/>
    </xf>
    <xf numFmtId="0" fontId="153" fillId="2" borderId="134" xfId="12" applyFont="1" applyFill="1" applyBorder="1" applyAlignment="1">
      <alignment horizontal="center"/>
    </xf>
    <xf numFmtId="0" fontId="153" fillId="2" borderId="135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153" fillId="2" borderId="31" xfId="12" applyFont="1" applyFill="1" applyBorder="1" applyAlignment="1">
      <alignment horizontal="center"/>
    </xf>
    <xf numFmtId="0" fontId="6" fillId="2" borderId="1041" xfId="30" applyFont="1" applyFill="1" applyBorder="1" applyAlignment="1">
      <alignment vertical="center" wrapText="1"/>
    </xf>
    <xf numFmtId="0" fontId="153" fillId="2" borderId="1129" xfId="12" applyFont="1" applyFill="1" applyBorder="1" applyAlignment="1">
      <alignment horizontal="center"/>
    </xf>
    <xf numFmtId="0" fontId="153" fillId="2" borderId="1122" xfId="12" applyFont="1" applyFill="1" applyBorder="1" applyAlignment="1">
      <alignment horizontal="center"/>
    </xf>
    <xf numFmtId="0" fontId="153" fillId="2" borderId="393" xfId="12" applyFont="1" applyFill="1" applyBorder="1" applyAlignment="1">
      <alignment horizontal="center"/>
    </xf>
    <xf numFmtId="0" fontId="153" fillId="2" borderId="1128" xfId="12" applyFont="1" applyFill="1" applyBorder="1" applyAlignment="1">
      <alignment horizontal="center"/>
    </xf>
    <xf numFmtId="0" fontId="153" fillId="2" borderId="1126" xfId="12" applyFont="1" applyFill="1" applyBorder="1" applyAlignment="1">
      <alignment horizontal="center"/>
    </xf>
    <xf numFmtId="0" fontId="153" fillId="2" borderId="1127" xfId="12" applyFont="1" applyFill="1" applyBorder="1" applyAlignment="1">
      <alignment horizontal="center"/>
    </xf>
    <xf numFmtId="0" fontId="153" fillId="2" borderId="1014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3" fillId="2" borderId="28" xfId="12" applyFont="1" applyFill="1" applyBorder="1" applyAlignment="1">
      <alignment horizontal="center"/>
    </xf>
    <xf numFmtId="0" fontId="153" fillId="2" borderId="49" xfId="12" applyFont="1" applyFill="1" applyBorder="1" applyAlignment="1">
      <alignment horizontal="center"/>
    </xf>
    <xf numFmtId="0" fontId="153" fillId="2" borderId="50" xfId="12" applyFont="1" applyFill="1" applyBorder="1" applyAlignment="1">
      <alignment horizontal="center"/>
    </xf>
    <xf numFmtId="0" fontId="153" fillId="2" borderId="51" xfId="12" applyFont="1" applyFill="1" applyBorder="1" applyAlignment="1">
      <alignment horizontal="center"/>
    </xf>
    <xf numFmtId="0" fontId="153" fillId="2" borderId="40" xfId="12" applyFont="1" applyFill="1" applyBorder="1" applyAlignment="1">
      <alignment horizontal="center"/>
    </xf>
    <xf numFmtId="0" fontId="153" fillId="2" borderId="72" xfId="12" applyFont="1" applyFill="1" applyBorder="1" applyAlignment="1">
      <alignment horizontal="center"/>
    </xf>
    <xf numFmtId="0" fontId="153" fillId="2" borderId="43" xfId="12" applyFont="1" applyFill="1" applyBorder="1" applyAlignment="1">
      <alignment horizontal="center"/>
    </xf>
    <xf numFmtId="1" fontId="153" fillId="2" borderId="514" xfId="12" applyNumberFormat="1" applyFont="1" applyFill="1" applyBorder="1" applyAlignment="1">
      <alignment horizontal="center"/>
    </xf>
    <xf numFmtId="1" fontId="153" fillId="2" borderId="515" xfId="12" applyNumberFormat="1" applyFont="1" applyFill="1" applyBorder="1" applyAlignment="1">
      <alignment horizontal="center"/>
    </xf>
    <xf numFmtId="1" fontId="153" fillId="2" borderId="507" xfId="12" applyNumberFormat="1" applyFont="1" applyFill="1" applyBorder="1" applyAlignment="1">
      <alignment horizontal="center"/>
    </xf>
    <xf numFmtId="1" fontId="153" fillId="2" borderId="516" xfId="12" applyNumberFormat="1" applyFont="1" applyFill="1" applyBorder="1" applyAlignment="1">
      <alignment horizontal="center"/>
    </xf>
    <xf numFmtId="1" fontId="153" fillId="2" borderId="519" xfId="12" applyNumberFormat="1" applyFont="1" applyFill="1" applyBorder="1" applyAlignment="1">
      <alignment horizontal="center"/>
    </xf>
    <xf numFmtId="1" fontId="153" fillId="2" borderId="520" xfId="12" applyNumberFormat="1" applyFont="1" applyFill="1" applyBorder="1" applyAlignment="1">
      <alignment horizontal="center"/>
    </xf>
    <xf numFmtId="0" fontId="153" fillId="2" borderId="594" xfId="12" applyFont="1" applyFill="1" applyBorder="1" applyAlignment="1">
      <alignment horizontal="center"/>
    </xf>
    <xf numFmtId="0" fontId="153" fillId="2" borderId="595" xfId="12" applyFont="1" applyFill="1" applyBorder="1" applyAlignment="1">
      <alignment horizontal="center"/>
    </xf>
    <xf numFmtId="0" fontId="153" fillId="2" borderId="596" xfId="12" applyFont="1" applyFill="1" applyBorder="1" applyAlignment="1">
      <alignment horizontal="center"/>
    </xf>
    <xf numFmtId="0" fontId="153" fillId="2" borderId="1226" xfId="12" applyFont="1" applyFill="1" applyBorder="1" applyAlignment="1">
      <alignment horizontal="center"/>
    </xf>
    <xf numFmtId="0" fontId="153" fillId="2" borderId="1223" xfId="12" applyFont="1" applyFill="1" applyBorder="1" applyAlignment="1">
      <alignment horizontal="center"/>
    </xf>
    <xf numFmtId="0" fontId="153" fillId="2" borderId="1227" xfId="12" applyFont="1" applyFill="1" applyBorder="1" applyAlignment="1">
      <alignment horizontal="center"/>
    </xf>
    <xf numFmtId="0" fontId="153" fillId="2" borderId="514" xfId="12" applyFont="1" applyFill="1" applyBorder="1" applyAlignment="1">
      <alignment horizontal="center"/>
    </xf>
    <xf numFmtId="0" fontId="153" fillId="2" borderId="515" xfId="12" applyFont="1" applyFill="1" applyBorder="1" applyAlignment="1">
      <alignment horizontal="center"/>
    </xf>
    <xf numFmtId="0" fontId="153" fillId="2" borderId="520" xfId="12" applyFont="1" applyFill="1" applyBorder="1" applyAlignment="1">
      <alignment horizontal="center"/>
    </xf>
    <xf numFmtId="1" fontId="153" fillId="2" borderId="1382" xfId="12" applyNumberFormat="1" applyFont="1" applyFill="1" applyBorder="1" applyAlignment="1">
      <alignment horizontal="center"/>
    </xf>
    <xf numFmtId="1" fontId="153" fillId="2" borderId="1395" xfId="12" applyNumberFormat="1" applyFont="1" applyFill="1" applyBorder="1" applyAlignment="1">
      <alignment horizontal="center"/>
    </xf>
    <xf numFmtId="1" fontId="153" fillId="2" borderId="1390" xfId="12" applyNumberFormat="1" applyFont="1" applyFill="1" applyBorder="1" applyAlignment="1">
      <alignment horizontal="center"/>
    </xf>
    <xf numFmtId="0" fontId="153" fillId="2" borderId="1381" xfId="12" applyFont="1" applyFill="1" applyBorder="1" applyAlignment="1">
      <alignment horizontal="center"/>
    </xf>
    <xf numFmtId="0" fontId="153" fillId="2" borderId="1382" xfId="12" applyFont="1" applyFill="1" applyBorder="1" applyAlignment="1">
      <alignment horizontal="center"/>
    </xf>
    <xf numFmtId="0" fontId="153" fillId="2" borderId="1383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53" fillId="2" borderId="507" xfId="12" applyFont="1" applyFill="1" applyBorder="1" applyAlignment="1">
      <alignment horizontal="center"/>
    </xf>
    <xf numFmtId="0" fontId="153" fillId="2" borderId="516" xfId="12" applyFont="1" applyFill="1" applyBorder="1" applyAlignment="1">
      <alignment horizontal="center"/>
    </xf>
    <xf numFmtId="0" fontId="153" fillId="2" borderId="519" xfId="12" applyFont="1" applyFill="1" applyBorder="1" applyAlignment="1">
      <alignment horizontal="center"/>
    </xf>
    <xf numFmtId="0" fontId="153" fillId="2" borderId="474" xfId="12" applyFont="1" applyFill="1" applyBorder="1" applyAlignment="1">
      <alignment horizontal="center"/>
    </xf>
    <xf numFmtId="0" fontId="153" fillId="2" borderId="503" xfId="12" applyFont="1" applyFill="1" applyBorder="1" applyAlignment="1">
      <alignment horizontal="center"/>
    </xf>
    <xf numFmtId="0" fontId="153" fillId="2" borderId="504" xfId="12" applyFont="1" applyFill="1" applyBorder="1" applyAlignment="1">
      <alignment horizontal="center"/>
    </xf>
    <xf numFmtId="0" fontId="153" fillId="2" borderId="508" xfId="12" applyFont="1" applyFill="1" applyBorder="1" applyAlignment="1">
      <alignment horizontal="center"/>
    </xf>
    <xf numFmtId="0" fontId="153" fillId="2" borderId="498" xfId="12" applyFont="1" applyFill="1" applyBorder="1" applyAlignment="1">
      <alignment horizontal="center"/>
    </xf>
    <xf numFmtId="0" fontId="153" fillId="2" borderId="499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3" fillId="2" borderId="41" xfId="12" applyFont="1" applyFill="1" applyBorder="1" applyAlignment="1">
      <alignment horizontal="center"/>
    </xf>
    <xf numFmtId="0" fontId="153" fillId="2" borderId="137" xfId="12" applyFont="1" applyFill="1" applyBorder="1" applyAlignment="1">
      <alignment horizontal="center"/>
    </xf>
    <xf numFmtId="0" fontId="153" fillId="2" borderId="505" xfId="12" applyFont="1" applyFill="1" applyBorder="1" applyAlignment="1">
      <alignment horizontal="center"/>
    </xf>
    <xf numFmtId="0" fontId="153" fillId="2" borderId="489" xfId="12" applyFont="1" applyFill="1" applyBorder="1" applyAlignment="1">
      <alignment horizontal="center"/>
    </xf>
    <xf numFmtId="0" fontId="153" fillId="2" borderId="521" xfId="12" applyFont="1" applyFill="1" applyBorder="1" applyAlignment="1">
      <alignment horizontal="center"/>
    </xf>
    <xf numFmtId="0" fontId="153" fillId="2" borderId="598" xfId="12" applyFont="1" applyFill="1" applyBorder="1" applyAlignment="1">
      <alignment horizontal="center"/>
    </xf>
    <xf numFmtId="0" fontId="153" fillId="2" borderId="599" xfId="12" applyFont="1" applyFill="1" applyBorder="1" applyAlignment="1">
      <alignment horizontal="center"/>
    </xf>
    <xf numFmtId="0" fontId="153" fillId="2" borderId="600" xfId="12" applyFont="1" applyFill="1" applyBorder="1" applyAlignment="1">
      <alignment horizontal="center"/>
    </xf>
    <xf numFmtId="0" fontId="1" fillId="2" borderId="44" xfId="0" applyFont="1" applyFill="1" applyBorder="1" applyAlignment="1">
      <alignment horizontal="left" vertical="center" wrapText="1"/>
    </xf>
    <xf numFmtId="0" fontId="153" fillId="2" borderId="115" xfId="12" applyFont="1" applyFill="1" applyBorder="1" applyAlignment="1">
      <alignment horizontal="center"/>
    </xf>
    <xf numFmtId="0" fontId="153" fillId="2" borderId="116" xfId="12" applyFont="1" applyFill="1" applyBorder="1" applyAlignment="1">
      <alignment horizontal="center"/>
    </xf>
    <xf numFmtId="0" fontId="153" fillId="2" borderId="127" xfId="12" applyFont="1" applyFill="1" applyBorder="1" applyAlignment="1">
      <alignment horizontal="center"/>
    </xf>
    <xf numFmtId="0" fontId="153" fillId="2" borderId="117" xfId="12" applyFont="1" applyFill="1" applyBorder="1" applyAlignment="1">
      <alignment horizontal="center"/>
    </xf>
    <xf numFmtId="0" fontId="153" fillId="2" borderId="128" xfId="12" applyFont="1" applyFill="1" applyBorder="1" applyAlignment="1">
      <alignment horizontal="center"/>
    </xf>
    <xf numFmtId="0" fontId="153" fillId="2" borderId="884" xfId="12" applyFont="1" applyFill="1" applyBorder="1" applyAlignment="1">
      <alignment horizontal="center"/>
    </xf>
    <xf numFmtId="0" fontId="153" fillId="2" borderId="2018" xfId="12" applyFont="1" applyFill="1" applyBorder="1" applyAlignment="1">
      <alignment horizontal="center"/>
    </xf>
    <xf numFmtId="0" fontId="153" fillId="2" borderId="932" xfId="12" applyFont="1" applyFill="1" applyBorder="1" applyAlignment="1">
      <alignment horizontal="center"/>
    </xf>
    <xf numFmtId="0" fontId="153" fillId="2" borderId="838" xfId="12" applyFont="1" applyFill="1" applyBorder="1" applyAlignment="1">
      <alignment horizontal="center"/>
    </xf>
    <xf numFmtId="0" fontId="153" fillId="2" borderId="841" xfId="12" applyFont="1" applyFill="1" applyBorder="1" applyAlignment="1">
      <alignment horizontal="center"/>
    </xf>
    <xf numFmtId="0" fontId="153" fillId="2" borderId="839" xfId="12" applyFont="1" applyFill="1" applyBorder="1" applyAlignment="1">
      <alignment horizontal="center"/>
    </xf>
    <xf numFmtId="0" fontId="153" fillId="2" borderId="840" xfId="12" applyFont="1" applyFill="1" applyBorder="1" applyAlignment="1">
      <alignment horizontal="center"/>
    </xf>
    <xf numFmtId="0" fontId="153" fillId="2" borderId="978" xfId="12" applyFont="1" applyFill="1" applyBorder="1" applyAlignment="1">
      <alignment horizontal="center"/>
    </xf>
    <xf numFmtId="0" fontId="153" fillId="2" borderId="129" xfId="12" applyFont="1" applyFill="1" applyBorder="1" applyAlignment="1">
      <alignment horizontal="center"/>
    </xf>
    <xf numFmtId="0" fontId="153" fillId="2" borderId="130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3" fillId="2" borderId="121" xfId="12" applyFont="1" applyFill="1" applyBorder="1" applyAlignment="1">
      <alignment horizontal="center"/>
    </xf>
    <xf numFmtId="0" fontId="153" fillId="2" borderId="122" xfId="12" applyFont="1" applyFill="1" applyBorder="1" applyAlignment="1">
      <alignment horizontal="center"/>
    </xf>
    <xf numFmtId="0" fontId="153" fillId="2" borderId="131" xfId="12" applyFont="1" applyFill="1" applyBorder="1" applyAlignment="1">
      <alignment horizontal="center"/>
    </xf>
    <xf numFmtId="0" fontId="153" fillId="2" borderId="123" xfId="12" applyFont="1" applyFill="1" applyBorder="1" applyAlignment="1">
      <alignment horizontal="center"/>
    </xf>
    <xf numFmtId="0" fontId="153" fillId="2" borderId="132" xfId="12" applyFont="1" applyFill="1" applyBorder="1" applyAlignment="1">
      <alignment horizontal="center"/>
    </xf>
    <xf numFmtId="0" fontId="42" fillId="2" borderId="533" xfId="0" applyFont="1" applyFill="1" applyBorder="1" applyAlignment="1">
      <alignment horizontal="left" vertical="center" wrapText="1"/>
    </xf>
    <xf numFmtId="0" fontId="153" fillId="2" borderId="611" xfId="12" applyFont="1" applyFill="1" applyBorder="1" applyAlignment="1">
      <alignment horizontal="center"/>
    </xf>
    <xf numFmtId="0" fontId="153" fillId="2" borderId="615" xfId="12" applyFont="1" applyFill="1" applyBorder="1" applyAlignment="1">
      <alignment horizontal="center"/>
    </xf>
    <xf numFmtId="0" fontId="153" fillId="2" borderId="617" xfId="12" applyFont="1" applyFill="1" applyBorder="1" applyAlignment="1">
      <alignment horizontal="center"/>
    </xf>
    <xf numFmtId="0" fontId="153" fillId="2" borderId="616" xfId="12" applyFont="1" applyFill="1" applyBorder="1" applyAlignment="1">
      <alignment horizontal="center"/>
    </xf>
    <xf numFmtId="0" fontId="153" fillId="2" borderId="623" xfId="12" applyFont="1" applyFill="1" applyBorder="1" applyAlignment="1">
      <alignment horizontal="center"/>
    </xf>
    <xf numFmtId="0" fontId="55" fillId="2" borderId="612" xfId="12" applyFont="1" applyFill="1" applyBorder="1" applyAlignment="1">
      <alignment horizontal="left" vertical="center" wrapText="1"/>
    </xf>
    <xf numFmtId="0" fontId="105" fillId="2" borderId="629" xfId="12" applyFont="1" applyFill="1" applyBorder="1" applyAlignment="1">
      <alignment horizontal="center"/>
    </xf>
    <xf numFmtId="0" fontId="105" fillId="2" borderId="632" xfId="12" applyFont="1" applyFill="1" applyBorder="1" applyAlignment="1">
      <alignment horizontal="center"/>
    </xf>
    <xf numFmtId="0" fontId="105" fillId="2" borderId="637" xfId="12" applyFont="1" applyFill="1" applyBorder="1" applyAlignment="1">
      <alignment horizontal="center"/>
    </xf>
    <xf numFmtId="0" fontId="105" fillId="2" borderId="633" xfId="12" applyFont="1" applyFill="1" applyBorder="1" applyAlignment="1">
      <alignment horizontal="center"/>
    </xf>
    <xf numFmtId="0" fontId="105" fillId="2" borderId="554" xfId="12" applyFont="1" applyFill="1" applyBorder="1" applyAlignment="1">
      <alignment horizontal="center"/>
    </xf>
    <xf numFmtId="0" fontId="105" fillId="2" borderId="611" xfId="12" applyFont="1" applyFill="1" applyBorder="1" applyAlignment="1">
      <alignment horizontal="center"/>
    </xf>
    <xf numFmtId="0" fontId="105" fillId="2" borderId="610" xfId="12" applyFont="1" applyFill="1" applyBorder="1" applyAlignment="1">
      <alignment horizontal="center"/>
    </xf>
    <xf numFmtId="0" fontId="55" fillId="2" borderId="23" xfId="0" applyFont="1" applyFill="1" applyBorder="1" applyAlignment="1">
      <alignment horizontal="left" vertical="center" wrapText="1"/>
    </xf>
    <xf numFmtId="0" fontId="1" fillId="2" borderId="549" xfId="0" applyFont="1" applyFill="1" applyBorder="1" applyAlignment="1">
      <alignment horizontal="left" vertical="center" wrapText="1"/>
    </xf>
    <xf numFmtId="0" fontId="153" fillId="2" borderId="1499" xfId="12" applyFont="1" applyFill="1" applyBorder="1" applyAlignment="1">
      <alignment horizontal="center"/>
    </xf>
    <xf numFmtId="0" fontId="1" fillId="2" borderId="548" xfId="0" applyFont="1" applyFill="1" applyBorder="1" applyAlignment="1">
      <alignment horizontal="left" vertical="center" wrapText="1"/>
    </xf>
    <xf numFmtId="0" fontId="62" fillId="2" borderId="533" xfId="0" applyFont="1" applyFill="1" applyBorder="1" applyAlignment="1">
      <alignment horizontal="left" vertical="center" wrapText="1"/>
    </xf>
    <xf numFmtId="0" fontId="62" fillId="2" borderId="527" xfId="0" applyFont="1" applyFill="1" applyBorder="1" applyAlignment="1">
      <alignment horizontal="left" vertical="center" wrapText="1"/>
    </xf>
    <xf numFmtId="0" fontId="153" fillId="2" borderId="1501" xfId="12" applyFont="1" applyFill="1" applyBorder="1" applyAlignment="1">
      <alignment horizontal="center"/>
    </xf>
    <xf numFmtId="0" fontId="153" fillId="2" borderId="1455" xfId="12" applyFont="1" applyFill="1" applyBorder="1" applyAlignment="1">
      <alignment horizontal="center"/>
    </xf>
    <xf numFmtId="0" fontId="153" fillId="2" borderId="1456" xfId="12" applyFont="1" applyFill="1" applyBorder="1" applyAlignment="1">
      <alignment horizontal="center"/>
    </xf>
    <xf numFmtId="0" fontId="153" fillId="2" borderId="1457" xfId="12" applyFont="1" applyFill="1" applyBorder="1" applyAlignment="1">
      <alignment horizontal="center"/>
    </xf>
    <xf numFmtId="0" fontId="153" fillId="2" borderId="1500" xfId="12" applyFont="1" applyFill="1" applyBorder="1" applyAlignment="1">
      <alignment horizontal="center"/>
    </xf>
    <xf numFmtId="0" fontId="153" fillId="2" borderId="1453" xfId="12" applyFont="1" applyFill="1" applyBorder="1" applyAlignment="1">
      <alignment horizontal="center"/>
    </xf>
    <xf numFmtId="0" fontId="153" fillId="2" borderId="1519" xfId="12" applyFont="1" applyFill="1" applyBorder="1" applyAlignment="1">
      <alignment horizontal="center"/>
    </xf>
    <xf numFmtId="0" fontId="62" fillId="2" borderId="532" xfId="0" applyFont="1" applyFill="1" applyBorder="1" applyAlignment="1">
      <alignment horizontal="left" vertical="center" wrapText="1"/>
    </xf>
    <xf numFmtId="0" fontId="153" fillId="2" borderId="1503" xfId="12" applyFont="1" applyFill="1" applyBorder="1" applyAlignment="1">
      <alignment horizontal="center"/>
    </xf>
    <xf numFmtId="0" fontId="153" fillId="2" borderId="1504" xfId="12" applyFont="1" applyFill="1" applyBorder="1" applyAlignment="1">
      <alignment horizontal="center"/>
    </xf>
    <xf numFmtId="0" fontId="153" fillId="2" borderId="1505" xfId="12" applyFont="1" applyFill="1" applyBorder="1" applyAlignment="1">
      <alignment horizontal="center"/>
    </xf>
    <xf numFmtId="0" fontId="153" fillId="2" borderId="1513" xfId="12" applyFont="1" applyFill="1" applyBorder="1" applyAlignment="1">
      <alignment horizontal="center"/>
    </xf>
    <xf numFmtId="0" fontId="153" fillId="2" borderId="1506" xfId="12" applyFont="1" applyFill="1" applyBorder="1" applyAlignment="1">
      <alignment horizontal="center"/>
    </xf>
    <xf numFmtId="0" fontId="32" fillId="2" borderId="2060" xfId="0" applyFont="1" applyFill="1" applyBorder="1" applyAlignment="1">
      <alignment horizontal="center" vertical="center" wrapText="1"/>
    </xf>
    <xf numFmtId="0" fontId="32" fillId="2" borderId="2061" xfId="0" applyFont="1" applyFill="1" applyBorder="1" applyAlignment="1">
      <alignment horizontal="center" vertical="center" wrapText="1"/>
    </xf>
    <xf numFmtId="0" fontId="32" fillId="2" borderId="2084" xfId="0" applyFont="1" applyFill="1" applyBorder="1" applyAlignment="1">
      <alignment horizontal="center" vertical="center" wrapText="1"/>
    </xf>
    <xf numFmtId="0" fontId="32" fillId="2" borderId="2085" xfId="0" applyFont="1" applyFill="1" applyBorder="1" applyAlignment="1">
      <alignment horizontal="center" vertical="center" wrapText="1"/>
    </xf>
    <xf numFmtId="0" fontId="32" fillId="2" borderId="2086" xfId="0" applyFont="1" applyFill="1" applyBorder="1" applyAlignment="1">
      <alignment horizontal="center" vertical="center" wrapText="1"/>
    </xf>
    <xf numFmtId="0" fontId="32" fillId="2" borderId="2087" xfId="0" applyFont="1" applyFill="1" applyBorder="1" applyAlignment="1">
      <alignment horizontal="center" vertical="center" wrapText="1"/>
    </xf>
    <xf numFmtId="0" fontId="32" fillId="2" borderId="2077" xfId="0" applyFont="1" applyFill="1" applyBorder="1" applyAlignment="1">
      <alignment horizontal="center" vertical="center" wrapText="1"/>
    </xf>
    <xf numFmtId="0" fontId="32" fillId="2" borderId="2088" xfId="0" applyFont="1" applyFill="1" applyBorder="1" applyAlignment="1">
      <alignment horizontal="center" vertical="center" wrapText="1"/>
    </xf>
    <xf numFmtId="0" fontId="32" fillId="2" borderId="2089" xfId="0" applyFont="1" applyFill="1" applyBorder="1" applyAlignment="1">
      <alignment horizontal="center" vertical="center" wrapText="1"/>
    </xf>
    <xf numFmtId="0" fontId="3" fillId="2" borderId="2087" xfId="0" applyFont="1" applyFill="1" applyBorder="1" applyAlignment="1">
      <alignment horizontal="center" vertical="center" wrapText="1"/>
    </xf>
    <xf numFmtId="0" fontId="3" fillId="2" borderId="2077" xfId="0" applyFont="1" applyFill="1" applyBorder="1" applyAlignment="1">
      <alignment horizontal="center" vertical="center" wrapText="1"/>
    </xf>
    <xf numFmtId="0" fontId="3" fillId="2" borderId="2081" xfId="0" applyFont="1" applyFill="1" applyBorder="1" applyAlignment="1">
      <alignment horizontal="center" vertical="center" wrapText="1"/>
    </xf>
    <xf numFmtId="0" fontId="32" fillId="2" borderId="2063" xfId="0" applyFont="1" applyFill="1" applyBorder="1" applyAlignment="1">
      <alignment horizontal="center" vertical="center" wrapText="1"/>
    </xf>
    <xf numFmtId="0" fontId="32" fillId="2" borderId="2090" xfId="0" applyFont="1" applyFill="1" applyBorder="1" applyAlignment="1">
      <alignment horizontal="center" vertical="center" wrapText="1"/>
    </xf>
    <xf numFmtId="0" fontId="32" fillId="2" borderId="2091" xfId="0" applyFont="1" applyFill="1" applyBorder="1" applyAlignment="1">
      <alignment horizontal="center" vertical="center" wrapText="1"/>
    </xf>
    <xf numFmtId="0" fontId="3" fillId="2" borderId="2063" xfId="0" applyFont="1" applyFill="1" applyBorder="1" applyAlignment="1">
      <alignment horizontal="center" vertical="center" wrapText="1"/>
    </xf>
    <xf numFmtId="0" fontId="3" fillId="2" borderId="2061" xfId="0" applyFont="1" applyFill="1" applyBorder="1" applyAlignment="1">
      <alignment horizontal="center" vertical="center" wrapText="1"/>
    </xf>
    <xf numFmtId="0" fontId="3" fillId="2" borderId="2062" xfId="0" applyFont="1" applyFill="1" applyBorder="1" applyAlignment="1">
      <alignment horizontal="center" vertical="center" wrapText="1"/>
    </xf>
    <xf numFmtId="0" fontId="3" fillId="11" borderId="2087" xfId="0" applyFont="1" applyFill="1" applyBorder="1" applyAlignment="1">
      <alignment horizontal="center" vertical="center" wrapText="1"/>
    </xf>
    <xf numFmtId="0" fontId="3" fillId="11" borderId="2077" xfId="0" applyFont="1" applyFill="1" applyBorder="1" applyAlignment="1">
      <alignment horizontal="center" vertical="center" wrapText="1"/>
    </xf>
    <xf numFmtId="0" fontId="3" fillId="11" borderId="2081" xfId="0" applyFont="1" applyFill="1" applyBorder="1" applyAlignment="1">
      <alignment horizontal="center" vertical="center" wrapText="1"/>
    </xf>
    <xf numFmtId="0" fontId="3" fillId="11" borderId="2063" xfId="0" applyFont="1" applyFill="1" applyBorder="1" applyAlignment="1">
      <alignment horizontal="center" vertical="center" wrapText="1"/>
    </xf>
    <xf numFmtId="0" fontId="3" fillId="11" borderId="2061" xfId="0" applyFont="1" applyFill="1" applyBorder="1" applyAlignment="1">
      <alignment horizontal="center" vertical="center" wrapText="1"/>
    </xf>
    <xf numFmtId="0" fontId="3" fillId="11" borderId="2062" xfId="0" applyFont="1" applyFill="1" applyBorder="1" applyAlignment="1">
      <alignment horizontal="center" vertical="center" wrapText="1"/>
    </xf>
    <xf numFmtId="0" fontId="3" fillId="11" borderId="1854" xfId="0" applyFont="1" applyFill="1" applyBorder="1" applyAlignment="1">
      <alignment horizontal="center" vertical="center" wrapText="1"/>
    </xf>
    <xf numFmtId="0" fontId="3" fillId="11" borderId="1858" xfId="0" applyFont="1" applyFill="1" applyBorder="1" applyAlignment="1">
      <alignment horizontal="center" vertical="center" wrapText="1"/>
    </xf>
    <xf numFmtId="0" fontId="3" fillId="11" borderId="2068" xfId="0" applyFont="1" applyFill="1" applyBorder="1" applyAlignment="1">
      <alignment horizontal="center" vertical="center" wrapText="1"/>
    </xf>
    <xf numFmtId="0" fontId="3" fillId="11" borderId="2066" xfId="0" applyFont="1" applyFill="1" applyBorder="1" applyAlignment="1">
      <alignment horizontal="center" vertical="center" wrapText="1"/>
    </xf>
    <xf numFmtId="0" fontId="3" fillId="11" borderId="2067" xfId="0" applyFont="1" applyFill="1" applyBorder="1" applyAlignment="1">
      <alignment horizontal="center" vertical="center" wrapText="1"/>
    </xf>
    <xf numFmtId="0" fontId="32" fillId="11" borderId="1854" xfId="0" applyFont="1" applyFill="1" applyBorder="1" applyAlignment="1">
      <alignment horizontal="center" vertical="center" wrapText="1"/>
    </xf>
    <xf numFmtId="0" fontId="32" fillId="11" borderId="2061" xfId="0" applyFont="1" applyFill="1" applyBorder="1" applyAlignment="1">
      <alignment horizontal="center" vertical="center" wrapText="1"/>
    </xf>
    <xf numFmtId="0" fontId="32" fillId="11" borderId="338" xfId="0" applyFont="1" applyFill="1" applyBorder="1" applyAlignment="1">
      <alignment horizontal="center" vertical="center" wrapText="1"/>
    </xf>
    <xf numFmtId="0" fontId="32" fillId="2" borderId="2066" xfId="0" applyFont="1" applyFill="1" applyBorder="1" applyAlignment="1">
      <alignment horizontal="center" vertical="center" wrapText="1"/>
    </xf>
    <xf numFmtId="0" fontId="32" fillId="2" borderId="1854" xfId="0" applyFont="1" applyFill="1" applyBorder="1" applyAlignment="1">
      <alignment horizontal="center" vertical="center" wrapText="1"/>
    </xf>
    <xf numFmtId="0" fontId="3" fillId="11" borderId="338" xfId="0" applyFont="1" applyFill="1" applyBorder="1" applyAlignment="1">
      <alignment horizontal="center" vertical="center"/>
    </xf>
    <xf numFmtId="0" fontId="32" fillId="11" borderId="2092" xfId="0" applyFont="1" applyFill="1" applyBorder="1" applyAlignment="1">
      <alignment horizontal="center" vertical="center" wrapText="1"/>
    </xf>
    <xf numFmtId="0" fontId="3" fillId="11" borderId="2060" xfId="0" applyFont="1" applyFill="1" applyBorder="1" applyAlignment="1">
      <alignment horizontal="center" vertical="center" wrapText="1"/>
    </xf>
    <xf numFmtId="0" fontId="3" fillId="11" borderId="2093" xfId="0" applyFont="1" applyFill="1" applyBorder="1" applyAlignment="1">
      <alignment horizontal="center" vertical="center" wrapText="1"/>
    </xf>
    <xf numFmtId="0" fontId="3" fillId="11" borderId="1984" xfId="0" applyFont="1" applyFill="1" applyBorder="1" applyAlignment="1">
      <alignment horizontal="center" vertical="center" wrapText="1"/>
    </xf>
    <xf numFmtId="0" fontId="3" fillId="11" borderId="2094" xfId="0" applyFont="1" applyFill="1" applyBorder="1" applyAlignment="1">
      <alignment horizontal="center" vertical="center" wrapText="1"/>
    </xf>
    <xf numFmtId="0" fontId="3" fillId="11" borderId="2095" xfId="0" applyFont="1" applyFill="1" applyBorder="1" applyAlignment="1">
      <alignment horizontal="center" vertical="center" wrapText="1"/>
    </xf>
    <xf numFmtId="0" fontId="3" fillId="11" borderId="2096" xfId="0" applyFont="1" applyFill="1" applyBorder="1" applyAlignment="1">
      <alignment horizontal="center" vertical="center" wrapText="1"/>
    </xf>
    <xf numFmtId="0" fontId="3" fillId="2" borderId="350" xfId="0" applyFont="1" applyFill="1" applyBorder="1" applyAlignment="1">
      <alignment horizontal="center" vertical="center" wrapText="1"/>
    </xf>
    <xf numFmtId="0" fontId="3" fillId="2" borderId="384" xfId="0" applyFont="1" applyFill="1" applyBorder="1" applyAlignment="1">
      <alignment horizontal="center" vertical="center" wrapText="1"/>
    </xf>
    <xf numFmtId="0" fontId="3" fillId="11" borderId="2097" xfId="0" applyFont="1" applyFill="1" applyBorder="1" applyAlignment="1">
      <alignment horizontal="center" vertical="center" wrapText="1"/>
    </xf>
    <xf numFmtId="0" fontId="3" fillId="11" borderId="2098" xfId="0" applyFont="1" applyFill="1" applyBorder="1" applyAlignment="1">
      <alignment horizontal="center" vertical="center" wrapText="1"/>
    </xf>
    <xf numFmtId="0" fontId="3" fillId="11" borderId="2099" xfId="0" applyFont="1" applyFill="1" applyBorder="1" applyAlignment="1">
      <alignment horizontal="center" vertical="center" wrapText="1"/>
    </xf>
    <xf numFmtId="0" fontId="3" fillId="11" borderId="2100" xfId="0" applyFont="1" applyFill="1" applyBorder="1" applyAlignment="1">
      <alignment horizontal="center" vertical="center" wrapText="1"/>
    </xf>
    <xf numFmtId="0" fontId="3" fillId="11" borderId="2101" xfId="0" applyFont="1" applyFill="1" applyBorder="1" applyAlignment="1">
      <alignment horizontal="center" vertical="center" wrapText="1"/>
    </xf>
    <xf numFmtId="0" fontId="3" fillId="11" borderId="210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53" fillId="2" borderId="14" xfId="12" applyFont="1" applyFill="1" applyBorder="1" applyAlignment="1">
      <alignment horizontal="center"/>
    </xf>
    <xf numFmtId="0" fontId="153" fillId="2" borderId="15" xfId="12" applyFont="1" applyFill="1" applyBorder="1" applyAlignment="1">
      <alignment horizontal="center"/>
    </xf>
    <xf numFmtId="0" fontId="153" fillId="2" borderId="16" xfId="12" applyFont="1" applyFill="1" applyBorder="1" applyAlignment="1">
      <alignment horizontal="center"/>
    </xf>
    <xf numFmtId="0" fontId="153" fillId="2" borderId="61" xfId="12" applyFont="1" applyFill="1" applyBorder="1" applyAlignment="1">
      <alignment horizontal="center"/>
    </xf>
    <xf numFmtId="0" fontId="153" fillId="2" borderId="69" xfId="12" applyFont="1" applyFill="1" applyBorder="1" applyAlignment="1">
      <alignment horizontal="center"/>
    </xf>
    <xf numFmtId="0" fontId="153" fillId="2" borderId="37" xfId="12" applyFont="1" applyFill="1" applyBorder="1" applyAlignment="1">
      <alignment horizontal="center"/>
    </xf>
    <xf numFmtId="0" fontId="153" fillId="2" borderId="36" xfId="12" applyFont="1" applyFill="1" applyBorder="1" applyAlignment="1">
      <alignment horizontal="center"/>
    </xf>
    <xf numFmtId="0" fontId="153" fillId="2" borderId="1260" xfId="12" applyFont="1" applyFill="1" applyBorder="1" applyAlignment="1">
      <alignment horizontal="center"/>
    </xf>
    <xf numFmtId="0" fontId="153" fillId="2" borderId="1290" xfId="12" applyFont="1" applyFill="1" applyBorder="1" applyAlignment="1">
      <alignment horizontal="center"/>
    </xf>
    <xf numFmtId="0" fontId="153" fillId="2" borderId="1300" xfId="12" applyFont="1" applyFill="1" applyBorder="1" applyAlignment="1">
      <alignment horizontal="center"/>
    </xf>
    <xf numFmtId="0" fontId="97" fillId="2" borderId="0" xfId="0" applyFont="1" applyFill="1" applyBorder="1" applyAlignment="1">
      <alignment horizontal="center" wrapText="1"/>
    </xf>
    <xf numFmtId="0" fontId="97" fillId="2" borderId="0" xfId="0" applyFont="1" applyFill="1" applyAlignment="1">
      <alignment horizontal="center"/>
    </xf>
    <xf numFmtId="0" fontId="33" fillId="2" borderId="0" xfId="0" applyFont="1" applyFill="1" applyBorder="1" applyAlignment="1">
      <alignment horizontal="center" vertical="center" wrapText="1"/>
    </xf>
    <xf numFmtId="0" fontId="10" fillId="2" borderId="229" xfId="4" quotePrefix="1" applyFont="1" applyFill="1" applyBorder="1" applyAlignment="1">
      <alignment horizontal="center" vertical="center" wrapText="1"/>
    </xf>
    <xf numFmtId="0" fontId="10" fillId="2" borderId="222" xfId="4" quotePrefix="1" applyFont="1" applyFill="1" applyBorder="1" applyAlignment="1">
      <alignment horizontal="center" vertical="center" wrapText="1"/>
    </xf>
    <xf numFmtId="0" fontId="10" fillId="2" borderId="228" xfId="4" quotePrefix="1" applyFont="1" applyFill="1" applyBorder="1" applyAlignment="1">
      <alignment horizontal="center" vertical="center" wrapText="1"/>
    </xf>
    <xf numFmtId="0" fontId="10" fillId="2" borderId="1782" xfId="8" quotePrefix="1" applyFont="1" applyFill="1" applyBorder="1" applyAlignment="1">
      <alignment horizontal="center" vertical="center" wrapText="1"/>
    </xf>
    <xf numFmtId="0" fontId="10" fillId="2" borderId="722" xfId="8" quotePrefix="1" applyFont="1" applyFill="1" applyBorder="1" applyAlignment="1">
      <alignment horizontal="center" vertical="center" wrapText="1"/>
    </xf>
    <xf numFmtId="0" fontId="10" fillId="2" borderId="1780" xfId="8" quotePrefix="1" applyFont="1" applyFill="1" applyBorder="1" applyAlignment="1">
      <alignment horizontal="center" vertical="center" wrapText="1"/>
    </xf>
    <xf numFmtId="0" fontId="10" fillId="2" borderId="1542" xfId="8" quotePrefix="1" applyFont="1" applyFill="1" applyBorder="1" applyAlignment="1">
      <alignment horizontal="center" vertical="center" wrapText="1"/>
    </xf>
    <xf numFmtId="0" fontId="10" fillId="2" borderId="1842" xfId="8" quotePrefix="1" applyFont="1" applyFill="1" applyBorder="1" applyAlignment="1">
      <alignment horizontal="center" vertical="center" wrapText="1"/>
    </xf>
    <xf numFmtId="0" fontId="10" fillId="2" borderId="1843" xfId="8" quotePrefix="1" applyFont="1" applyFill="1" applyBorder="1" applyAlignment="1">
      <alignment horizontal="center" vertical="center" wrapText="1"/>
    </xf>
    <xf numFmtId="0" fontId="10" fillId="2" borderId="227" xfId="6" quotePrefix="1" applyFont="1" applyFill="1" applyBorder="1" applyAlignment="1">
      <alignment horizontal="center" vertical="center" wrapText="1"/>
    </xf>
    <xf numFmtId="0" fontId="10" fillId="2" borderId="230" xfId="6" quotePrefix="1" applyFont="1" applyFill="1" applyBorder="1" applyAlignment="1">
      <alignment horizontal="center" vertical="center" wrapText="1"/>
    </xf>
    <xf numFmtId="0" fontId="10" fillId="2" borderId="225" xfId="6" quotePrefix="1" applyFont="1" applyFill="1" applyBorder="1" applyAlignment="1">
      <alignment horizontal="center" vertical="center" wrapText="1"/>
    </xf>
    <xf numFmtId="0" fontId="10" fillId="2" borderId="226" xfId="6" quotePrefix="1" applyFont="1" applyFill="1" applyBorder="1" applyAlignment="1">
      <alignment horizontal="center" vertical="center" wrapText="1"/>
    </xf>
    <xf numFmtId="0" fontId="10" fillId="2" borderId="223" xfId="6" quotePrefix="1" applyFont="1" applyFill="1" applyBorder="1" applyAlignment="1">
      <alignment horizontal="center" vertical="center" wrapText="1"/>
    </xf>
    <xf numFmtId="0" fontId="10" fillId="2" borderId="224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>
      <alignment horizontal="center" wrapText="1"/>
    </xf>
    <xf numFmtId="0" fontId="98" fillId="2" borderId="0" xfId="0" applyNumberFormat="1" applyFont="1" applyFill="1" applyBorder="1" applyAlignment="1" applyProtection="1">
      <alignment horizontal="center"/>
      <protection locked="0"/>
    </xf>
    <xf numFmtId="0" fontId="9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67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6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78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96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70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67" xfId="4" quotePrefix="1" applyFont="1" applyFill="1" applyBorder="1" applyAlignment="1" applyProtection="1">
      <alignment horizontal="center" vertical="center" wrapText="1"/>
      <protection locked="0"/>
    </xf>
    <xf numFmtId="0" fontId="24" fillId="2" borderId="158" xfId="4" applyFont="1" applyFill="1" applyBorder="1" applyAlignment="1" applyProtection="1">
      <alignment horizontal="center" vertical="center" wrapText="1"/>
      <protection locked="0"/>
    </xf>
    <xf numFmtId="0" fontId="24" fillId="2" borderId="166" xfId="4" applyFont="1" applyFill="1" applyBorder="1" applyAlignment="1" applyProtection="1">
      <alignment horizontal="center" vertical="center" wrapText="1"/>
      <protection locked="0"/>
    </xf>
    <xf numFmtId="0" fontId="24" fillId="2" borderId="108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22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6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3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3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31" xfId="6" quotePrefix="1" applyNumberFormat="1" applyFont="1" applyFill="1" applyBorder="1" applyAlignment="1" applyProtection="1">
      <alignment horizontal="center" vertical="center" wrapText="1"/>
      <protection locked="0"/>
    </xf>
    <xf numFmtId="0" fontId="113" fillId="2" borderId="0" xfId="0" applyFont="1" applyFill="1" applyBorder="1" applyAlignment="1" applyProtection="1">
      <alignment horizontal="left" vertical="center" wrapText="1"/>
      <protection locked="0"/>
    </xf>
    <xf numFmtId="0" fontId="102" fillId="4" borderId="167" xfId="4" quotePrefix="1" applyFont="1" applyFill="1" applyBorder="1" applyAlignment="1" applyProtection="1">
      <alignment horizontal="center" vertical="center" wrapText="1"/>
      <protection locked="0"/>
    </xf>
    <xf numFmtId="0" fontId="102" fillId="2" borderId="166" xfId="4" applyFont="1" applyFill="1" applyBorder="1" applyAlignment="1" applyProtection="1">
      <alignment horizontal="center" vertical="center" wrapText="1"/>
      <protection locked="0"/>
    </xf>
    <xf numFmtId="0" fontId="102" fillId="4" borderId="173" xfId="8" quotePrefix="1" applyFont="1" applyFill="1" applyBorder="1" applyAlignment="1" applyProtection="1">
      <alignment horizontal="center" vertical="center" wrapText="1"/>
      <protection locked="0"/>
    </xf>
    <xf numFmtId="0" fontId="102" fillId="2" borderId="181" xfId="8" applyFont="1" applyFill="1" applyBorder="1" applyAlignment="1" applyProtection="1">
      <alignment horizontal="center" vertical="center" wrapText="1"/>
      <protection locked="0"/>
    </xf>
    <xf numFmtId="0" fontId="102" fillId="2" borderId="180" xfId="8" applyFont="1" applyFill="1" applyBorder="1" applyAlignment="1" applyProtection="1">
      <alignment horizontal="center" vertical="center" wrapText="1"/>
      <protection locked="0"/>
    </xf>
    <xf numFmtId="0" fontId="102" fillId="4" borderId="168" xfId="6" quotePrefix="1" applyFont="1" applyFill="1" applyBorder="1" applyAlignment="1" applyProtection="1">
      <alignment horizontal="center" vertical="center" wrapText="1"/>
      <protection locked="0"/>
    </xf>
    <xf numFmtId="0" fontId="102" fillId="2" borderId="169" xfId="6" applyFont="1" applyFill="1" applyBorder="1" applyAlignment="1" applyProtection="1">
      <alignment horizontal="center" vertical="center" wrapText="1"/>
      <protection locked="0"/>
    </xf>
    <xf numFmtId="0" fontId="102" fillId="2" borderId="170" xfId="6" applyFont="1" applyFill="1" applyBorder="1" applyAlignment="1" applyProtection="1">
      <alignment horizontal="center" vertical="center" wrapText="1"/>
      <protection locked="0"/>
    </xf>
    <xf numFmtId="0" fontId="113" fillId="2" borderId="0" xfId="9" applyFont="1" applyFill="1" applyBorder="1" applyAlignment="1" applyProtection="1">
      <alignment horizontal="left" vertical="center" wrapText="1"/>
      <protection locked="0"/>
    </xf>
    <xf numFmtId="0" fontId="118" fillId="2" borderId="0" xfId="9" applyFont="1" applyFill="1" applyBorder="1" applyAlignment="1" applyProtection="1">
      <alignment horizontal="center" vertical="center" wrapText="1"/>
      <protection locked="0"/>
    </xf>
    <xf numFmtId="0" fontId="102" fillId="4" borderId="199" xfId="23" quotePrefix="1" applyFont="1" applyFill="1" applyBorder="1" applyAlignment="1" applyProtection="1">
      <alignment horizontal="center" vertical="center" wrapText="1"/>
      <protection locked="0"/>
    </xf>
    <xf numFmtId="0" fontId="102" fillId="2" borderId="187" xfId="23" applyFont="1" applyFill="1" applyBorder="1" applyAlignment="1" applyProtection="1">
      <alignment horizontal="center" vertical="center" wrapText="1"/>
      <protection locked="0"/>
    </xf>
    <xf numFmtId="0" fontId="102" fillId="4" borderId="200" xfId="20" quotePrefix="1" applyFont="1" applyFill="1" applyBorder="1" applyAlignment="1" applyProtection="1">
      <alignment horizontal="center" vertical="center" wrapText="1"/>
      <protection locked="0"/>
    </xf>
    <xf numFmtId="0" fontId="102" fillId="2" borderId="201" xfId="20" applyFont="1" applyFill="1" applyBorder="1" applyAlignment="1" applyProtection="1">
      <alignment horizontal="center" vertical="center" wrapText="1"/>
      <protection locked="0"/>
    </xf>
    <xf numFmtId="0" fontId="102" fillId="2" borderId="202" xfId="20" applyFont="1" applyFill="1" applyBorder="1" applyAlignment="1" applyProtection="1">
      <alignment horizontal="center" vertical="center" wrapText="1"/>
      <protection locked="0"/>
    </xf>
    <xf numFmtId="0" fontId="102" fillId="4" borderId="203" xfId="7" quotePrefix="1" applyFont="1" applyFill="1" applyBorder="1" applyAlignment="1" applyProtection="1">
      <alignment horizontal="center" vertical="center" wrapText="1"/>
      <protection locked="0"/>
    </xf>
    <xf numFmtId="0" fontId="102" fillId="2" borderId="204" xfId="7" applyFont="1" applyFill="1" applyBorder="1" applyAlignment="1" applyProtection="1">
      <alignment horizontal="center" vertical="center" wrapText="1"/>
      <protection locked="0"/>
    </xf>
    <xf numFmtId="0" fontId="102" fillId="2" borderId="205" xfId="7" applyFont="1" applyFill="1" applyBorder="1" applyAlignment="1" applyProtection="1">
      <alignment horizontal="center" vertical="center" wrapText="1"/>
      <protection locked="0"/>
    </xf>
    <xf numFmtId="0" fontId="98" fillId="4" borderId="0" xfId="0" applyFont="1" applyFill="1" applyBorder="1" applyAlignment="1">
      <alignment horizontal="center" wrapText="1"/>
    </xf>
    <xf numFmtId="0" fontId="10" fillId="4" borderId="1461" xfId="4" quotePrefix="1" applyFont="1" applyFill="1" applyBorder="1" applyAlignment="1">
      <alignment horizontal="center" vertical="center" wrapText="1"/>
    </xf>
    <xf numFmtId="0" fontId="10" fillId="4" borderId="1252" xfId="4" quotePrefix="1" applyFont="1" applyFill="1" applyBorder="1" applyAlignment="1">
      <alignment horizontal="center" vertical="center" wrapText="1"/>
    </xf>
    <xf numFmtId="0" fontId="10" fillId="4" borderId="1351" xfId="4" quotePrefix="1" applyFont="1" applyFill="1" applyBorder="1" applyAlignment="1">
      <alignment horizontal="center" vertical="center" wrapText="1"/>
    </xf>
    <xf numFmtId="0" fontId="10" fillId="4" borderId="1424" xfId="6" quotePrefix="1" applyFont="1" applyFill="1" applyBorder="1" applyAlignment="1">
      <alignment horizontal="center" vertical="center" wrapText="1"/>
    </xf>
    <xf numFmtId="0" fontId="10" fillId="4" borderId="1404" xfId="6" quotePrefix="1" applyFont="1" applyFill="1" applyBorder="1" applyAlignment="1">
      <alignment horizontal="center" vertical="center" wrapText="1"/>
    </xf>
    <xf numFmtId="0" fontId="10" fillId="4" borderId="1352" xfId="6" quotePrefix="1" applyFont="1" applyFill="1" applyBorder="1" applyAlignment="1">
      <alignment horizontal="center" vertical="center" wrapText="1"/>
    </xf>
    <xf numFmtId="0" fontId="10" fillId="4" borderId="1351" xfId="6" quotePrefix="1" applyFont="1" applyFill="1" applyBorder="1" applyAlignment="1">
      <alignment horizontal="center" vertical="center" wrapText="1"/>
    </xf>
    <xf numFmtId="0" fontId="10" fillId="4" borderId="916" xfId="6" quotePrefix="1" applyFont="1" applyFill="1" applyBorder="1" applyAlignment="1">
      <alignment horizontal="center" vertical="center" wrapText="1"/>
    </xf>
    <xf numFmtId="0" fontId="10" fillId="4" borderId="930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1008" xfId="4" quotePrefix="1" applyFont="1" applyFill="1" applyBorder="1" applyAlignment="1">
      <alignment horizontal="center" vertical="center" wrapText="1"/>
    </xf>
    <xf numFmtId="0" fontId="10" fillId="4" borderId="1468" xfId="6" quotePrefix="1" applyFont="1" applyFill="1" applyBorder="1" applyAlignment="1">
      <alignment horizontal="center" vertical="center" wrapText="1"/>
    </xf>
    <xf numFmtId="0" fontId="10" fillId="4" borderId="1066" xfId="6" quotePrefix="1" applyFont="1" applyFill="1" applyBorder="1" applyAlignment="1">
      <alignment horizontal="center" vertical="center" wrapText="1"/>
    </xf>
    <xf numFmtId="0" fontId="10" fillId="4" borderId="1067" xfId="6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0" fillId="2" borderId="457" xfId="4" quotePrefix="1" applyFont="1" applyFill="1" applyBorder="1" applyAlignment="1">
      <alignment horizontal="center" vertical="center" wrapText="1"/>
    </xf>
    <xf numFmtId="0" fontId="10" fillId="2" borderId="482" xfId="4" quotePrefix="1" applyFont="1" applyFill="1" applyBorder="1" applyAlignment="1">
      <alignment horizontal="center" vertical="center" wrapText="1"/>
    </xf>
    <xf numFmtId="0" fontId="10" fillId="2" borderId="538" xfId="4" quotePrefix="1" applyFont="1" applyFill="1" applyBorder="1" applyAlignment="1">
      <alignment horizontal="center" vertical="center" wrapText="1"/>
    </xf>
    <xf numFmtId="0" fontId="10" fillId="2" borderId="464" xfId="6" quotePrefix="1" applyFont="1" applyFill="1" applyBorder="1" applyAlignment="1">
      <alignment horizontal="center" vertical="center" wrapText="1"/>
    </xf>
    <xf numFmtId="0" fontId="10" fillId="2" borderId="458" xfId="6" quotePrefix="1" applyFont="1" applyFill="1" applyBorder="1" applyAlignment="1">
      <alignment horizontal="center" vertical="center" wrapText="1"/>
    </xf>
    <xf numFmtId="0" fontId="10" fillId="2" borderId="460" xfId="6" quotePrefix="1" applyFont="1" applyFill="1" applyBorder="1" applyAlignment="1">
      <alignment horizontal="center" vertical="center" wrapText="1"/>
    </xf>
    <xf numFmtId="0" fontId="10" fillId="2" borderId="538" xfId="6" quotePrefix="1" applyFont="1" applyFill="1" applyBorder="1" applyAlignment="1">
      <alignment horizontal="center" vertical="center" wrapText="1"/>
    </xf>
    <xf numFmtId="0" fontId="10" fillId="2" borderId="556" xfId="6" quotePrefix="1" applyFont="1" applyFill="1" applyBorder="1" applyAlignment="1">
      <alignment horizontal="center" vertical="center" wrapText="1"/>
    </xf>
    <xf numFmtId="0" fontId="10" fillId="2" borderId="557" xfId="6" quotePrefix="1" applyFont="1" applyFill="1" applyBorder="1" applyAlignment="1">
      <alignment horizontal="center" vertical="center" wrapText="1"/>
    </xf>
    <xf numFmtId="0" fontId="10" fillId="2" borderId="870" xfId="8" quotePrefix="1" applyFont="1" applyFill="1" applyBorder="1" applyAlignment="1">
      <alignment horizontal="center" vertical="center" wrapText="1"/>
    </xf>
    <xf numFmtId="0" fontId="10" fillId="2" borderId="871" xfId="8" quotePrefix="1" applyFont="1" applyFill="1" applyBorder="1" applyAlignment="1">
      <alignment horizontal="center" vertical="center" wrapText="1"/>
    </xf>
    <xf numFmtId="0" fontId="10" fillId="2" borderId="872" xfId="8" quotePrefix="1" applyFont="1" applyFill="1" applyBorder="1" applyAlignment="1">
      <alignment horizontal="center" vertical="center" wrapText="1"/>
    </xf>
    <xf numFmtId="0" fontId="10" fillId="2" borderId="875" xfId="6" quotePrefix="1" applyFont="1" applyFill="1" applyBorder="1" applyAlignment="1">
      <alignment horizontal="center" vertical="center" wrapText="1"/>
    </xf>
    <xf numFmtId="0" fontId="10" fillId="2" borderId="876" xfId="6" quotePrefix="1" applyFont="1" applyFill="1" applyBorder="1" applyAlignment="1">
      <alignment horizontal="center" vertical="center" wrapText="1"/>
    </xf>
    <xf numFmtId="0" fontId="10" fillId="2" borderId="877" xfId="6" quotePrefix="1" applyFont="1" applyFill="1" applyBorder="1" applyAlignment="1">
      <alignment horizontal="center" vertical="center" wrapText="1"/>
    </xf>
    <xf numFmtId="0" fontId="10" fillId="2" borderId="869" xfId="4" quotePrefix="1" applyFont="1" applyFill="1" applyBorder="1" applyAlignment="1">
      <alignment horizontal="center" vertical="center" wrapText="1"/>
    </xf>
    <xf numFmtId="0" fontId="10" fillId="2" borderId="874" xfId="4" quotePrefix="1" applyFont="1" applyFill="1" applyBorder="1" applyAlignment="1">
      <alignment horizontal="center" vertical="center" wrapText="1"/>
    </xf>
    <xf numFmtId="0" fontId="10" fillId="2" borderId="862" xfId="6" quotePrefix="1" applyFont="1" applyFill="1" applyBorder="1" applyAlignment="1">
      <alignment horizontal="center" vertical="center" wrapText="1"/>
    </xf>
    <xf numFmtId="0" fontId="10" fillId="2" borderId="873" xfId="6" quotePrefix="1" applyFont="1" applyFill="1" applyBorder="1" applyAlignment="1">
      <alignment horizontal="center" vertical="center" wrapText="1"/>
    </xf>
    <xf numFmtId="0" fontId="10" fillId="2" borderId="863" xfId="6" quotePrefix="1" applyFont="1" applyFill="1" applyBorder="1" applyAlignment="1">
      <alignment horizontal="center" vertical="center" wrapText="1"/>
    </xf>
    <xf numFmtId="0" fontId="10" fillId="2" borderId="535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left" vertical="center" wrapText="1"/>
    </xf>
    <xf numFmtId="0" fontId="100" fillId="2" borderId="873" xfId="0" applyFont="1" applyFill="1" applyBorder="1" applyAlignment="1">
      <alignment horizontal="center" vertical="center" wrapText="1"/>
    </xf>
    <xf numFmtId="0" fontId="80" fillId="2" borderId="0" xfId="9" applyFont="1" applyFill="1" applyBorder="1" applyAlignment="1">
      <alignment horizontal="center"/>
    </xf>
    <xf numFmtId="0" fontId="0" fillId="2" borderId="1542" xfId="9" applyFont="1" applyFill="1" applyBorder="1" applyAlignment="1" applyProtection="1">
      <alignment horizontal="center"/>
      <protection locked="0"/>
    </xf>
    <xf numFmtId="0" fontId="96" fillId="2" borderId="1636" xfId="9" applyFill="1" applyBorder="1" applyAlignment="1" applyProtection="1">
      <alignment horizontal="center"/>
      <protection locked="0"/>
    </xf>
    <xf numFmtId="0" fontId="96" fillId="2" borderId="0" xfId="9" applyFill="1" applyBorder="1" applyAlignment="1" applyProtection="1">
      <alignment horizontal="center"/>
      <protection locked="0"/>
    </xf>
    <xf numFmtId="0" fontId="96" fillId="2" borderId="1171" xfId="9" applyFill="1" applyBorder="1" applyAlignment="1" applyProtection="1">
      <alignment horizontal="center"/>
      <protection locked="0"/>
    </xf>
    <xf numFmtId="0" fontId="96" fillId="2" borderId="1475" xfId="9" applyFont="1" applyFill="1" applyBorder="1" applyAlignment="1">
      <alignment horizontal="center"/>
    </xf>
    <xf numFmtId="0" fontId="96" fillId="2" borderId="1486" xfId="9" applyFont="1" applyFill="1" applyBorder="1" applyAlignment="1">
      <alignment horizontal="center"/>
    </xf>
    <xf numFmtId="0" fontId="96" fillId="2" borderId="1471" xfId="9" applyFont="1" applyFill="1" applyBorder="1" applyAlignment="1">
      <alignment horizontal="center"/>
    </xf>
    <xf numFmtId="0" fontId="218" fillId="2" borderId="1473" xfId="9" applyFont="1" applyFill="1" applyBorder="1" applyAlignment="1">
      <alignment horizontal="center" vertical="center" wrapText="1"/>
    </xf>
    <xf numFmtId="0" fontId="218" fillId="2" borderId="1252" xfId="9" applyFont="1" applyFill="1" applyBorder="1" applyAlignment="1">
      <alignment horizontal="center" vertical="center" wrapText="1"/>
    </xf>
    <xf numFmtId="0" fontId="218" fillId="2" borderId="1977" xfId="9" applyFont="1" applyFill="1" applyBorder="1" applyAlignment="1">
      <alignment horizontal="center" vertical="center" wrapText="1"/>
    </xf>
    <xf numFmtId="0" fontId="74" fillId="2" borderId="1492" xfId="9" applyFont="1" applyFill="1" applyBorder="1" applyAlignment="1">
      <alignment horizontal="center" vertical="center"/>
    </xf>
    <xf numFmtId="0" fontId="74" fillId="2" borderId="722" xfId="9" applyFont="1" applyFill="1" applyBorder="1" applyAlignment="1">
      <alignment horizontal="center" vertical="center"/>
    </xf>
    <xf numFmtId="0" fontId="74" fillId="2" borderId="1485" xfId="9" applyFont="1" applyFill="1" applyBorder="1" applyAlignment="1">
      <alignment horizontal="center" vertical="center"/>
    </xf>
    <xf numFmtId="0" fontId="74" fillId="2" borderId="1469" xfId="9" applyFont="1" applyFill="1" applyBorder="1" applyAlignment="1">
      <alignment horizontal="center" vertical="center"/>
    </xf>
    <xf numFmtId="0" fontId="74" fillId="2" borderId="0" xfId="9" applyFont="1" applyFill="1" applyBorder="1" applyAlignment="1">
      <alignment horizontal="center" vertical="center"/>
    </xf>
    <xf numFmtId="0" fontId="74" fillId="2" borderId="1171" xfId="9" applyFont="1" applyFill="1" applyBorder="1" applyAlignment="1">
      <alignment horizontal="center" vertical="center"/>
    </xf>
    <xf numFmtId="0" fontId="74" fillId="2" borderId="879" xfId="9" applyFont="1" applyFill="1" applyBorder="1" applyAlignment="1">
      <alignment horizontal="center" vertical="center"/>
    </xf>
    <xf numFmtId="0" fontId="74" fillId="2" borderId="1420" xfId="9" applyFont="1" applyFill="1" applyBorder="1" applyAlignment="1">
      <alignment horizontal="center" vertical="center"/>
    </xf>
    <xf numFmtId="0" fontId="74" fillId="2" borderId="895" xfId="9" applyFont="1" applyFill="1" applyBorder="1" applyAlignment="1">
      <alignment horizontal="center" vertical="center"/>
    </xf>
    <xf numFmtId="0" fontId="74" fillId="2" borderId="393" xfId="9" applyFont="1" applyFill="1" applyBorder="1" applyAlignment="1">
      <alignment horizontal="center" vertical="center"/>
    </xf>
    <xf numFmtId="0" fontId="74" fillId="2" borderId="1500" xfId="9" applyFont="1" applyFill="1" applyBorder="1" applyAlignment="1">
      <alignment horizontal="center" vertical="center"/>
    </xf>
    <xf numFmtId="0" fontId="74" fillId="2" borderId="1453" xfId="9" applyFont="1" applyFill="1" applyBorder="1" applyAlignment="1">
      <alignment horizontal="center" vertical="center"/>
    </xf>
    <xf numFmtId="0" fontId="74" fillId="2" borderId="1519" xfId="9" applyFont="1" applyFill="1" applyBorder="1" applyAlignment="1">
      <alignment horizontal="center" vertical="center"/>
    </xf>
    <xf numFmtId="0" fontId="16" fillId="2" borderId="916" xfId="9" applyFont="1" applyFill="1" applyBorder="1" applyAlignment="1">
      <alignment horizontal="center"/>
    </xf>
    <xf numFmtId="0" fontId="18" fillId="2" borderId="1005" xfId="0" applyFont="1" applyFill="1" applyBorder="1" applyAlignment="1">
      <alignment horizontal="left"/>
    </xf>
    <xf numFmtId="0" fontId="18" fillId="2" borderId="1009" xfId="0" applyFont="1" applyFill="1" applyBorder="1" applyAlignment="1">
      <alignment horizontal="left"/>
    </xf>
    <xf numFmtId="0" fontId="18" fillId="2" borderId="1008" xfId="0" applyFont="1" applyFill="1" applyBorder="1" applyAlignment="1">
      <alignment horizontal="center" vertical="center" wrapText="1"/>
    </xf>
    <xf numFmtId="0" fontId="18" fillId="2" borderId="874" xfId="0" applyFont="1" applyFill="1" applyBorder="1" applyAlignment="1">
      <alignment horizontal="center" vertical="center" wrapText="1"/>
    </xf>
    <xf numFmtId="0" fontId="18" fillId="2" borderId="1588" xfId="0" applyFont="1" applyFill="1" applyBorder="1" applyAlignment="1">
      <alignment horizontal="center" vertical="center"/>
    </xf>
    <xf numFmtId="0" fontId="18" fillId="2" borderId="722" xfId="0" applyFont="1" applyFill="1" applyBorder="1" applyAlignment="1">
      <alignment horizontal="center" vertical="center"/>
    </xf>
    <xf numFmtId="0" fontId="18" fillId="2" borderId="1594" xfId="0" applyFont="1" applyFill="1" applyBorder="1" applyAlignment="1">
      <alignment horizontal="center" vertical="center"/>
    </xf>
    <xf numFmtId="0" fontId="18" fillId="2" borderId="1542" xfId="0" applyFont="1" applyFill="1" applyBorder="1" applyAlignment="1">
      <alignment horizontal="center" vertical="center"/>
    </xf>
    <xf numFmtId="0" fontId="18" fillId="2" borderId="1543" xfId="0" applyFont="1" applyFill="1" applyBorder="1" applyAlignment="1">
      <alignment horizontal="center" vertical="center"/>
    </xf>
    <xf numFmtId="0" fontId="18" fillId="2" borderId="1131" xfId="0" applyFont="1" applyFill="1" applyBorder="1" applyAlignment="1">
      <alignment horizontal="center" vertical="center"/>
    </xf>
    <xf numFmtId="0" fontId="16" fillId="2" borderId="1010" xfId="0" applyFont="1" applyFill="1" applyBorder="1" applyAlignment="1">
      <alignment horizontal="center" vertical="center"/>
    </xf>
    <xf numFmtId="0" fontId="16" fillId="2" borderId="1006" xfId="0" applyFont="1" applyFill="1" applyBorder="1" applyAlignment="1">
      <alignment horizontal="center" vertical="center"/>
    </xf>
    <xf numFmtId="0" fontId="16" fillId="2" borderId="1021" xfId="0" applyFont="1" applyFill="1" applyBorder="1" applyAlignment="1">
      <alignment horizontal="center" vertical="center"/>
    </xf>
    <xf numFmtId="0" fontId="16" fillId="2" borderId="937" xfId="0" applyFont="1" applyFill="1" applyBorder="1" applyAlignment="1">
      <alignment horizontal="center" vertical="center"/>
    </xf>
    <xf numFmtId="0" fontId="16" fillId="2" borderId="916" xfId="0" applyFont="1" applyFill="1" applyBorder="1" applyAlignment="1">
      <alignment horizontal="center" vertical="center"/>
    </xf>
    <xf numFmtId="0" fontId="16" fillId="2" borderId="933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1026" xfId="0" applyFont="1" applyFill="1" applyBorder="1" applyAlignment="1">
      <alignment horizontal="center" vertical="center"/>
    </xf>
    <xf numFmtId="0" fontId="16" fillId="2" borderId="136" xfId="0" applyFont="1" applyFill="1" applyBorder="1" applyAlignment="1">
      <alignment horizontal="center" vertical="center"/>
    </xf>
    <xf numFmtId="0" fontId="16" fillId="2" borderId="156" xfId="0" applyFont="1" applyFill="1" applyBorder="1" applyAlignment="1">
      <alignment horizontal="center" vertical="center"/>
    </xf>
    <xf numFmtId="0" fontId="73" fillId="2" borderId="1008" xfId="9" applyFont="1" applyFill="1" applyBorder="1" applyAlignment="1">
      <alignment horizontal="center" vertical="center" wrapText="1"/>
    </xf>
    <xf numFmtId="0" fontId="73" fillId="2" borderId="874" xfId="9" applyFont="1" applyFill="1" applyBorder="1" applyAlignment="1">
      <alignment horizontal="center" vertical="center" wrapText="1"/>
    </xf>
    <xf numFmtId="0" fontId="85" fillId="2" borderId="1006" xfId="9" applyFont="1" applyFill="1" applyBorder="1" applyAlignment="1">
      <alignment horizontal="center" vertical="center"/>
    </xf>
    <xf numFmtId="0" fontId="85" fillId="2" borderId="1007" xfId="9" applyFont="1" applyFill="1" applyBorder="1" applyAlignment="1">
      <alignment horizontal="center" vertical="center"/>
    </xf>
    <xf numFmtId="0" fontId="85" fillId="2" borderId="0" xfId="9" applyFont="1" applyFill="1" applyBorder="1" applyAlignment="1">
      <alignment horizontal="center" vertical="center"/>
    </xf>
    <xf numFmtId="0" fontId="85" fillId="2" borderId="156" xfId="9" applyFont="1" applyFill="1" applyBorder="1" applyAlignment="1">
      <alignment horizontal="center" vertical="center"/>
    </xf>
    <xf numFmtId="0" fontId="85" fillId="2" borderId="1370" xfId="9" applyFont="1" applyFill="1" applyBorder="1" applyAlignment="1">
      <alignment horizontal="center" vertical="center"/>
    </xf>
    <xf numFmtId="0" fontId="85" fillId="2" borderId="1396" xfId="9" applyFont="1" applyFill="1" applyBorder="1" applyAlignment="1">
      <alignment horizontal="center" vertical="center"/>
    </xf>
    <xf numFmtId="0" fontId="85" fillId="2" borderId="1386" xfId="9" applyFont="1" applyFill="1" applyBorder="1" applyAlignment="1">
      <alignment horizontal="center" vertical="center"/>
    </xf>
    <xf numFmtId="0" fontId="85" fillId="2" borderId="1257" xfId="9" applyFont="1" applyFill="1" applyBorder="1" applyAlignment="1">
      <alignment horizontal="center" vertical="center"/>
    </xf>
    <xf numFmtId="0" fontId="85" fillId="2" borderId="1258" xfId="9" applyFont="1" applyFill="1" applyBorder="1" applyAlignment="1">
      <alignment horizontal="center" vertical="center"/>
    </xf>
    <xf numFmtId="0" fontId="85" fillId="2" borderId="1276" xfId="9" applyFont="1" applyFill="1" applyBorder="1" applyAlignment="1">
      <alignment horizontal="center" vertical="center"/>
    </xf>
    <xf numFmtId="0" fontId="18" fillId="2" borderId="1004" xfId="9" applyFont="1" applyFill="1" applyBorder="1" applyAlignment="1">
      <alignment horizontal="center"/>
    </xf>
    <xf numFmtId="0" fontId="18" fillId="2" borderId="1005" xfId="9" applyFont="1" applyFill="1" applyBorder="1" applyAlignment="1">
      <alignment horizontal="center"/>
    </xf>
    <xf numFmtId="0" fontId="18" fillId="2" borderId="1006" xfId="9" applyFont="1" applyFill="1" applyBorder="1" applyAlignment="1">
      <alignment horizontal="center"/>
    </xf>
    <xf numFmtId="0" fontId="18" fillId="2" borderId="1007" xfId="9" applyFont="1" applyFill="1" applyBorder="1" applyAlignment="1">
      <alignment horizontal="center"/>
    </xf>
    <xf numFmtId="0" fontId="12" fillId="2" borderId="1005" xfId="9" applyFont="1" applyFill="1" applyBorder="1" applyAlignment="1">
      <alignment horizontal="center"/>
    </xf>
    <xf numFmtId="0" fontId="12" fillId="2" borderId="1024" xfId="9" applyFont="1" applyFill="1" applyBorder="1" applyAlignment="1">
      <alignment horizontal="center"/>
    </xf>
    <xf numFmtId="0" fontId="12" fillId="2" borderId="1025" xfId="9" applyFont="1" applyFill="1" applyBorder="1" applyAlignment="1">
      <alignment horizontal="center"/>
    </xf>
    <xf numFmtId="0" fontId="12" fillId="2" borderId="1009" xfId="9" applyFont="1" applyFill="1" applyBorder="1" applyAlignment="1">
      <alignment horizontal="center"/>
    </xf>
    <xf numFmtId="0" fontId="74" fillId="0" borderId="1010" xfId="9" applyFont="1" applyBorder="1" applyAlignment="1">
      <alignment horizontal="center" vertical="center"/>
    </xf>
    <xf numFmtId="0" fontId="74" fillId="0" borderId="722" xfId="9" applyFont="1" applyBorder="1" applyAlignment="1">
      <alignment horizontal="center" vertical="center"/>
    </xf>
    <xf numFmtId="0" fontId="74" fillId="0" borderId="1246" xfId="9" applyFont="1" applyBorder="1" applyAlignment="1">
      <alignment horizontal="center" vertical="center"/>
    </xf>
    <xf numFmtId="0" fontId="144" fillId="0" borderId="916" xfId="9" applyFont="1" applyBorder="1" applyAlignment="1">
      <alignment horizontal="center"/>
    </xf>
    <xf numFmtId="0" fontId="144" fillId="0" borderId="1130" xfId="9" applyFont="1" applyBorder="1" applyAlignment="1">
      <alignment horizontal="center"/>
    </xf>
    <xf numFmtId="0" fontId="18" fillId="0" borderId="1004" xfId="9" applyFont="1" applyBorder="1" applyAlignment="1">
      <alignment horizontal="center"/>
    </xf>
    <xf numFmtId="0" fontId="18" fillId="0" borderId="1005" xfId="9" applyFont="1" applyBorder="1" applyAlignment="1">
      <alignment horizontal="center"/>
    </xf>
    <xf numFmtId="0" fontId="18" fillId="0" borderId="1006" xfId="9" applyFont="1" applyBorder="1" applyAlignment="1">
      <alignment horizontal="center"/>
    </xf>
    <xf numFmtId="0" fontId="18" fillId="0" borderId="722" xfId="9" applyFont="1" applyBorder="1" applyAlignment="1">
      <alignment horizontal="center"/>
    </xf>
    <xf numFmtId="0" fontId="18" fillId="0" borderId="1007" xfId="9" applyFont="1" applyBorder="1" applyAlignment="1">
      <alignment horizontal="center"/>
    </xf>
    <xf numFmtId="0" fontId="74" fillId="0" borderId="1273" xfId="9" applyFont="1" applyBorder="1" applyAlignment="1">
      <alignment horizontal="center" vertical="center"/>
    </xf>
    <xf numFmtId="0" fontId="74" fillId="0" borderId="1264" xfId="9" applyFont="1" applyBorder="1" applyAlignment="1">
      <alignment horizontal="center" vertical="center"/>
    </xf>
    <xf numFmtId="0" fontId="74" fillId="0" borderId="1265" xfId="9" applyFont="1" applyBorder="1" applyAlignment="1">
      <alignment horizontal="center" vertical="center"/>
    </xf>
    <xf numFmtId="0" fontId="164" fillId="0" borderId="1249" xfId="9" applyFont="1" applyBorder="1" applyAlignment="1">
      <alignment horizontal="center" vertical="center" wrapText="1"/>
    </xf>
    <xf numFmtId="0" fontId="164" fillId="0" borderId="775" xfId="9" applyFont="1" applyBorder="1" applyAlignment="1">
      <alignment horizontal="center" vertical="center" wrapText="1"/>
    </xf>
    <xf numFmtId="0" fontId="74" fillId="0" borderId="1006" xfId="9" applyFont="1" applyBorder="1" applyAlignment="1">
      <alignment horizontal="center" vertical="center"/>
    </xf>
    <xf numFmtId="0" fontId="74" fillId="0" borderId="1007" xfId="9" applyFont="1" applyBorder="1" applyAlignment="1">
      <alignment horizontal="center" vertical="center"/>
    </xf>
    <xf numFmtId="0" fontId="18" fillId="2" borderId="0" xfId="9" applyFont="1" applyFill="1" applyAlignment="1">
      <alignment horizontal="center"/>
    </xf>
    <xf numFmtId="0" fontId="144" fillId="2" borderId="535" xfId="9" applyFont="1" applyFill="1" applyBorder="1" applyAlignment="1">
      <alignment horizontal="center"/>
    </xf>
    <xf numFmtId="0" fontId="19" fillId="2" borderId="1475" xfId="9" applyFont="1" applyFill="1" applyBorder="1" applyAlignment="1">
      <alignment horizontal="center"/>
    </xf>
    <xf numFmtId="0" fontId="19" fillId="2" borderId="1486" xfId="9" applyFont="1" applyFill="1" applyBorder="1" applyAlignment="1">
      <alignment horizontal="center"/>
    </xf>
    <xf numFmtId="0" fontId="19" fillId="2" borderId="722" xfId="9" applyFont="1" applyFill="1" applyBorder="1" applyAlignment="1">
      <alignment horizontal="center"/>
    </xf>
    <xf numFmtId="0" fontId="19" fillId="2" borderId="1485" xfId="9" applyFont="1" applyFill="1" applyBorder="1" applyAlignment="1">
      <alignment horizontal="center"/>
    </xf>
    <xf numFmtId="0" fontId="19" fillId="2" borderId="1479" xfId="9" applyFont="1" applyFill="1" applyBorder="1" applyAlignment="1">
      <alignment horizontal="center"/>
    </xf>
    <xf numFmtId="0" fontId="19" fillId="2" borderId="1480" xfId="9" applyFont="1" applyFill="1" applyBorder="1" applyAlignment="1">
      <alignment horizontal="center"/>
    </xf>
    <xf numFmtId="0" fontId="19" fillId="2" borderId="1746" xfId="9" applyFont="1" applyFill="1" applyBorder="1" applyAlignment="1">
      <alignment horizontal="center"/>
    </xf>
    <xf numFmtId="0" fontId="19" fillId="2" borderId="1473" xfId="9" applyFont="1" applyFill="1" applyBorder="1" applyAlignment="1">
      <alignment horizontal="center" vertical="center" wrapText="1"/>
    </xf>
    <xf numFmtId="0" fontId="19" fillId="2" borderId="1252" xfId="9" applyFont="1" applyFill="1" applyBorder="1" applyAlignment="1">
      <alignment horizontal="center" vertical="center" wrapText="1"/>
    </xf>
    <xf numFmtId="0" fontId="6" fillId="2" borderId="1489" xfId="9" applyFont="1" applyFill="1" applyBorder="1" applyAlignment="1">
      <alignment horizontal="center" vertical="center"/>
    </xf>
    <xf numFmtId="0" fontId="6" fillId="2" borderId="722" xfId="9" applyFont="1" applyFill="1" applyBorder="1" applyAlignment="1">
      <alignment horizontal="center" vertical="center"/>
    </xf>
    <xf numFmtId="0" fontId="6" fillId="2" borderId="1484" xfId="9" applyFont="1" applyFill="1" applyBorder="1" applyAlignment="1">
      <alignment horizontal="center" vertical="center"/>
    </xf>
    <xf numFmtId="0" fontId="6" fillId="2" borderId="1419" xfId="9" applyFont="1" applyFill="1" applyBorder="1" applyAlignment="1">
      <alignment horizontal="center" vertical="center"/>
    </xf>
    <xf numFmtId="0" fontId="6" fillId="2" borderId="1420" xfId="9" applyFont="1" applyFill="1" applyBorder="1" applyAlignment="1">
      <alignment horizontal="center" vertical="center"/>
    </xf>
    <xf numFmtId="0" fontId="6" fillId="2" borderId="1415" xfId="9" applyFont="1" applyFill="1" applyBorder="1" applyAlignment="1">
      <alignment horizontal="center" vertical="center"/>
    </xf>
    <xf numFmtId="0" fontId="6" fillId="2" borderId="1404" xfId="9" applyFont="1" applyFill="1" applyBorder="1" applyAlignment="1">
      <alignment horizontal="center" vertical="center"/>
    </xf>
    <xf numFmtId="0" fontId="6" fillId="2" borderId="1807" xfId="9" applyFont="1" applyFill="1" applyBorder="1" applyAlignment="1">
      <alignment horizontal="center" vertical="center"/>
    </xf>
    <xf numFmtId="0" fontId="6" fillId="2" borderId="393" xfId="9" applyFont="1" applyFill="1" applyBorder="1" applyAlignment="1">
      <alignment horizontal="center" vertical="center"/>
    </xf>
    <xf numFmtId="0" fontId="6" fillId="2" borderId="1541" xfId="9" applyFont="1" applyFill="1" applyBorder="1" applyAlignment="1">
      <alignment horizontal="center" vertical="center"/>
    </xf>
    <xf numFmtId="0" fontId="6" fillId="2" borderId="1469" xfId="9" applyFont="1" applyFill="1" applyBorder="1" applyAlignment="1">
      <alignment horizontal="center" vertical="center"/>
    </xf>
    <xf numFmtId="0" fontId="6" fillId="2" borderId="0" xfId="9" applyFont="1" applyFill="1" applyBorder="1" applyAlignment="1">
      <alignment horizontal="center" vertical="center"/>
    </xf>
    <xf numFmtId="0" fontId="6" fillId="2" borderId="1171" xfId="9" applyFont="1" applyFill="1" applyBorder="1" applyAlignment="1">
      <alignment horizontal="center" vertical="center"/>
    </xf>
    <xf numFmtId="0" fontId="6" fillId="2" borderId="1777" xfId="9" applyFont="1" applyFill="1" applyBorder="1" applyAlignment="1">
      <alignment horizontal="center" vertical="center"/>
    </xf>
    <xf numFmtId="0" fontId="6" fillId="2" borderId="1416" xfId="9" applyFont="1" applyFill="1" applyBorder="1" applyAlignment="1">
      <alignment horizontal="center" vertical="center"/>
    </xf>
    <xf numFmtId="0" fontId="6" fillId="2" borderId="1512" xfId="9" applyFont="1" applyFill="1" applyBorder="1" applyAlignment="1">
      <alignment horizontal="center"/>
    </xf>
    <xf numFmtId="0" fontId="6" fillId="2" borderId="1499" xfId="9" applyFont="1" applyFill="1" applyBorder="1" applyAlignment="1">
      <alignment horizontal="center"/>
    </xf>
    <xf numFmtId="0" fontId="6" fillId="2" borderId="1748" xfId="9" applyFont="1" applyFill="1" applyBorder="1" applyAlignment="1">
      <alignment horizontal="center"/>
    </xf>
    <xf numFmtId="0" fontId="96" fillId="2" borderId="0" xfId="9" applyFont="1" applyFill="1" applyBorder="1" applyAlignment="1">
      <alignment horizontal="center"/>
    </xf>
    <xf numFmtId="0" fontId="144" fillId="2" borderId="916" xfId="9" applyFont="1" applyFill="1" applyBorder="1" applyAlignment="1">
      <alignment horizontal="center"/>
    </xf>
    <xf numFmtId="0" fontId="18" fillId="2" borderId="837" xfId="9" applyFont="1" applyFill="1" applyBorder="1" applyAlignment="1">
      <alignment horizontal="center" vertical="center" wrapText="1"/>
    </xf>
    <xf numFmtId="0" fontId="18" fillId="2" borderId="1253" xfId="9" applyFont="1" applyFill="1" applyBorder="1" applyAlignment="1">
      <alignment horizontal="center" vertical="center" wrapText="1"/>
    </xf>
    <xf numFmtId="0" fontId="253" fillId="2" borderId="722" xfId="9" applyFont="1" applyFill="1" applyBorder="1" applyAlignment="1">
      <alignment horizontal="center" vertical="center"/>
    </xf>
    <xf numFmtId="0" fontId="253" fillId="2" borderId="1246" xfId="9" applyFont="1" applyFill="1" applyBorder="1" applyAlignment="1">
      <alignment horizontal="center" vertical="center"/>
    </xf>
    <xf numFmtId="0" fontId="253" fillId="2" borderId="0" xfId="9" applyFont="1" applyFill="1" applyBorder="1" applyAlignment="1">
      <alignment horizontal="center" vertical="center"/>
    </xf>
    <xf numFmtId="0" fontId="253" fillId="2" borderId="1171" xfId="9" applyFont="1" applyFill="1" applyBorder="1" applyAlignment="1">
      <alignment horizontal="center" vertical="center"/>
    </xf>
    <xf numFmtId="0" fontId="253" fillId="2" borderId="1010" xfId="9" applyFont="1" applyFill="1" applyBorder="1" applyAlignment="1">
      <alignment horizontal="center" vertical="center"/>
    </xf>
    <xf numFmtId="0" fontId="253" fillId="2" borderId="1006" xfId="9" applyFont="1" applyFill="1" applyBorder="1" applyAlignment="1">
      <alignment horizontal="center" vertical="center"/>
    </xf>
    <xf numFmtId="0" fontId="253" fillId="2" borderId="1011" xfId="9" applyFont="1" applyFill="1" applyBorder="1" applyAlignment="1">
      <alignment horizontal="center" vertical="top"/>
    </xf>
    <xf numFmtId="0" fontId="253" fillId="2" borderId="1012" xfId="9" applyFont="1" applyFill="1" applyBorder="1" applyAlignment="1">
      <alignment horizontal="center" vertical="top"/>
    </xf>
    <xf numFmtId="0" fontId="253" fillId="2" borderId="1013" xfId="9" applyFont="1" applyFill="1" applyBorder="1" applyAlignment="1">
      <alignment horizontal="center" vertical="top"/>
    </xf>
    <xf numFmtId="0" fontId="253" fillId="2" borderId="1228" xfId="9" applyFont="1" applyFill="1" applyBorder="1" applyAlignment="1">
      <alignment horizontal="center"/>
    </xf>
    <xf numFmtId="0" fontId="253" fillId="2" borderId="1254" xfId="9" applyFont="1" applyFill="1" applyBorder="1" applyAlignment="1">
      <alignment horizontal="center"/>
    </xf>
    <xf numFmtId="0" fontId="253" fillId="2" borderId="1228" xfId="9" applyFont="1" applyFill="1" applyBorder="1" applyAlignment="1">
      <alignment horizontal="center" vertical="top"/>
    </xf>
    <xf numFmtId="0" fontId="253" fillId="2" borderId="1254" xfId="9" applyFont="1" applyFill="1" applyBorder="1" applyAlignment="1">
      <alignment horizontal="center" vertical="top"/>
    </xf>
    <xf numFmtId="0" fontId="253" fillId="2" borderId="1243" xfId="9" applyFont="1" applyFill="1" applyBorder="1" applyAlignment="1">
      <alignment horizontal="center" vertical="top"/>
    </xf>
    <xf numFmtId="0" fontId="177" fillId="2" borderId="0" xfId="0" applyFont="1" applyFill="1" applyBorder="1" applyAlignment="1">
      <alignment horizontal="left" vertical="center" wrapText="1"/>
    </xf>
    <xf numFmtId="0" fontId="55" fillId="2" borderId="1492" xfId="6" quotePrefix="1" applyFont="1" applyFill="1" applyBorder="1" applyAlignment="1">
      <alignment horizontal="center" vertical="center" wrapText="1"/>
    </xf>
    <xf numFmtId="0" fontId="55" fillId="2" borderId="722" xfId="6" applyFont="1" applyFill="1" applyBorder="1" applyAlignment="1">
      <alignment horizontal="center" vertical="center" wrapText="1"/>
    </xf>
    <xf numFmtId="0" fontId="55" fillId="2" borderId="1485" xfId="6" applyFont="1" applyFill="1" applyBorder="1" applyAlignment="1">
      <alignment horizontal="center" vertical="center" wrapText="1"/>
    </xf>
    <xf numFmtId="0" fontId="55" fillId="2" borderId="1494" xfId="6" applyFont="1" applyFill="1" applyBorder="1" applyAlignment="1">
      <alignment horizontal="center" vertical="center" wrapText="1"/>
    </xf>
    <xf numFmtId="0" fontId="55" fillId="2" borderId="916" xfId="6" applyFont="1" applyFill="1" applyBorder="1" applyAlignment="1">
      <alignment horizontal="center" vertical="center" wrapText="1"/>
    </xf>
    <xf numFmtId="0" fontId="55" fillId="2" borderId="930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473" xfId="4" quotePrefix="1" applyFont="1" applyFill="1" applyBorder="1" applyAlignment="1">
      <alignment horizontal="center" vertical="center" wrapText="1"/>
    </xf>
    <xf numFmtId="0" fontId="55" fillId="2" borderId="1252" xfId="4" applyFont="1" applyFill="1" applyBorder="1" applyAlignment="1">
      <alignment horizontal="center" vertical="center" wrapText="1"/>
    </xf>
    <xf numFmtId="0" fontId="55" fillId="2" borderId="1469" xfId="4" applyFont="1" applyFill="1" applyBorder="1" applyAlignment="1">
      <alignment horizontal="center" vertical="center" wrapText="1"/>
    </xf>
    <xf numFmtId="0" fontId="55" fillId="2" borderId="1634" xfId="8" quotePrefix="1" applyFont="1" applyFill="1" applyBorder="1" applyAlignment="1">
      <alignment horizontal="center" vertical="center" wrapText="1"/>
    </xf>
    <xf numFmtId="0" fontId="55" fillId="2" borderId="1404" xfId="8" quotePrefix="1" applyFont="1" applyFill="1" applyBorder="1" applyAlignment="1">
      <alignment horizontal="center" vertical="center" wrapText="1"/>
    </xf>
    <xf numFmtId="0" fontId="55" fillId="2" borderId="1633" xfId="8" quotePrefix="1" applyFont="1" applyFill="1" applyBorder="1" applyAlignment="1">
      <alignment horizontal="center" vertical="center" wrapText="1"/>
    </xf>
    <xf numFmtId="0" fontId="55" fillId="2" borderId="1741" xfId="8" quotePrefix="1" applyFont="1" applyFill="1" applyBorder="1" applyAlignment="1">
      <alignment horizontal="center" vertical="center" wrapText="1"/>
    </xf>
    <xf numFmtId="0" fontId="55" fillId="2" borderId="1842" xfId="8" quotePrefix="1" applyFont="1" applyFill="1" applyBorder="1" applyAlignment="1">
      <alignment horizontal="center" vertical="center" wrapText="1"/>
    </xf>
    <xf numFmtId="0" fontId="55" fillId="2" borderId="1843" xfId="8" quotePrefix="1" applyFont="1" applyFill="1" applyBorder="1" applyAlignment="1">
      <alignment horizontal="center" vertical="center" wrapText="1"/>
    </xf>
    <xf numFmtId="0" fontId="55" fillId="2" borderId="706" xfId="4" quotePrefix="1" applyFont="1" applyFill="1" applyBorder="1" applyAlignment="1">
      <alignment horizontal="center" vertical="center" wrapText="1"/>
    </xf>
    <xf numFmtId="0" fontId="55" fillId="2" borderId="667" xfId="4" applyFont="1" applyFill="1" applyBorder="1" applyAlignment="1">
      <alignment horizontal="center" vertical="center" wrapText="1"/>
    </xf>
    <xf numFmtId="0" fontId="55" fillId="2" borderId="706" xfId="8" quotePrefix="1" applyFont="1" applyFill="1" applyBorder="1" applyAlignment="1">
      <alignment horizontal="center" vertical="center" wrapText="1"/>
    </xf>
    <xf numFmtId="0" fontId="52" fillId="2" borderId="707" xfId="0" applyFont="1" applyFill="1" applyBorder="1" applyAlignment="1">
      <alignment wrapText="1"/>
    </xf>
    <xf numFmtId="0" fontId="52" fillId="2" borderId="708" xfId="0" applyFont="1" applyFill="1" applyBorder="1" applyAlignment="1">
      <alignment wrapText="1"/>
    </xf>
    <xf numFmtId="0" fontId="52" fillId="2" borderId="667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56" xfId="0" applyFont="1" applyFill="1" applyBorder="1" applyAlignment="1">
      <alignment wrapText="1"/>
    </xf>
    <xf numFmtId="0" fontId="52" fillId="2" borderId="669" xfId="0" applyFont="1" applyFill="1" applyBorder="1" applyAlignment="1">
      <alignment wrapText="1"/>
    </xf>
    <xf numFmtId="0" fontId="52" fillId="2" borderId="670" xfId="0" applyFont="1" applyFill="1" applyBorder="1" applyAlignment="1">
      <alignment wrapText="1"/>
    </xf>
    <xf numFmtId="0" fontId="52" fillId="2" borderId="671" xfId="0" applyFont="1" applyFill="1" applyBorder="1" applyAlignment="1">
      <alignment wrapText="1"/>
    </xf>
    <xf numFmtId="0" fontId="55" fillId="2" borderId="707" xfId="8" quotePrefix="1" applyFont="1" applyFill="1" applyBorder="1" applyAlignment="1">
      <alignment horizontal="center" vertical="center" wrapText="1"/>
    </xf>
    <xf numFmtId="0" fontId="52" fillId="2" borderId="538" xfId="0" applyFont="1" applyFill="1" applyBorder="1" applyAlignment="1">
      <alignment wrapText="1"/>
    </xf>
    <xf numFmtId="0" fontId="52" fillId="2" borderId="702" xfId="0" applyFont="1" applyFill="1" applyBorder="1" applyAlignment="1">
      <alignment wrapText="1"/>
    </xf>
    <xf numFmtId="0" fontId="52" fillId="2" borderId="557" xfId="0" applyFont="1" applyFill="1" applyBorder="1" applyAlignment="1">
      <alignment wrapText="1"/>
    </xf>
    <xf numFmtId="0" fontId="55" fillId="2" borderId="706" xfId="6" quotePrefix="1" applyFont="1" applyFill="1" applyBorder="1" applyAlignment="1">
      <alignment horizontal="center" vertical="center" wrapText="1"/>
    </xf>
    <xf numFmtId="0" fontId="55" fillId="2" borderId="707" xfId="6" applyFont="1" applyFill="1" applyBorder="1" applyAlignment="1">
      <alignment horizontal="center" vertical="center" wrapText="1"/>
    </xf>
    <xf numFmtId="0" fontId="55" fillId="2" borderId="708" xfId="6" applyFont="1" applyFill="1" applyBorder="1" applyAlignment="1">
      <alignment horizontal="center" vertical="center" wrapText="1"/>
    </xf>
    <xf numFmtId="0" fontId="55" fillId="2" borderId="538" xfId="6" applyFont="1" applyFill="1" applyBorder="1" applyAlignment="1">
      <alignment horizontal="center" vertical="center" wrapText="1"/>
    </xf>
    <xf numFmtId="0" fontId="55" fillId="2" borderId="702" xfId="6" applyFont="1" applyFill="1" applyBorder="1" applyAlignment="1">
      <alignment horizontal="center" vertical="center" wrapText="1"/>
    </xf>
    <xf numFmtId="0" fontId="55" fillId="2" borderId="557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492" xfId="4" quotePrefix="1" applyFont="1" applyFill="1" applyBorder="1" applyAlignment="1">
      <alignment horizontal="center" vertical="center" wrapText="1"/>
    </xf>
    <xf numFmtId="0" fontId="55" fillId="2" borderId="1492" xfId="8" quotePrefix="1" applyFont="1" applyFill="1" applyBorder="1" applyAlignment="1">
      <alignment horizontal="center" vertical="center" wrapText="1"/>
    </xf>
    <xf numFmtId="0" fontId="52" fillId="2" borderId="722" xfId="0" applyFont="1" applyFill="1" applyBorder="1" applyAlignment="1">
      <alignment wrapText="1"/>
    </xf>
    <xf numFmtId="0" fontId="52" fillId="2" borderId="1485" xfId="0" applyFont="1" applyFill="1" applyBorder="1" applyAlignment="1">
      <alignment wrapText="1"/>
    </xf>
    <xf numFmtId="0" fontId="52" fillId="2" borderId="1469" xfId="0" applyFont="1" applyFill="1" applyBorder="1" applyAlignment="1">
      <alignment wrapText="1"/>
    </xf>
    <xf numFmtId="0" fontId="52" fillId="2" borderId="1171" xfId="0" applyFont="1" applyFill="1" applyBorder="1" applyAlignment="1">
      <alignment wrapText="1"/>
    </xf>
    <xf numFmtId="0" fontId="52" fillId="2" borderId="1413" xfId="0" applyFont="1" applyFill="1" applyBorder="1" applyAlignment="1">
      <alignment wrapText="1"/>
    </xf>
    <xf numFmtId="0" fontId="52" fillId="2" borderId="1420" xfId="0" applyFont="1" applyFill="1" applyBorder="1" applyAlignment="1">
      <alignment wrapText="1"/>
    </xf>
    <xf numFmtId="0" fontId="52" fillId="2" borderId="1416" xfId="0" applyFont="1" applyFill="1" applyBorder="1" applyAlignment="1">
      <alignment wrapText="1"/>
    </xf>
    <xf numFmtId="0" fontId="55" fillId="2" borderId="722" xfId="8" quotePrefix="1" applyFont="1" applyFill="1" applyBorder="1" applyAlignment="1">
      <alignment horizontal="center" vertical="center" wrapText="1"/>
    </xf>
    <xf numFmtId="0" fontId="52" fillId="2" borderId="1494" xfId="0" applyFont="1" applyFill="1" applyBorder="1" applyAlignment="1">
      <alignment wrapText="1"/>
    </xf>
    <xf numFmtId="0" fontId="52" fillId="2" borderId="916" xfId="0" applyFont="1" applyFill="1" applyBorder="1" applyAlignment="1">
      <alignment wrapText="1"/>
    </xf>
    <xf numFmtId="0" fontId="52" fillId="2" borderId="930" xfId="0" applyFont="1" applyFill="1" applyBorder="1" applyAlignment="1">
      <alignment wrapText="1"/>
    </xf>
    <xf numFmtId="0" fontId="55" fillId="2" borderId="1492" xfId="8" applyFont="1" applyFill="1" applyBorder="1" applyAlignment="1">
      <alignment horizontal="center" vertical="center" wrapText="1"/>
    </xf>
    <xf numFmtId="0" fontId="143" fillId="2" borderId="0" xfId="0" applyFont="1" applyFill="1" applyBorder="1" applyAlignment="1">
      <alignment horizontal="left" vertical="center" wrapText="1"/>
    </xf>
    <xf numFmtId="0" fontId="55" fillId="2" borderId="1252" xfId="4" quotePrefix="1" applyFont="1" applyFill="1" applyBorder="1" applyAlignment="1">
      <alignment horizontal="center" vertical="center" wrapText="1"/>
    </xf>
    <xf numFmtId="0" fontId="55" fillId="2" borderId="1469" xfId="4" quotePrefix="1" applyFont="1" applyFill="1" applyBorder="1" applyAlignment="1">
      <alignment horizontal="center" vertical="center" wrapText="1"/>
    </xf>
    <xf numFmtId="0" fontId="55" fillId="2" borderId="1475" xfId="8" quotePrefix="1" applyFont="1" applyFill="1" applyBorder="1" applyAlignment="1">
      <alignment horizontal="center" vertical="center" wrapText="1"/>
    </xf>
    <xf numFmtId="0" fontId="55" fillId="2" borderId="1486" xfId="8" quotePrefix="1" applyFont="1" applyFill="1" applyBorder="1" applyAlignment="1">
      <alignment horizontal="center" vertical="center" wrapText="1"/>
    </xf>
    <xf numFmtId="0" fontId="55" fillId="2" borderId="1471" xfId="8" quotePrefix="1" applyFont="1" applyFill="1" applyBorder="1" applyAlignment="1">
      <alignment horizontal="center" vertical="center" wrapText="1"/>
    </xf>
    <xf numFmtId="0" fontId="55" fillId="2" borderId="722" xfId="6" quotePrefix="1" applyFont="1" applyFill="1" applyBorder="1" applyAlignment="1">
      <alignment horizontal="center" vertical="center" wrapText="1"/>
    </xf>
    <xf numFmtId="0" fontId="55" fillId="2" borderId="1485" xfId="6" quotePrefix="1" applyFont="1" applyFill="1" applyBorder="1" applyAlignment="1">
      <alignment horizontal="center" vertical="center" wrapText="1"/>
    </xf>
    <xf numFmtId="0" fontId="55" fillId="2" borderId="1494" xfId="6" quotePrefix="1" applyFont="1" applyFill="1" applyBorder="1" applyAlignment="1">
      <alignment horizontal="center" vertical="center" wrapText="1"/>
    </xf>
    <xf numFmtId="0" fontId="55" fillId="2" borderId="916" xfId="6" quotePrefix="1" applyFont="1" applyFill="1" applyBorder="1" applyAlignment="1">
      <alignment horizontal="center" vertical="center" wrapText="1"/>
    </xf>
    <xf numFmtId="0" fontId="55" fillId="2" borderId="930" xfId="6" quotePrefix="1" applyFont="1" applyFill="1" applyBorder="1" applyAlignment="1">
      <alignment horizontal="center" vertical="center" wrapText="1"/>
    </xf>
    <xf numFmtId="0" fontId="55" fillId="2" borderId="1482" xfId="6" quotePrefix="1" applyFont="1" applyFill="1" applyBorder="1" applyAlignment="1">
      <alignment horizontal="center" vertical="center" wrapText="1"/>
    </xf>
    <xf numFmtId="0" fontId="55" fillId="2" borderId="1507" xfId="6" quotePrefix="1" applyFont="1" applyFill="1" applyBorder="1" applyAlignment="1">
      <alignment horizontal="center" vertical="center" wrapText="1"/>
    </xf>
    <xf numFmtId="0" fontId="55" fillId="2" borderId="1508" xfId="6" quotePrefix="1" applyFont="1" applyFill="1" applyBorder="1" applyAlignment="1">
      <alignment horizontal="center" vertical="center" wrapText="1"/>
    </xf>
    <xf numFmtId="0" fontId="55" fillId="2" borderId="1351" xfId="6" quotePrefix="1" applyFont="1" applyFill="1" applyBorder="1" applyAlignment="1">
      <alignment horizontal="center" vertical="center" wrapText="1"/>
    </xf>
    <xf numFmtId="0" fontId="55" fillId="2" borderId="1080" xfId="6" quotePrefix="1" applyFont="1" applyFill="1" applyBorder="1" applyAlignment="1">
      <alignment horizontal="center" vertical="center" wrapText="1"/>
    </xf>
    <xf numFmtId="0" fontId="55" fillId="2" borderId="1081" xfId="6" quotePrefix="1" applyFont="1" applyFill="1" applyBorder="1" applyAlignment="1">
      <alignment horizontal="center" vertical="center" wrapText="1"/>
    </xf>
    <xf numFmtId="0" fontId="55" fillId="2" borderId="1475" xfId="6" quotePrefix="1" applyFont="1" applyFill="1" applyBorder="1" applyAlignment="1">
      <alignment horizontal="center" vertical="center" wrapText="1"/>
    </xf>
    <xf numFmtId="0" fontId="55" fillId="2" borderId="1486" xfId="6" quotePrefix="1" applyFont="1" applyFill="1" applyBorder="1" applyAlignment="1">
      <alignment horizontal="center" vertical="center" wrapText="1"/>
    </xf>
    <xf numFmtId="0" fontId="55" fillId="2" borderId="1471" xfId="6" quotePrefix="1" applyFont="1" applyFill="1" applyBorder="1" applyAlignment="1">
      <alignment horizontal="center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212" fillId="0" borderId="1553" xfId="0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20" fillId="0" borderId="1408" xfId="0" applyFont="1" applyFill="1" applyBorder="1" applyAlignment="1">
      <alignment horizontal="left" vertical="center" wrapText="1"/>
    </xf>
    <xf numFmtId="0" fontId="213" fillId="0" borderId="742" xfId="15" applyFont="1" applyFill="1" applyBorder="1" applyAlignment="1">
      <alignment horizontal="center" vertical="center" wrapText="1"/>
    </xf>
    <xf numFmtId="0" fontId="212" fillId="0" borderId="1560" xfId="0" applyFont="1" applyFill="1" applyBorder="1" applyAlignment="1">
      <alignment horizontal="left" vertical="center" wrapText="1"/>
    </xf>
    <xf numFmtId="0" fontId="212" fillId="0" borderId="1559" xfId="0" applyFont="1" applyFill="1" applyBorder="1" applyAlignment="1">
      <alignment horizontal="left" vertical="center" wrapText="1"/>
    </xf>
    <xf numFmtId="0" fontId="213" fillId="0" borderId="1170" xfId="15" applyFont="1" applyFill="1" applyBorder="1" applyAlignment="1">
      <alignment horizontal="left" vertical="center" wrapText="1"/>
    </xf>
    <xf numFmtId="0" fontId="213" fillId="0" borderId="742" xfId="15" applyFont="1" applyFill="1" applyBorder="1" applyAlignment="1">
      <alignment horizontal="left" vertical="center" wrapText="1"/>
    </xf>
    <xf numFmtId="0" fontId="213" fillId="0" borderId="1156" xfId="15" applyFont="1" applyFill="1" applyBorder="1" applyAlignment="1">
      <alignment horizontal="left" vertical="center" wrapText="1"/>
    </xf>
    <xf numFmtId="0" fontId="210" fillId="0" borderId="1156" xfId="0" applyFont="1" applyFill="1" applyBorder="1" applyAlignment="1">
      <alignment horizontal="left" vertical="center" wrapText="1"/>
    </xf>
    <xf numFmtId="0" fontId="210" fillId="0" borderId="1170" xfId="0" applyFont="1" applyFill="1" applyBorder="1" applyAlignment="1">
      <alignment horizontal="left" vertical="center" wrapText="1"/>
    </xf>
    <xf numFmtId="0" fontId="210" fillId="0" borderId="0" xfId="0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right" vertical="center" wrapText="1"/>
    </xf>
    <xf numFmtId="165" fontId="210" fillId="0" borderId="0" xfId="0" applyNumberFormat="1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left" vertical="center" wrapText="1"/>
    </xf>
    <xf numFmtId="0" fontId="205" fillId="0" borderId="681" xfId="0" applyFont="1" applyFill="1" applyBorder="1" applyAlignment="1">
      <alignment horizontal="center" vertical="center" wrapText="1"/>
    </xf>
    <xf numFmtId="0" fontId="205" fillId="0" borderId="1199" xfId="8" applyFont="1" applyFill="1" applyBorder="1" applyAlignment="1">
      <alignment horizontal="center" vertical="center" wrapText="1"/>
    </xf>
    <xf numFmtId="0" fontId="205" fillId="0" borderId="681" xfId="8" applyFont="1" applyFill="1" applyBorder="1" applyAlignment="1">
      <alignment horizontal="center" vertical="center" wrapText="1"/>
    </xf>
    <xf numFmtId="0" fontId="210" fillId="0" borderId="1199" xfId="8" applyFont="1" applyFill="1" applyBorder="1" applyAlignment="1">
      <alignment horizontal="center" vertical="center" wrapText="1"/>
    </xf>
    <xf numFmtId="0" fontId="205" fillId="0" borderId="1199" xfId="6" applyFont="1" applyFill="1" applyBorder="1" applyAlignment="1">
      <alignment horizontal="center" vertical="center" wrapText="1"/>
    </xf>
    <xf numFmtId="0" fontId="64" fillId="0" borderId="1057" xfId="42" applyFont="1" applyFill="1" applyBorder="1" applyAlignment="1">
      <alignment horizontal="left" vertical="center" wrapText="1"/>
    </xf>
    <xf numFmtId="0" fontId="64" fillId="0" borderId="1281" xfId="42" applyFont="1" applyFill="1" applyBorder="1" applyAlignment="1">
      <alignment horizontal="left" vertical="center" wrapText="1"/>
    </xf>
    <xf numFmtId="0" fontId="13" fillId="0" borderId="1045" xfId="7" applyFont="1" applyFill="1" applyBorder="1" applyAlignment="1">
      <alignment horizontal="center" vertical="center" wrapText="1"/>
    </xf>
    <xf numFmtId="0" fontId="13" fillId="0" borderId="1049" xfId="23" applyFont="1" applyFill="1" applyBorder="1" applyAlignment="1">
      <alignment horizontal="center" vertical="center" wrapText="1"/>
    </xf>
    <xf numFmtId="0" fontId="13" fillId="0" borderId="1818" xfId="20" applyFont="1" applyFill="1" applyBorder="1" applyAlignment="1">
      <alignment horizontal="center" vertical="center" wrapText="1"/>
    </xf>
    <xf numFmtId="0" fontId="13" fillId="0" borderId="1819" xfId="20" applyFont="1" applyFill="1" applyBorder="1" applyAlignment="1">
      <alignment horizontal="center" vertical="center" wrapText="1"/>
    </xf>
    <xf numFmtId="0" fontId="13" fillId="0" borderId="1820" xfId="20" applyFont="1" applyFill="1" applyBorder="1" applyAlignment="1">
      <alignment horizontal="center" vertical="center" wrapText="1"/>
    </xf>
    <xf numFmtId="0" fontId="13" fillId="0" borderId="1821" xfId="20" applyFont="1" applyFill="1" applyBorder="1" applyAlignment="1">
      <alignment horizontal="center" vertical="center" wrapText="1"/>
    </xf>
    <xf numFmtId="0" fontId="13" fillId="0" borderId="1822" xfId="20" applyFont="1" applyFill="1" applyBorder="1" applyAlignment="1">
      <alignment horizontal="center" vertical="center" wrapText="1"/>
    </xf>
    <xf numFmtId="0" fontId="13" fillId="0" borderId="1823" xfId="20" applyFont="1" applyFill="1" applyBorder="1" applyAlignment="1">
      <alignment horizontal="center" vertical="center" wrapText="1"/>
    </xf>
    <xf numFmtId="0" fontId="64" fillId="0" borderId="1052" xfId="42" applyFont="1" applyFill="1" applyBorder="1" applyAlignment="1">
      <alignment horizontal="left" vertical="center" wrapText="1"/>
    </xf>
    <xf numFmtId="0" fontId="64" fillId="0" borderId="1217" xfId="42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64" fillId="0" borderId="1170" xfId="42" applyFont="1" applyFill="1" applyBorder="1" applyAlignment="1">
      <alignment horizontal="left" vertical="center" wrapText="1"/>
    </xf>
    <xf numFmtId="0" fontId="8" fillId="0" borderId="1956" xfId="0" applyFont="1" applyFill="1" applyBorder="1" applyAlignment="1">
      <alignment horizontal="left" vertical="center" wrapText="1"/>
    </xf>
    <xf numFmtId="0" fontId="8" fillId="0" borderId="1950" xfId="0" applyFont="1" applyFill="1" applyBorder="1" applyAlignment="1">
      <alignment horizontal="left" vertical="center" wrapText="1"/>
    </xf>
    <xf numFmtId="0" fontId="61" fillId="0" borderId="1057" xfId="0" applyFont="1" applyFill="1" applyBorder="1" applyAlignment="1">
      <alignment horizontal="left" vertical="center" wrapText="1"/>
    </xf>
    <xf numFmtId="0" fontId="64" fillId="0" borderId="1103" xfId="42" applyFont="1" applyFill="1" applyBorder="1" applyAlignment="1">
      <alignment horizontal="left" vertical="center" wrapText="1"/>
    </xf>
    <xf numFmtId="0" fontId="64" fillId="0" borderId="1100" xfId="42" applyFont="1" applyFill="1" applyBorder="1" applyAlignment="1">
      <alignment horizontal="left" vertical="center" wrapText="1"/>
    </xf>
    <xf numFmtId="0" fontId="64" fillId="0" borderId="1049" xfId="42" applyFont="1" applyFill="1" applyBorder="1" applyAlignment="1">
      <alignment horizontal="left" vertical="center" wrapText="1"/>
    </xf>
    <xf numFmtId="0" fontId="8" fillId="0" borderId="1966" xfId="0" applyFont="1" applyFill="1" applyBorder="1" applyAlignment="1">
      <alignment horizontal="left" vertical="center" wrapText="1"/>
    </xf>
    <xf numFmtId="0" fontId="210" fillId="0" borderId="1323" xfId="0" applyFont="1" applyFill="1" applyBorder="1" applyAlignment="1">
      <alignment horizontal="left" vertical="center" wrapText="1"/>
    </xf>
    <xf numFmtId="0" fontId="210" fillId="0" borderId="1281" xfId="0" applyFont="1" applyFill="1" applyBorder="1" applyAlignment="1">
      <alignment horizontal="left" vertical="center" wrapText="1"/>
    </xf>
    <xf numFmtId="0" fontId="150" fillId="0" borderId="1057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058" xfId="20" applyFont="1" applyFill="1" applyBorder="1" applyAlignment="1">
      <alignment horizontal="center" vertical="center" wrapText="1"/>
    </xf>
    <xf numFmtId="0" fontId="13" fillId="0" borderId="1045" xfId="20" applyFont="1" applyFill="1" applyBorder="1" applyAlignment="1">
      <alignment horizontal="center" vertical="center" wrapText="1"/>
    </xf>
    <xf numFmtId="0" fontId="13" fillId="0" borderId="1057" xfId="23" applyFont="1" applyFill="1" applyBorder="1" applyAlignment="1">
      <alignment horizontal="center" vertical="center" wrapText="1"/>
    </xf>
    <xf numFmtId="0" fontId="13" fillId="0" borderId="1049" xfId="20" applyFont="1" applyFill="1" applyBorder="1" applyAlignment="1">
      <alignment horizontal="center" vertical="center" wrapText="1"/>
    </xf>
    <xf numFmtId="0" fontId="13" fillId="0" borderId="1047" xfId="20" applyFont="1" applyFill="1" applyBorder="1" applyAlignment="1">
      <alignment horizontal="center" vertical="center" wrapText="1"/>
    </xf>
    <xf numFmtId="0" fontId="213" fillId="0" borderId="1281" xfId="15" applyFont="1" applyFill="1" applyBorder="1" applyAlignment="1">
      <alignment horizontal="left" vertical="center" wrapText="1"/>
    </xf>
    <xf numFmtId="0" fontId="213" fillId="0" borderId="58" xfId="15" applyFont="1" applyFill="1" applyBorder="1" applyAlignment="1">
      <alignment horizontal="left" vertical="center" wrapText="1"/>
    </xf>
    <xf numFmtId="0" fontId="213" fillId="0" borderId="1408" xfId="15" applyFont="1" applyFill="1" applyBorder="1" applyAlignment="1">
      <alignment horizontal="left" vertical="center" wrapText="1"/>
    </xf>
    <xf numFmtId="0" fontId="212" fillId="0" borderId="1408" xfId="0" applyFont="1" applyFill="1" applyBorder="1" applyAlignment="1">
      <alignment horizontal="left" vertical="center" wrapText="1"/>
    </xf>
    <xf numFmtId="0" fontId="212" fillId="0" borderId="1281" xfId="0" applyFont="1" applyFill="1" applyBorder="1" applyAlignment="1">
      <alignment horizontal="left" vertical="center" wrapText="1"/>
    </xf>
    <xf numFmtId="0" fontId="212" fillId="0" borderId="1170" xfId="0" applyFont="1" applyFill="1" applyBorder="1" applyAlignment="1">
      <alignment horizontal="left" vertical="center" wrapText="1"/>
    </xf>
    <xf numFmtId="0" fontId="13" fillId="0" borderId="742" xfId="20" applyFont="1" applyFill="1" applyBorder="1" applyAlignment="1">
      <alignment horizontal="center" vertical="center"/>
    </xf>
    <xf numFmtId="0" fontId="13" fillId="0" borderId="743" xfId="20" applyFont="1" applyFill="1" applyBorder="1" applyAlignment="1">
      <alignment horizontal="center" vertical="center"/>
    </xf>
    <xf numFmtId="0" fontId="13" fillId="0" borderId="730" xfId="20" applyFont="1" applyFill="1" applyBorder="1" applyAlignment="1">
      <alignment horizontal="center" vertical="center"/>
    </xf>
    <xf numFmtId="0" fontId="13" fillId="0" borderId="781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782" xfId="20" applyFont="1" applyFill="1" applyBorder="1" applyAlignment="1">
      <alignment horizontal="center" vertical="center"/>
    </xf>
    <xf numFmtId="0" fontId="13" fillId="0" borderId="742" xfId="7" applyFont="1" applyFill="1" applyBorder="1" applyAlignment="1">
      <alignment horizontal="center" vertical="center"/>
    </xf>
    <xf numFmtId="0" fontId="13" fillId="0" borderId="743" xfId="7" applyFont="1" applyFill="1" applyBorder="1" applyAlignment="1">
      <alignment horizontal="center" vertical="center"/>
    </xf>
    <xf numFmtId="0" fontId="13" fillId="0" borderId="730" xfId="7" applyFont="1" applyFill="1" applyBorder="1" applyAlignment="1">
      <alignment horizontal="center" vertical="center"/>
    </xf>
    <xf numFmtId="0" fontId="13" fillId="0" borderId="781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782" xfId="7" applyFont="1" applyFill="1" applyBorder="1" applyAlignment="1">
      <alignment horizontal="center" vertical="center"/>
    </xf>
    <xf numFmtId="0" fontId="65" fillId="0" borderId="842" xfId="0" applyFont="1" applyFill="1" applyBorder="1" applyAlignment="1">
      <alignment horizontal="left" vertical="center" wrapText="1"/>
    </xf>
    <xf numFmtId="0" fontId="65" fillId="0" borderId="1582" xfId="0" applyFont="1" applyFill="1" applyBorder="1" applyAlignment="1">
      <alignment horizontal="left" vertical="center" wrapText="1"/>
    </xf>
    <xf numFmtId="0" fontId="65" fillId="0" borderId="1064" xfId="0" applyFont="1" applyFill="1" applyBorder="1" applyAlignment="1">
      <alignment horizontal="left" vertical="center" wrapText="1"/>
    </xf>
    <xf numFmtId="0" fontId="65" fillId="0" borderId="1583" xfId="0" applyFont="1" applyFill="1" applyBorder="1" applyAlignment="1">
      <alignment horizontal="left" vertical="center" wrapText="1"/>
    </xf>
    <xf numFmtId="0" fontId="13" fillId="0" borderId="742" xfId="23" applyFont="1" applyFill="1" applyBorder="1" applyAlignment="1">
      <alignment horizontal="center" vertical="center"/>
    </xf>
    <xf numFmtId="0" fontId="13" fillId="0" borderId="730" xfId="23" applyFont="1" applyFill="1" applyBorder="1" applyAlignment="1">
      <alignment horizontal="center" vertical="center"/>
    </xf>
    <xf numFmtId="0" fontId="13" fillId="0" borderId="830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781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5" fillId="0" borderId="1054" xfId="42" applyFont="1" applyFill="1" applyBorder="1" applyAlignment="1">
      <alignment horizontal="left" vertical="center"/>
    </xf>
    <xf numFmtId="0" fontId="65" fillId="0" borderId="1281" xfId="42" applyFont="1" applyFill="1" applyBorder="1" applyAlignment="1">
      <alignment horizontal="left" vertical="center"/>
    </xf>
    <xf numFmtId="0" fontId="65" fillId="0" borderId="1058" xfId="0" applyFont="1" applyFill="1" applyBorder="1" applyAlignment="1">
      <alignment horizontal="left" vertical="center"/>
    </xf>
    <xf numFmtId="0" fontId="65" fillId="0" borderId="1170" xfId="0" applyFont="1" applyFill="1" applyBorder="1" applyAlignment="1">
      <alignment horizontal="left" vertical="center"/>
    </xf>
    <xf numFmtId="0" fontId="65" fillId="0" borderId="1055" xfId="0" applyFont="1" applyFill="1" applyBorder="1" applyAlignment="1">
      <alignment horizontal="left" vertical="center"/>
    </xf>
    <xf numFmtId="0" fontId="65" fillId="0" borderId="1281" xfId="0" applyFont="1" applyFill="1" applyBorder="1" applyAlignment="1">
      <alignment horizontal="left" vertical="center"/>
    </xf>
    <xf numFmtId="0" fontId="122" fillId="0" borderId="1058" xfId="0" applyFont="1" applyFill="1" applyBorder="1" applyAlignment="1">
      <alignment horizontal="left" vertical="center"/>
    </xf>
    <xf numFmtId="0" fontId="122" fillId="0" borderId="1170" xfId="0" applyFont="1" applyFill="1" applyBorder="1" applyAlignment="1">
      <alignment horizontal="left" vertical="center"/>
    </xf>
    <xf numFmtId="0" fontId="64" fillId="0" borderId="1049" xfId="42" applyFont="1" applyFill="1" applyBorder="1" applyAlignment="1">
      <alignment horizontal="left" vertical="center"/>
    </xf>
    <xf numFmtId="0" fontId="64" fillId="0" borderId="742" xfId="42" applyFont="1" applyFill="1" applyBorder="1" applyAlignment="1">
      <alignment horizontal="left" vertical="center"/>
    </xf>
    <xf numFmtId="0" fontId="65" fillId="0" borderId="1155" xfId="0" applyFont="1" applyFill="1" applyBorder="1" applyAlignment="1">
      <alignment horizontal="left" vertical="center"/>
    </xf>
    <xf numFmtId="0" fontId="65" fillId="0" borderId="1052" xfId="0" applyFont="1" applyFill="1" applyBorder="1" applyAlignment="1">
      <alignment horizontal="left" vertical="center"/>
    </xf>
    <xf numFmtId="0" fontId="65" fillId="0" borderId="1553" xfId="0" applyFont="1" applyFill="1" applyBorder="1" applyAlignment="1">
      <alignment horizontal="left" vertical="center"/>
    </xf>
    <xf numFmtId="0" fontId="65" fillId="0" borderId="1057" xfId="0" applyFont="1" applyFill="1" applyBorder="1" applyAlignment="1">
      <alignment horizontal="left" vertical="center" wrapText="1"/>
    </xf>
    <xf numFmtId="0" fontId="65" fillId="0" borderId="1170" xfId="0" applyFont="1" applyFill="1" applyBorder="1" applyAlignment="1">
      <alignment horizontal="left" vertical="center" wrapText="1"/>
    </xf>
    <xf numFmtId="0" fontId="105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29" fillId="0" borderId="0" xfId="0" applyFont="1" applyFill="1" applyBorder="1" applyAlignment="1">
      <alignment horizontal="center" wrapText="1"/>
    </xf>
    <xf numFmtId="14" fontId="118" fillId="0" borderId="0" xfId="0" applyNumberFormat="1" applyFont="1" applyFill="1" applyBorder="1" applyAlignment="1">
      <alignment horizontal="center" wrapText="1"/>
    </xf>
    <xf numFmtId="0" fontId="129" fillId="0" borderId="0" xfId="0" applyFont="1" applyFill="1" applyBorder="1" applyAlignment="1">
      <alignment horizontal="left" wrapText="1"/>
    </xf>
    <xf numFmtId="0" fontId="13" fillId="0" borderId="544" xfId="20" applyFont="1" applyFill="1" applyBorder="1" applyAlignment="1">
      <alignment horizontal="center" vertical="center" wrapText="1"/>
    </xf>
    <xf numFmtId="0" fontId="13" fillId="0" borderId="543" xfId="20" applyFont="1" applyFill="1" applyBorder="1" applyAlignment="1">
      <alignment horizontal="center" vertical="center" wrapText="1"/>
    </xf>
    <xf numFmtId="0" fontId="13" fillId="0" borderId="542" xfId="20" applyFont="1" applyFill="1" applyBorder="1" applyAlignment="1">
      <alignment horizontal="center" vertical="center" wrapText="1"/>
    </xf>
    <xf numFmtId="0" fontId="13" fillId="0" borderId="545" xfId="20" applyFont="1" applyFill="1" applyBorder="1" applyAlignment="1">
      <alignment horizontal="center" vertical="center" wrapText="1"/>
    </xf>
    <xf numFmtId="0" fontId="13" fillId="0" borderId="546" xfId="20" applyFont="1" applyFill="1" applyBorder="1" applyAlignment="1">
      <alignment horizontal="center" vertical="center" wrapText="1"/>
    </xf>
    <xf numFmtId="0" fontId="13" fillId="0" borderId="547" xfId="20" applyFont="1" applyFill="1" applyBorder="1" applyAlignment="1">
      <alignment horizontal="center" vertical="center" wrapText="1"/>
    </xf>
    <xf numFmtId="0" fontId="13" fillId="0" borderId="544" xfId="7" applyFont="1" applyFill="1" applyBorder="1" applyAlignment="1">
      <alignment horizontal="center" vertical="center" wrapText="1"/>
    </xf>
    <xf numFmtId="0" fontId="13" fillId="0" borderId="543" xfId="7" applyFont="1" applyFill="1" applyBorder="1" applyAlignment="1">
      <alignment horizontal="center" vertical="center" wrapText="1"/>
    </xf>
    <xf numFmtId="0" fontId="13" fillId="0" borderId="542" xfId="7" applyFont="1" applyFill="1" applyBorder="1" applyAlignment="1">
      <alignment horizontal="center" vertical="center" wrapText="1"/>
    </xf>
    <xf numFmtId="0" fontId="13" fillId="0" borderId="545" xfId="7" applyFont="1" applyFill="1" applyBorder="1" applyAlignment="1">
      <alignment horizontal="center" vertical="center" wrapText="1"/>
    </xf>
    <xf numFmtId="0" fontId="13" fillId="0" borderId="546" xfId="7" applyFont="1" applyFill="1" applyBorder="1" applyAlignment="1">
      <alignment horizontal="center" vertical="center" wrapText="1"/>
    </xf>
    <xf numFmtId="0" fontId="13" fillId="0" borderId="547" xfId="7" applyFont="1" applyFill="1" applyBorder="1" applyAlignment="1">
      <alignment horizontal="center" vertical="center" wrapText="1"/>
    </xf>
    <xf numFmtId="0" fontId="13" fillId="0" borderId="544" xfId="23" applyFont="1" applyFill="1" applyBorder="1" applyAlignment="1">
      <alignment horizontal="center" vertical="center" wrapText="1"/>
    </xf>
    <xf numFmtId="0" fontId="13" fillId="0" borderId="542" xfId="23" applyFont="1" applyFill="1" applyBorder="1" applyAlignment="1">
      <alignment horizontal="center" vertical="center" wrapText="1"/>
    </xf>
    <xf numFmtId="0" fontId="13" fillId="0" borderId="463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545" xfId="23" applyFont="1" applyFill="1" applyBorder="1" applyAlignment="1">
      <alignment horizontal="center" vertical="center" wrapText="1"/>
    </xf>
    <xf numFmtId="0" fontId="13" fillId="0" borderId="547" xfId="23" applyFont="1" applyFill="1" applyBorder="1" applyAlignment="1">
      <alignment horizontal="center" vertical="center" wrapText="1"/>
    </xf>
    <xf numFmtId="0" fontId="64" fillId="0" borderId="1057" xfId="0" applyFont="1" applyFill="1" applyBorder="1" applyAlignment="1">
      <alignment horizontal="left" vertical="center" wrapText="1"/>
    </xf>
    <xf numFmtId="0" fontId="64" fillId="0" borderId="1103" xfId="0" applyFont="1" applyFill="1" applyBorder="1" applyAlignment="1">
      <alignment horizontal="left" vertical="center" wrapText="1"/>
    </xf>
    <xf numFmtId="0" fontId="64" fillId="0" borderId="1065" xfId="0" applyFont="1" applyFill="1" applyBorder="1" applyAlignment="1">
      <alignment horizontal="left" vertical="center" wrapText="1"/>
    </xf>
    <xf numFmtId="0" fontId="64" fillId="0" borderId="1109" xfId="0" applyFont="1" applyFill="1" applyBorder="1" applyAlignment="1">
      <alignment horizontal="left" vertical="center" wrapText="1"/>
    </xf>
    <xf numFmtId="0" fontId="64" fillId="0" borderId="1053" xfId="0" applyFont="1" applyFill="1" applyBorder="1" applyAlignment="1">
      <alignment horizontal="left" vertical="center" wrapText="1"/>
    </xf>
    <xf numFmtId="0" fontId="64" fillId="0" borderId="1052" xfId="0" applyFont="1" applyFill="1" applyBorder="1" applyAlignment="1">
      <alignment horizontal="left" vertical="center" wrapText="1"/>
    </xf>
    <xf numFmtId="0" fontId="64" fillId="0" borderId="262" xfId="0" applyFont="1" applyFill="1" applyBorder="1" applyAlignment="1">
      <alignment horizontal="left" vertical="center" wrapText="1"/>
    </xf>
    <xf numFmtId="0" fontId="64" fillId="0" borderId="691" xfId="0" applyFont="1" applyFill="1" applyBorder="1" applyAlignment="1">
      <alignment horizontal="left" vertical="center" wrapText="1"/>
    </xf>
    <xf numFmtId="0" fontId="64" fillId="0" borderId="261" xfId="0" applyFont="1" applyFill="1" applyBorder="1" applyAlignment="1">
      <alignment horizontal="left" vertical="center" wrapText="1"/>
    </xf>
    <xf numFmtId="0" fontId="64" fillId="0" borderId="663" xfId="0" applyFont="1" applyFill="1" applyBorder="1" applyAlignment="1">
      <alignment horizontal="left" vertical="center" wrapText="1"/>
    </xf>
    <xf numFmtId="0" fontId="64" fillId="0" borderId="1054" xfId="0" applyFont="1" applyFill="1" applyBorder="1" applyAlignment="1">
      <alignment horizontal="left" vertical="center" wrapText="1"/>
    </xf>
    <xf numFmtId="0" fontId="61" fillId="0" borderId="1103" xfId="0" applyFont="1" applyFill="1" applyBorder="1" applyAlignment="1">
      <alignment horizontal="left" vertical="center" wrapText="1"/>
    </xf>
    <xf numFmtId="0" fontId="64" fillId="0" borderId="1054" xfId="42" applyFont="1" applyFill="1" applyBorder="1" applyAlignment="1">
      <alignment horizontal="left" vertical="center" wrapText="1"/>
    </xf>
    <xf numFmtId="0" fontId="64" fillId="0" borderId="1060" xfId="0" applyFont="1" applyFill="1" applyBorder="1" applyAlignment="1">
      <alignment horizontal="left" vertical="center" wrapText="1"/>
    </xf>
    <xf numFmtId="0" fontId="64" fillId="0" borderId="1107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8" fillId="0" borderId="0" xfId="0" applyFont="1" applyFill="1" applyBorder="1" applyAlignment="1">
      <alignment horizontal="right" vertical="center" wrapText="1"/>
    </xf>
    <xf numFmtId="14" fontId="207" fillId="0" borderId="0" xfId="0" applyNumberFormat="1" applyFont="1" applyFill="1" applyBorder="1" applyAlignment="1">
      <alignment horizontal="center" vertical="center" wrapText="1"/>
    </xf>
    <xf numFmtId="0" fontId="207" fillId="0" borderId="0" xfId="0" applyNumberFormat="1" applyFont="1" applyFill="1" applyBorder="1" applyAlignment="1">
      <alignment horizontal="center" vertical="center" wrapText="1"/>
    </xf>
    <xf numFmtId="0" fontId="108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2" fillId="0" borderId="0" xfId="0" applyFont="1" applyFill="1" applyBorder="1" applyAlignment="1">
      <alignment horizontal="right" wrapText="1"/>
    </xf>
    <xf numFmtId="14" fontId="102" fillId="0" borderId="0" xfId="0" applyNumberFormat="1" applyFont="1" applyFill="1" applyBorder="1" applyAlignment="1">
      <alignment horizontal="center" wrapText="1"/>
    </xf>
    <xf numFmtId="0" fontId="102" fillId="0" borderId="0" xfId="0" applyNumberFormat="1" applyFont="1" applyFill="1" applyBorder="1" applyAlignment="1">
      <alignment horizontal="center" wrapText="1"/>
    </xf>
    <xf numFmtId="0" fontId="102" fillId="0" borderId="0" xfId="0" applyFont="1" applyFill="1" applyBorder="1" applyAlignment="1">
      <alignment horizontal="left" wrapText="1"/>
    </xf>
    <xf numFmtId="0" fontId="64" fillId="0" borderId="1833" xfId="0" applyFont="1" applyFill="1" applyBorder="1" applyAlignment="1">
      <alignment horizontal="left" vertical="center" wrapText="1"/>
    </xf>
    <xf numFmtId="0" fontId="64" fillId="0" borderId="742" xfId="42" applyFont="1" applyFill="1" applyBorder="1" applyAlignment="1">
      <alignment horizontal="left" vertical="center" wrapText="1"/>
    </xf>
    <xf numFmtId="0" fontId="64" fillId="0" borderId="1553" xfId="0" applyFont="1" applyFill="1" applyBorder="1" applyAlignment="1">
      <alignment horizontal="left" vertical="center" wrapText="1"/>
    </xf>
    <xf numFmtId="0" fontId="64" fillId="0" borderId="835" xfId="0" applyFont="1" applyFill="1" applyBorder="1" applyAlignment="1">
      <alignment horizontal="left" vertical="center" wrapText="1"/>
    </xf>
    <xf numFmtId="0" fontId="64" fillId="0" borderId="1582" xfId="0" applyFont="1" applyFill="1" applyBorder="1" applyAlignment="1">
      <alignment horizontal="left" vertical="center" wrapText="1"/>
    </xf>
    <xf numFmtId="0" fontId="64" fillId="0" borderId="1693" xfId="42" applyFont="1" applyFill="1" applyBorder="1" applyAlignment="1">
      <alignment horizontal="left" vertical="center" wrapText="1"/>
    </xf>
    <xf numFmtId="0" fontId="64" fillId="0" borderId="1694" xfId="0" applyFont="1" applyFill="1" applyBorder="1" applyAlignment="1">
      <alignment horizontal="left" vertical="center" wrapText="1"/>
    </xf>
    <xf numFmtId="0" fontId="64" fillId="0" borderId="1693" xfId="0" applyFont="1" applyFill="1" applyBorder="1" applyAlignment="1">
      <alignment horizontal="left" vertical="center" wrapText="1"/>
    </xf>
    <xf numFmtId="0" fontId="64" fillId="0" borderId="1832" xfId="0" applyFont="1" applyFill="1" applyBorder="1" applyAlignment="1">
      <alignment horizontal="left" vertical="center" wrapText="1"/>
    </xf>
    <xf numFmtId="0" fontId="64" fillId="0" borderId="1064" xfId="0" applyFont="1" applyFill="1" applyBorder="1" applyAlignment="1">
      <alignment horizontal="left" vertical="center" wrapText="1"/>
    </xf>
    <xf numFmtId="0" fontId="64" fillId="0" borderId="1583" xfId="0" applyFont="1" applyFill="1" applyBorder="1" applyAlignment="1">
      <alignment horizontal="left" vertical="center" wrapText="1"/>
    </xf>
    <xf numFmtId="0" fontId="64" fillId="0" borderId="1058" xfId="0" applyFont="1" applyFill="1" applyBorder="1" applyAlignment="1">
      <alignment horizontal="left" vertical="center" wrapText="1"/>
    </xf>
    <xf numFmtId="0" fontId="64" fillId="0" borderId="1170" xfId="0" applyFont="1" applyFill="1" applyBorder="1" applyAlignment="1">
      <alignment horizontal="left"/>
    </xf>
    <xf numFmtId="0" fontId="64" fillId="0" borderId="1203" xfId="0" applyFont="1" applyFill="1" applyBorder="1" applyAlignment="1">
      <alignment horizontal="left"/>
    </xf>
    <xf numFmtId="0" fontId="64" fillId="0" borderId="1054" xfId="0" applyFont="1" applyFill="1" applyBorder="1" applyAlignment="1">
      <alignment horizontal="left"/>
    </xf>
    <xf numFmtId="0" fontId="13" fillId="0" borderId="680" xfId="23" applyFont="1" applyFill="1" applyBorder="1" applyAlignment="1">
      <alignment horizontal="center" vertical="center" wrapText="1"/>
    </xf>
    <xf numFmtId="0" fontId="13" fillId="0" borderId="681" xfId="20" applyFont="1" applyFill="1" applyBorder="1" applyAlignment="1">
      <alignment horizontal="center" vertical="center" wrapText="1"/>
    </xf>
    <xf numFmtId="0" fontId="13" fillId="0" borderId="682" xfId="20" applyFont="1" applyFill="1" applyBorder="1" applyAlignment="1">
      <alignment horizontal="center" vertical="center" wrapText="1"/>
    </xf>
    <xf numFmtId="0" fontId="13" fillId="0" borderId="681" xfId="7" applyFont="1" applyFill="1" applyBorder="1" applyAlignment="1">
      <alignment horizontal="center" vertical="center" wrapText="1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01" fillId="0" borderId="0" xfId="35" applyFont="1" applyFill="1" applyBorder="1" applyAlignment="1">
      <alignment horizontal="right" wrapText="1"/>
    </xf>
    <xf numFmtId="14" fontId="201" fillId="0" borderId="0" xfId="35" applyNumberFormat="1" applyFont="1" applyFill="1" applyBorder="1" applyAlignment="1">
      <alignment horizontal="center" wrapText="1"/>
    </xf>
    <xf numFmtId="0" fontId="201" fillId="0" borderId="0" xfId="35" applyNumberFormat="1" applyFont="1" applyFill="1" applyBorder="1" applyAlignment="1">
      <alignment horizontal="center" wrapText="1"/>
    </xf>
    <xf numFmtId="0" fontId="201" fillId="0" borderId="0" xfId="35" applyFont="1" applyFill="1" applyBorder="1" applyAlignment="1">
      <alignment horizontal="left" wrapText="1"/>
    </xf>
    <xf numFmtId="0" fontId="64" fillId="0" borderId="1049" xfId="0" applyFont="1" applyFill="1" applyBorder="1" applyAlignment="1">
      <alignment horizontal="left"/>
    </xf>
    <xf numFmtId="0" fontId="65" fillId="0" borderId="1057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1370" xfId="8" quotePrefix="1" applyFont="1" applyFill="1" applyBorder="1" applyAlignment="1">
      <alignment horizontal="center" vertical="center" wrapText="1"/>
    </xf>
    <xf numFmtId="0" fontId="13" fillId="4" borderId="1396" xfId="8" quotePrefix="1" applyFont="1" applyFill="1" applyBorder="1" applyAlignment="1">
      <alignment horizontal="center" vertical="center" wrapText="1"/>
    </xf>
    <xf numFmtId="0" fontId="13" fillId="4" borderId="1386" xfId="8" quotePrefix="1" applyFont="1" applyFill="1" applyBorder="1" applyAlignment="1">
      <alignment horizontal="center" vertical="center" wrapText="1"/>
    </xf>
    <xf numFmtId="0" fontId="13" fillId="4" borderId="1398" xfId="6" quotePrefix="1" applyFont="1" applyFill="1" applyBorder="1" applyAlignment="1">
      <alignment horizontal="center" vertical="center" wrapText="1"/>
    </xf>
    <xf numFmtId="0" fontId="13" fillId="4" borderId="1396" xfId="6" quotePrefix="1" applyFont="1" applyFill="1" applyBorder="1" applyAlignment="1">
      <alignment horizontal="center" vertical="center" wrapText="1"/>
    </xf>
    <xf numFmtId="0" fontId="13" fillId="4" borderId="1386" xfId="6" quotePrefix="1" applyFont="1" applyFill="1" applyBorder="1" applyAlignment="1">
      <alignment horizontal="center" vertical="center" wrapText="1"/>
    </xf>
    <xf numFmtId="0" fontId="13" fillId="4" borderId="417" xfId="6" quotePrefix="1" applyFont="1" applyFill="1" applyBorder="1" applyAlignment="1">
      <alignment horizontal="center" vertical="center" wrapText="1"/>
    </xf>
    <xf numFmtId="0" fontId="13" fillId="4" borderId="418" xfId="6" quotePrefix="1" applyFont="1" applyFill="1" applyBorder="1" applyAlignment="1">
      <alignment horizontal="center" vertical="center" wrapText="1"/>
    </xf>
    <xf numFmtId="0" fontId="13" fillId="4" borderId="419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417" xfId="8" quotePrefix="1" applyFont="1" applyFill="1" applyBorder="1" applyAlignment="1">
      <alignment horizontal="center" vertical="center" wrapText="1"/>
    </xf>
    <xf numFmtId="0" fontId="13" fillId="4" borderId="418" xfId="8" quotePrefix="1" applyFont="1" applyFill="1" applyBorder="1" applyAlignment="1">
      <alignment horizontal="center" vertical="center" wrapText="1"/>
    </xf>
    <xf numFmtId="0" fontId="13" fillId="4" borderId="419" xfId="8" quotePrefix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 wrapText="1"/>
    </xf>
    <xf numFmtId="0" fontId="23" fillId="2" borderId="0" xfId="0" applyFont="1" applyFill="1" applyBorder="1" applyAlignment="1">
      <alignment horizontal="center"/>
    </xf>
    <xf numFmtId="0" fontId="13" fillId="2" borderId="954" xfId="8" quotePrefix="1" applyFont="1" applyFill="1" applyBorder="1" applyAlignment="1">
      <alignment horizontal="center" vertical="center" wrapText="1"/>
    </xf>
    <xf numFmtId="0" fontId="13" fillId="2" borderId="955" xfId="8" quotePrefix="1" applyFont="1" applyFill="1" applyBorder="1" applyAlignment="1">
      <alignment horizontal="center" vertical="center" wrapText="1"/>
    </xf>
    <xf numFmtId="0" fontId="13" fillId="2" borderId="956" xfId="8" quotePrefix="1" applyFont="1" applyFill="1" applyBorder="1" applyAlignment="1">
      <alignment horizontal="center" vertical="center" wrapText="1"/>
    </xf>
    <xf numFmtId="0" fontId="13" fillId="2" borderId="954" xfId="6" quotePrefix="1" applyFont="1" applyFill="1" applyBorder="1" applyAlignment="1">
      <alignment horizontal="center" vertical="center" wrapText="1"/>
    </xf>
    <xf numFmtId="0" fontId="13" fillId="2" borderId="955" xfId="6" quotePrefix="1" applyFont="1" applyFill="1" applyBorder="1" applyAlignment="1">
      <alignment horizontal="center" vertical="center" wrapText="1"/>
    </xf>
    <xf numFmtId="0" fontId="13" fillId="2" borderId="956" xfId="6" quotePrefix="1" applyFont="1" applyFill="1" applyBorder="1" applyAlignment="1">
      <alignment horizontal="center" vertical="center" wrapText="1"/>
    </xf>
    <xf numFmtId="0" fontId="23" fillId="14" borderId="0" xfId="0" applyFont="1" applyFill="1" applyAlignment="1">
      <alignment horizontal="center" vertical="center"/>
    </xf>
    <xf numFmtId="0" fontId="23" fillId="14" borderId="0" xfId="0" applyFont="1" applyFill="1" applyAlignment="1">
      <alignment horizontal="center"/>
    </xf>
    <xf numFmtId="0" fontId="6" fillId="14" borderId="0" xfId="0" applyFont="1" applyFill="1" applyAlignment="1">
      <alignment horizontal="center" vertical="center" wrapText="1"/>
    </xf>
    <xf numFmtId="0" fontId="23" fillId="14" borderId="535" xfId="0" applyFont="1" applyFill="1" applyBorder="1" applyAlignment="1">
      <alignment horizontal="center"/>
    </xf>
    <xf numFmtId="0" fontId="58" fillId="14" borderId="756" xfId="0" applyFont="1" applyFill="1" applyBorder="1" applyAlignment="1">
      <alignment horizontal="center" vertical="center" wrapText="1"/>
    </xf>
    <xf numFmtId="0" fontId="58" fillId="14" borderId="757" xfId="0" applyFont="1" applyFill="1" applyBorder="1" applyAlignment="1">
      <alignment horizontal="center" vertical="center" wrapText="1"/>
    </xf>
    <xf numFmtId="0" fontId="58" fillId="14" borderId="758" xfId="0" applyFont="1" applyFill="1" applyBorder="1" applyAlignment="1">
      <alignment horizontal="center" vertical="center" wrapText="1"/>
    </xf>
    <xf numFmtId="0" fontId="58" fillId="14" borderId="771" xfId="0" applyFont="1" applyFill="1" applyBorder="1" applyAlignment="1">
      <alignment horizontal="center" vertical="center" wrapText="1"/>
    </xf>
    <xf numFmtId="0" fontId="58" fillId="14" borderId="1666" xfId="0" applyFont="1" applyFill="1" applyBorder="1" applyAlignment="1">
      <alignment horizontal="center" vertical="center" wrapText="1"/>
    </xf>
    <xf numFmtId="0" fontId="58" fillId="14" borderId="1647" xfId="0" applyFont="1" applyFill="1" applyBorder="1" applyAlignment="1">
      <alignment horizontal="center" vertical="center" wrapText="1"/>
    </xf>
    <xf numFmtId="0" fontId="58" fillId="14" borderId="1658" xfId="0" applyFont="1" applyFill="1" applyBorder="1" applyAlignment="1">
      <alignment horizontal="center" vertical="center" wrapText="1"/>
    </xf>
    <xf numFmtId="0" fontId="39" fillId="4" borderId="1469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1469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39" fillId="2" borderId="1469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10" fillId="2" borderId="1657" xfId="4" quotePrefix="1" applyFont="1" applyFill="1" applyBorder="1" applyAlignment="1">
      <alignment horizontal="center" vertical="center" wrapText="1"/>
    </xf>
    <xf numFmtId="0" fontId="10" fillId="2" borderId="1252" xfId="4" quotePrefix="1" applyFont="1" applyFill="1" applyBorder="1" applyAlignment="1">
      <alignment horizontal="center" vertical="center" wrapText="1"/>
    </xf>
    <xf numFmtId="0" fontId="10" fillId="2" borderId="1542" xfId="4" quotePrefix="1" applyFont="1" applyFill="1" applyBorder="1" applyAlignment="1">
      <alignment horizontal="center" vertical="center" wrapText="1"/>
    </xf>
    <xf numFmtId="0" fontId="10" fillId="2" borderId="1634" xfId="8" quotePrefix="1" applyFont="1" applyFill="1" applyBorder="1" applyAlignment="1">
      <alignment horizontal="center" vertical="center" wrapText="1"/>
    </xf>
    <xf numFmtId="0" fontId="10" fillId="2" borderId="1606" xfId="8" quotePrefix="1" applyFont="1" applyFill="1" applyBorder="1" applyAlignment="1">
      <alignment horizontal="center" vertical="center" wrapText="1"/>
    </xf>
    <xf numFmtId="0" fontId="10" fillId="4" borderId="1633" xfId="8" quotePrefix="1" applyFont="1" applyFill="1" applyBorder="1" applyAlignment="1">
      <alignment horizontal="center" vertical="center" wrapText="1"/>
    </xf>
    <xf numFmtId="0" fontId="10" fillId="4" borderId="1542" xfId="8" quotePrefix="1" applyFont="1" applyFill="1" applyBorder="1" applyAlignment="1">
      <alignment horizontal="center" vertical="center" wrapText="1"/>
    </xf>
    <xf numFmtId="0" fontId="10" fillId="4" borderId="1636" xfId="8" quotePrefix="1" applyFont="1" applyFill="1" applyBorder="1" applyAlignment="1">
      <alignment horizontal="center" vertical="center" wrapText="1"/>
    </xf>
    <xf numFmtId="0" fontId="10" fillId="4" borderId="1637" xfId="8" quotePrefix="1" applyFont="1" applyFill="1" applyBorder="1" applyAlignment="1">
      <alignment horizontal="center" vertical="center" wrapText="1"/>
    </xf>
    <xf numFmtId="0" fontId="10" fillId="2" borderId="1634" xfId="6" quotePrefix="1" applyFont="1" applyFill="1" applyBorder="1" applyAlignment="1">
      <alignment horizontal="center" vertical="center" wrapText="1"/>
    </xf>
    <xf numFmtId="0" fontId="10" fillId="2" borderId="1606" xfId="6" quotePrefix="1" applyFont="1" applyFill="1" applyBorder="1" applyAlignment="1">
      <alignment horizontal="center" vertical="center" wrapText="1"/>
    </xf>
    <xf numFmtId="0" fontId="10" fillId="2" borderId="1633" xfId="6" quotePrefix="1" applyFont="1" applyFill="1" applyBorder="1" applyAlignment="1">
      <alignment horizontal="center" vertical="center" wrapText="1"/>
    </xf>
    <xf numFmtId="0" fontId="10" fillId="2" borderId="1542" xfId="6" quotePrefix="1" applyFont="1" applyFill="1" applyBorder="1" applyAlignment="1">
      <alignment horizontal="center" vertical="center" wrapText="1"/>
    </xf>
    <xf numFmtId="0" fontId="10" fillId="2" borderId="1636" xfId="6" quotePrefix="1" applyFont="1" applyFill="1" applyBorder="1" applyAlignment="1">
      <alignment horizontal="center" vertical="center" wrapText="1"/>
    </xf>
    <xf numFmtId="0" fontId="10" fillId="2" borderId="1637" xfId="6" quotePrefix="1" applyFont="1" applyFill="1" applyBorder="1" applyAlignment="1">
      <alignment horizontal="center" vertical="center" wrapText="1"/>
    </xf>
    <xf numFmtId="0" fontId="33" fillId="2" borderId="1253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294" xfId="4" quotePrefix="1" applyFont="1" applyFill="1" applyBorder="1" applyAlignment="1">
      <alignment horizontal="center" vertical="center" wrapText="1"/>
    </xf>
    <xf numFmtId="0" fontId="10" fillId="2" borderId="1351" xfId="4" quotePrefix="1" applyFont="1" applyFill="1" applyBorder="1" applyAlignment="1">
      <alignment horizontal="center" vertical="center" wrapText="1"/>
    </xf>
    <xf numFmtId="0" fontId="10" fillId="2" borderId="1295" xfId="8" quotePrefix="1" applyFont="1" applyFill="1" applyBorder="1" applyAlignment="1">
      <alignment horizontal="center" vertical="center" wrapText="1"/>
    </xf>
    <xf numFmtId="0" fontId="33" fillId="2" borderId="1404" xfId="0" applyFont="1" applyFill="1" applyBorder="1" applyAlignment="1">
      <alignment wrapText="1"/>
    </xf>
    <xf numFmtId="0" fontId="33" fillId="2" borderId="1253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1302" xfId="0" applyFont="1" applyFill="1" applyBorder="1" applyAlignment="1">
      <alignment wrapText="1"/>
    </xf>
    <xf numFmtId="0" fontId="33" fillId="2" borderId="879" xfId="0" applyFont="1" applyFill="1" applyBorder="1" applyAlignment="1">
      <alignment wrapText="1"/>
    </xf>
    <xf numFmtId="0" fontId="33" fillId="2" borderId="894" xfId="0" applyFont="1" applyFill="1" applyBorder="1" applyAlignment="1">
      <alignment wrapText="1"/>
    </xf>
    <xf numFmtId="0" fontId="33" fillId="2" borderId="895" xfId="0" applyFont="1" applyFill="1" applyBorder="1" applyAlignment="1">
      <alignment wrapText="1"/>
    </xf>
    <xf numFmtId="0" fontId="10" fillId="2" borderId="1404" xfId="8" quotePrefix="1" applyFont="1" applyFill="1" applyBorder="1" applyAlignment="1">
      <alignment horizontal="center" vertical="center" wrapText="1"/>
    </xf>
    <xf numFmtId="0" fontId="33" fillId="2" borderId="1351" xfId="0" applyFont="1" applyFill="1" applyBorder="1" applyAlignment="1">
      <alignment wrapText="1"/>
    </xf>
    <xf numFmtId="0" fontId="33" fillId="2" borderId="916" xfId="0" applyFont="1" applyFill="1" applyBorder="1" applyAlignment="1">
      <alignment wrapText="1"/>
    </xf>
    <xf numFmtId="0" fontId="33" fillId="2" borderId="930" xfId="0" applyFont="1" applyFill="1" applyBorder="1" applyAlignment="1">
      <alignment wrapText="1"/>
    </xf>
    <xf numFmtId="0" fontId="10" fillId="2" borderId="1295" xfId="6" quotePrefix="1" applyFont="1" applyFill="1" applyBorder="1" applyAlignment="1">
      <alignment horizontal="center" vertical="center" wrapText="1"/>
    </xf>
    <xf numFmtId="0" fontId="10" fillId="2" borderId="1404" xfId="6" quotePrefix="1" applyFont="1" applyFill="1" applyBorder="1" applyAlignment="1">
      <alignment horizontal="center" vertical="center" wrapText="1"/>
    </xf>
    <xf numFmtId="0" fontId="10" fillId="2" borderId="1302" xfId="6" quotePrefix="1" applyFont="1" applyFill="1" applyBorder="1" applyAlignment="1">
      <alignment horizontal="center" vertical="center" wrapText="1"/>
    </xf>
    <xf numFmtId="0" fontId="10" fillId="2" borderId="1351" xfId="6" quotePrefix="1" applyFont="1" applyFill="1" applyBorder="1" applyAlignment="1">
      <alignment horizontal="center" vertical="center" wrapText="1"/>
    </xf>
    <xf numFmtId="0" fontId="10" fillId="2" borderId="916" xfId="6" quotePrefix="1" applyFont="1" applyFill="1" applyBorder="1" applyAlignment="1">
      <alignment horizontal="center" vertical="center" wrapText="1"/>
    </xf>
    <xf numFmtId="0" fontId="10" fillId="2" borderId="930" xfId="6" quotePrefix="1" applyFont="1" applyFill="1" applyBorder="1" applyAlignment="1">
      <alignment horizontal="center" vertical="center" wrapText="1"/>
    </xf>
    <xf numFmtId="0" fontId="33" fillId="2" borderId="1606" xfId="0" applyFont="1" applyFill="1" applyBorder="1" applyAlignment="1">
      <alignment wrapText="1"/>
    </xf>
    <xf numFmtId="0" fontId="33" fillId="2" borderId="1469" xfId="0" applyFont="1" applyFill="1" applyBorder="1" applyAlignment="1">
      <alignment wrapText="1"/>
    </xf>
    <xf numFmtId="0" fontId="33" fillId="2" borderId="1633" xfId="0" applyFont="1" applyFill="1" applyBorder="1" applyAlignment="1">
      <alignment wrapText="1"/>
    </xf>
    <xf numFmtId="0" fontId="33" fillId="2" borderId="1638" xfId="0" applyFont="1" applyFill="1" applyBorder="1" applyAlignment="1">
      <alignment wrapText="1"/>
    </xf>
    <xf numFmtId="0" fontId="33" fillId="2" borderId="1672" xfId="0" applyFont="1" applyFill="1" applyBorder="1" applyAlignment="1">
      <alignment wrapText="1"/>
    </xf>
    <xf numFmtId="0" fontId="33" fillId="2" borderId="1673" xfId="0" applyFont="1" applyFill="1" applyBorder="1" applyAlignment="1">
      <alignment wrapText="1"/>
    </xf>
    <xf numFmtId="0" fontId="33" fillId="2" borderId="1542" xfId="0" applyFont="1" applyFill="1" applyBorder="1" applyAlignment="1">
      <alignment wrapText="1"/>
    </xf>
    <xf numFmtId="0" fontId="33" fillId="2" borderId="1636" xfId="0" applyFont="1" applyFill="1" applyBorder="1" applyAlignment="1">
      <alignment wrapText="1"/>
    </xf>
    <xf numFmtId="0" fontId="33" fillId="2" borderId="1637" xfId="0" applyFont="1" applyFill="1" applyBorder="1" applyAlignment="1">
      <alignment wrapText="1"/>
    </xf>
    <xf numFmtId="0" fontId="39" fillId="4" borderId="527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" fillId="4" borderId="577" xfId="8" quotePrefix="1" applyFont="1" applyFill="1" applyBorder="1" applyAlignment="1">
      <alignment horizontal="center" vertical="center" wrapText="1"/>
    </xf>
    <xf numFmtId="0" fontId="10" fillId="4" borderId="568" xfId="8" quotePrefix="1" applyFont="1" applyFill="1" applyBorder="1" applyAlignment="1">
      <alignment horizontal="center" vertical="center" wrapText="1"/>
    </xf>
    <xf numFmtId="0" fontId="10" fillId="4" borderId="565" xfId="8" quotePrefix="1" applyFont="1" applyFill="1" applyBorder="1" applyAlignment="1">
      <alignment horizontal="center" vertical="center" wrapText="1"/>
    </xf>
    <xf numFmtId="0" fontId="10" fillId="2" borderId="567" xfId="6" quotePrefix="1" applyFont="1" applyFill="1" applyBorder="1" applyAlignment="1">
      <alignment horizontal="center" vertical="center" wrapText="1"/>
    </xf>
    <xf numFmtId="0" fontId="10" fillId="2" borderId="552" xfId="6" quotePrefix="1" applyFont="1" applyFill="1" applyBorder="1" applyAlignment="1">
      <alignment horizontal="center" vertical="center" wrapText="1"/>
    </xf>
    <xf numFmtId="0" fontId="10" fillId="2" borderId="553" xfId="6" quotePrefix="1" applyFont="1" applyFill="1" applyBorder="1" applyAlignment="1">
      <alignment horizontal="center" vertical="center" wrapText="1"/>
    </xf>
    <xf numFmtId="0" fontId="10" fillId="4" borderId="578" xfId="6" quotePrefix="1" applyFont="1" applyFill="1" applyBorder="1" applyAlignment="1">
      <alignment horizontal="center" vertical="center" wrapText="1"/>
    </xf>
    <xf numFmtId="0" fontId="10" fillId="4" borderId="555" xfId="6" quotePrefix="1" applyFont="1" applyFill="1" applyBorder="1" applyAlignment="1">
      <alignment horizontal="center" vertical="center" wrapText="1"/>
    </xf>
    <xf numFmtId="0" fontId="10" fillId="4" borderId="558" xfId="6" quotePrefix="1" applyFont="1" applyFill="1" applyBorder="1" applyAlignment="1">
      <alignment horizontal="center" vertical="center" wrapText="1"/>
    </xf>
    <xf numFmtId="0" fontId="10" fillId="2" borderId="531" xfId="4" quotePrefix="1" applyFont="1" applyFill="1" applyBorder="1" applyAlignment="1">
      <alignment horizontal="center" vertical="center" wrapText="1"/>
    </xf>
    <xf numFmtId="0" fontId="100" fillId="2" borderId="1469" xfId="0" applyFont="1" applyFill="1" applyBorder="1" applyAlignment="1">
      <alignment horizontal="left" vertical="center" wrapText="1"/>
    </xf>
    <xf numFmtId="0" fontId="100" fillId="2" borderId="0" xfId="0" applyFont="1" applyFill="1" applyBorder="1" applyAlignment="1">
      <alignment horizontal="left" vertical="center" wrapText="1"/>
    </xf>
    <xf numFmtId="0" fontId="100" fillId="2" borderId="1469" xfId="0" applyFont="1" applyFill="1" applyBorder="1" applyAlignment="1">
      <alignment horizontal="center" vertical="center" wrapText="1"/>
    </xf>
    <xf numFmtId="0" fontId="100" fillId="2" borderId="0" xfId="0" applyFont="1" applyFill="1" applyBorder="1" applyAlignment="1">
      <alignment horizontal="center" vertical="center" wrapText="1"/>
    </xf>
    <xf numFmtId="0" fontId="39" fillId="2" borderId="1469" xfId="15" applyFont="1" applyFill="1" applyBorder="1" applyAlignment="1">
      <alignment horizontal="left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" fillId="2" borderId="1469" xfId="13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0" fillId="2" borderId="1640" xfId="8" quotePrefix="1" applyFont="1" applyFill="1" applyBorder="1" applyAlignment="1">
      <alignment horizontal="center" vertical="center" wrapText="1"/>
    </xf>
    <xf numFmtId="0" fontId="10" fillId="2" borderId="1642" xfId="8" quotePrefix="1" applyFont="1" applyFill="1" applyBorder="1" applyAlignment="1">
      <alignment horizontal="center" vertical="center" wrapText="1"/>
    </xf>
    <xf numFmtId="0" fontId="10" fillId="2" borderId="1665" xfId="8" quotePrefix="1" applyFont="1" applyFill="1" applyBorder="1" applyAlignment="1">
      <alignment horizontal="center" vertical="center" wrapText="1"/>
    </xf>
    <xf numFmtId="0" fontId="10" fillId="2" borderId="1645" xfId="6" quotePrefix="1" applyFont="1" applyFill="1" applyBorder="1" applyAlignment="1">
      <alignment horizontal="center" vertical="center" wrapText="1"/>
    </xf>
    <xf numFmtId="0" fontId="10" fillId="2" borderId="1647" xfId="6" quotePrefix="1" applyFont="1" applyFill="1" applyBorder="1" applyAlignment="1">
      <alignment horizontal="center" vertical="center" wrapText="1"/>
    </xf>
    <xf numFmtId="0" fontId="10" fillId="2" borderId="1658" xfId="6" quotePrefix="1" applyFont="1" applyFill="1" applyBorder="1" applyAlignment="1">
      <alignment horizontal="center" vertical="center" wrapText="1"/>
    </xf>
    <xf numFmtId="0" fontId="156" fillId="12" borderId="0" xfId="0" applyFont="1" applyFill="1" applyAlignment="1">
      <alignment horizontal="left" vertical="center" wrapText="1"/>
    </xf>
    <xf numFmtId="0" fontId="155" fillId="12" borderId="0" xfId="0" applyFont="1" applyFill="1" applyAlignment="1">
      <alignment horizontal="center" wrapText="1"/>
    </xf>
    <xf numFmtId="0" fontId="243" fillId="4" borderId="1657" xfId="4" quotePrefix="1" applyFont="1" applyBorder="1" applyAlignment="1">
      <alignment horizontal="center" vertical="center" wrapText="1"/>
    </xf>
    <xf numFmtId="0" fontId="243" fillId="4" borderId="1124" xfId="4" quotePrefix="1" applyFont="1" applyBorder="1" applyAlignment="1">
      <alignment horizontal="center" vertical="center" wrapText="1"/>
    </xf>
    <xf numFmtId="0" fontId="243" fillId="4" borderId="1741" xfId="4" quotePrefix="1" applyFont="1" applyBorder="1" applyAlignment="1">
      <alignment horizontal="center" vertical="center" wrapText="1"/>
    </xf>
    <xf numFmtId="0" fontId="243" fillId="4" borderId="1634" xfId="8" quotePrefix="1" applyFont="1" applyBorder="1" applyAlignment="1">
      <alignment horizontal="center" vertical="center" wrapText="1"/>
    </xf>
    <xf numFmtId="0" fontId="243" fillId="4" borderId="1404" xfId="8" quotePrefix="1" applyFont="1" applyBorder="1" applyAlignment="1">
      <alignment horizontal="center" vertical="center" wrapText="1"/>
    </xf>
    <xf numFmtId="0" fontId="243" fillId="4" borderId="1633" xfId="8" quotePrefix="1" applyFont="1" applyBorder="1" applyAlignment="1">
      <alignment horizontal="center" vertical="center" wrapText="1"/>
    </xf>
    <xf numFmtId="0" fontId="243" fillId="4" borderId="1741" xfId="8" quotePrefix="1" applyFont="1" applyBorder="1" applyAlignment="1">
      <alignment horizontal="center" vertical="center" wrapText="1"/>
    </xf>
    <xf numFmtId="0" fontId="243" fillId="4" borderId="1636" xfId="8" quotePrefix="1" applyFont="1" applyBorder="1" applyAlignment="1">
      <alignment horizontal="center" vertical="center" wrapText="1"/>
    </xf>
    <xf numFmtId="0" fontId="243" fillId="4" borderId="1742" xfId="8" quotePrefix="1" applyFont="1" applyBorder="1" applyAlignment="1">
      <alignment horizontal="center" vertical="center" wrapText="1"/>
    </xf>
    <xf numFmtId="0" fontId="55" fillId="4" borderId="1634" xfId="6" quotePrefix="1" applyFont="1" applyBorder="1" applyAlignment="1">
      <alignment horizontal="center" vertical="center" wrapText="1"/>
    </xf>
    <xf numFmtId="0" fontId="243" fillId="4" borderId="1404" xfId="6" quotePrefix="1" applyFont="1" applyBorder="1" applyAlignment="1">
      <alignment horizontal="center" vertical="center" wrapText="1"/>
    </xf>
    <xf numFmtId="0" fontId="243" fillId="4" borderId="1633" xfId="6" quotePrefix="1" applyFont="1" applyBorder="1" applyAlignment="1">
      <alignment horizontal="center" vertical="center" wrapText="1"/>
    </xf>
    <xf numFmtId="0" fontId="243" fillId="4" borderId="1741" xfId="6" quotePrefix="1" applyFont="1" applyBorder="1" applyAlignment="1">
      <alignment horizontal="center" vertical="center" wrapText="1"/>
    </xf>
    <xf numFmtId="0" fontId="243" fillId="4" borderId="1636" xfId="6" quotePrefix="1" applyFont="1" applyBorder="1" applyAlignment="1">
      <alignment horizontal="center" vertical="center" wrapText="1"/>
    </xf>
    <xf numFmtId="0" fontId="243" fillId="4" borderId="1742" xfId="6" quotePrefix="1" applyFont="1" applyBorder="1" applyAlignment="1">
      <alignment horizontal="center" vertical="center" wrapText="1"/>
    </xf>
    <xf numFmtId="0" fontId="156" fillId="12" borderId="0" xfId="0" applyFont="1" applyFill="1" applyAlignment="1">
      <alignment horizontal="center" vertical="center" wrapText="1"/>
    </xf>
    <xf numFmtId="0" fontId="181" fillId="12" borderId="0" xfId="0" applyFont="1" applyFill="1" applyAlignment="1">
      <alignment horizontal="center" wrapText="1"/>
    </xf>
    <xf numFmtId="0" fontId="55" fillId="12" borderId="791" xfId="4" quotePrefix="1" applyFont="1" applyFill="1" applyBorder="1" applyAlignment="1">
      <alignment horizontal="center" vertical="center" wrapText="1"/>
    </xf>
    <xf numFmtId="0" fontId="55" fillId="12" borderId="785" xfId="4" quotePrefix="1" applyFont="1" applyFill="1" applyBorder="1" applyAlignment="1">
      <alignment horizontal="center" vertical="center" wrapText="1"/>
    </xf>
    <xf numFmtId="0" fontId="55" fillId="12" borderId="816" xfId="4" quotePrefix="1" applyFont="1" applyFill="1" applyBorder="1" applyAlignment="1">
      <alignment horizontal="center" vertical="center" wrapText="1"/>
    </xf>
    <xf numFmtId="0" fontId="55" fillId="12" borderId="790" xfId="8" quotePrefix="1" applyFont="1" applyFill="1" applyBorder="1" applyAlignment="1">
      <alignment horizontal="center" vertical="center" wrapText="1"/>
    </xf>
    <xf numFmtId="0" fontId="55" fillId="12" borderId="722" xfId="8" quotePrefix="1" applyFont="1" applyFill="1" applyBorder="1" applyAlignment="1">
      <alignment horizontal="center" vertical="center" wrapText="1"/>
    </xf>
    <xf numFmtId="0" fontId="55" fillId="12" borderId="820" xfId="8" quotePrefix="1" applyFont="1" applyFill="1" applyBorder="1" applyAlignment="1">
      <alignment horizontal="center" vertical="center" wrapText="1"/>
    </xf>
    <xf numFmtId="0" fontId="55" fillId="12" borderId="311" xfId="8" quotePrefix="1" applyFont="1" applyFill="1" applyBorder="1" applyAlignment="1">
      <alignment horizontal="center" vertical="center" wrapText="1"/>
    </xf>
    <xf numFmtId="0" fontId="55" fillId="12" borderId="7" xfId="8" quotePrefix="1" applyFont="1" applyFill="1" applyBorder="1" applyAlignment="1">
      <alignment horizontal="center" vertical="center" wrapText="1"/>
    </xf>
    <xf numFmtId="0" fontId="55" fillId="12" borderId="8" xfId="8" quotePrefix="1" applyFont="1" applyFill="1" applyBorder="1" applyAlignment="1">
      <alignment horizontal="center" vertical="center" wrapText="1"/>
    </xf>
    <xf numFmtId="0" fontId="55" fillId="12" borderId="790" xfId="6" quotePrefix="1" applyFont="1" applyFill="1" applyBorder="1" applyAlignment="1">
      <alignment horizontal="center" vertical="center" wrapText="1"/>
    </xf>
    <xf numFmtId="0" fontId="55" fillId="12" borderId="722" xfId="6" quotePrefix="1" applyFont="1" applyFill="1" applyBorder="1" applyAlignment="1">
      <alignment horizontal="center" vertical="center" wrapText="1"/>
    </xf>
    <xf numFmtId="0" fontId="55" fillId="12" borderId="820" xfId="6" quotePrefix="1" applyFont="1" applyFill="1" applyBorder="1" applyAlignment="1">
      <alignment horizontal="center" vertical="center" wrapText="1"/>
    </xf>
    <xf numFmtId="0" fontId="55" fillId="12" borderId="311" xfId="6" quotePrefix="1" applyFont="1" applyFill="1" applyBorder="1" applyAlignment="1">
      <alignment horizontal="center" vertical="center" wrapText="1"/>
    </xf>
    <xf numFmtId="0" fontId="55" fillId="12" borderId="7" xfId="6" quotePrefix="1" applyFont="1" applyFill="1" applyBorder="1" applyAlignment="1">
      <alignment horizontal="center" vertical="center" wrapText="1"/>
    </xf>
    <xf numFmtId="0" fontId="55" fillId="12" borderId="8" xfId="6" quotePrefix="1" applyFont="1" applyFill="1" applyBorder="1" applyAlignment="1">
      <alignment horizontal="center" vertical="center" wrapText="1"/>
    </xf>
    <xf numFmtId="0" fontId="156" fillId="2" borderId="0" xfId="0" applyFont="1" applyFill="1" applyAlignment="1">
      <alignment horizontal="left" vertical="center" wrapText="1"/>
    </xf>
    <xf numFmtId="0" fontId="156" fillId="2" borderId="0" xfId="0" applyFont="1" applyFill="1" applyAlignment="1">
      <alignment horizontal="center" vertical="center" wrapText="1"/>
    </xf>
    <xf numFmtId="0" fontId="155" fillId="2" borderId="0" xfId="0" applyFont="1" applyFill="1" applyAlignment="1">
      <alignment horizontal="center" wrapText="1"/>
    </xf>
    <xf numFmtId="0" fontId="155" fillId="2" borderId="0" xfId="0" applyFont="1" applyFill="1" applyAlignment="1">
      <alignment horizontal="center"/>
    </xf>
    <xf numFmtId="0" fontId="55" fillId="2" borderId="1084" xfId="4" quotePrefix="1" applyFont="1" applyFill="1" applyBorder="1" applyAlignment="1">
      <alignment horizontal="center" vertical="center" wrapText="1"/>
    </xf>
    <xf numFmtId="0" fontId="55" fillId="2" borderId="1124" xfId="4" quotePrefix="1" applyFont="1" applyFill="1" applyBorder="1" applyAlignment="1">
      <alignment horizontal="center" vertical="center" wrapText="1"/>
    </xf>
    <xf numFmtId="0" fontId="55" fillId="2" borderId="892" xfId="4" quotePrefix="1" applyFont="1" applyFill="1" applyBorder="1" applyAlignment="1">
      <alignment horizontal="center" vertical="center" wrapText="1"/>
    </xf>
    <xf numFmtId="0" fontId="6" fillId="2" borderId="1083" xfId="8" quotePrefix="1" applyFont="1" applyFill="1" applyBorder="1" applyAlignment="1">
      <alignment horizontal="center" vertical="center" wrapText="1"/>
    </xf>
    <xf numFmtId="0" fontId="250" fillId="2" borderId="722" xfId="0" applyFont="1" applyFill="1" applyBorder="1" applyAlignment="1">
      <alignment wrapText="1"/>
    </xf>
    <xf numFmtId="0" fontId="250" fillId="2" borderId="957" xfId="0" applyFont="1" applyFill="1" applyBorder="1" applyAlignment="1">
      <alignment wrapText="1"/>
    </xf>
    <xf numFmtId="0" fontId="250" fillId="2" borderId="0" xfId="0" applyFont="1" applyFill="1" applyAlignment="1">
      <alignment wrapText="1"/>
    </xf>
    <xf numFmtId="0" fontId="250" fillId="2" borderId="820" xfId="0" applyFont="1" applyFill="1" applyBorder="1" applyAlignment="1">
      <alignment wrapText="1"/>
    </xf>
    <xf numFmtId="0" fontId="250" fillId="2" borderId="669" xfId="0" applyFont="1" applyFill="1" applyBorder="1" applyAlignment="1">
      <alignment wrapText="1"/>
    </xf>
    <xf numFmtId="0" fontId="250" fillId="2" borderId="670" xfId="0" applyFont="1" applyFill="1" applyBorder="1" applyAlignment="1">
      <alignment wrapText="1"/>
    </xf>
    <xf numFmtId="0" fontId="250" fillId="2" borderId="671" xfId="0" applyFont="1" applyFill="1" applyBorder="1" applyAlignment="1">
      <alignment wrapText="1"/>
    </xf>
    <xf numFmtId="0" fontId="6" fillId="2" borderId="722" xfId="8" quotePrefix="1" applyFont="1" applyFill="1" applyBorder="1" applyAlignment="1">
      <alignment horizontal="center" vertical="center" wrapText="1"/>
    </xf>
    <xf numFmtId="0" fontId="250" fillId="2" borderId="892" xfId="0" applyFont="1" applyFill="1" applyBorder="1" applyAlignment="1">
      <alignment wrapText="1"/>
    </xf>
    <xf numFmtId="0" fontId="250" fillId="2" borderId="890" xfId="0" applyFont="1" applyFill="1" applyBorder="1" applyAlignment="1">
      <alignment wrapText="1"/>
    </xf>
    <xf numFmtId="0" fontId="250" fillId="2" borderId="891" xfId="0" applyFont="1" applyFill="1" applyBorder="1" applyAlignment="1">
      <alignment wrapText="1"/>
    </xf>
    <xf numFmtId="0" fontId="55" fillId="2" borderId="1083" xfId="6" quotePrefix="1" applyFont="1" applyFill="1" applyBorder="1" applyAlignment="1">
      <alignment horizontal="center" vertical="center" wrapText="1"/>
    </xf>
    <xf numFmtId="0" fontId="55" fillId="2" borderId="820" xfId="6" quotePrefix="1" applyFont="1" applyFill="1" applyBorder="1" applyAlignment="1">
      <alignment horizontal="center" vertical="center" wrapText="1"/>
    </xf>
    <xf numFmtId="0" fontId="55" fillId="2" borderId="892" xfId="6" quotePrefix="1" applyFont="1" applyFill="1" applyBorder="1" applyAlignment="1">
      <alignment horizontal="center" vertical="center" wrapText="1"/>
    </xf>
    <xf numFmtId="0" fontId="55" fillId="2" borderId="890" xfId="6" quotePrefix="1" applyFont="1" applyFill="1" applyBorder="1" applyAlignment="1">
      <alignment horizontal="center" vertical="center" wrapText="1"/>
    </xf>
    <xf numFmtId="0" fontId="55" fillId="2" borderId="891" xfId="6" quotePrefix="1" applyFont="1" applyFill="1" applyBorder="1" applyAlignment="1">
      <alignment horizontal="center" vertical="center" wrapText="1"/>
    </xf>
    <xf numFmtId="0" fontId="55" fillId="4" borderId="1657" xfId="4" quotePrefix="1" applyFont="1" applyBorder="1" applyAlignment="1">
      <alignment horizontal="center" vertical="center" wrapText="1"/>
    </xf>
    <xf numFmtId="0" fontId="55" fillId="4" borderId="1252" xfId="4" quotePrefix="1" applyFont="1" applyBorder="1" applyAlignment="1">
      <alignment horizontal="center" vertical="center" wrapText="1"/>
    </xf>
    <xf numFmtId="0" fontId="55" fillId="4" borderId="1635" xfId="4" quotePrefix="1" applyFont="1" applyBorder="1" applyAlignment="1">
      <alignment horizontal="center" vertical="center" wrapText="1"/>
    </xf>
    <xf numFmtId="0" fontId="55" fillId="4" borderId="1404" xfId="6" quotePrefix="1" applyFont="1" applyBorder="1" applyAlignment="1">
      <alignment horizontal="center" vertical="center" wrapText="1"/>
    </xf>
    <xf numFmtId="0" fontId="55" fillId="4" borderId="1633" xfId="6" quotePrefix="1" applyFont="1" applyBorder="1" applyAlignment="1">
      <alignment horizontal="center" vertical="center" wrapText="1"/>
    </xf>
    <xf numFmtId="0" fontId="55" fillId="4" borderId="1635" xfId="6" quotePrefix="1" applyFont="1" applyBorder="1" applyAlignment="1">
      <alignment horizontal="center" vertical="center" wrapText="1"/>
    </xf>
    <xf numFmtId="0" fontId="55" fillId="4" borderId="1636" xfId="6" quotePrefix="1" applyFont="1" applyBorder="1" applyAlignment="1">
      <alignment horizontal="center" vertical="center" wrapText="1"/>
    </xf>
    <xf numFmtId="0" fontId="55" fillId="4" borderId="1637" xfId="6" quotePrefix="1" applyFont="1" applyBorder="1" applyAlignment="1">
      <alignment horizontal="center" vertical="center" wrapText="1"/>
    </xf>
    <xf numFmtId="0" fontId="155" fillId="12" borderId="0" xfId="0" applyFont="1" applyFill="1" applyAlignment="1">
      <alignment horizontal="center" vertical="center" wrapText="1"/>
    </xf>
    <xf numFmtId="0" fontId="55" fillId="4" borderId="1640" xfId="8" quotePrefix="1" applyFont="1" applyBorder="1" applyAlignment="1">
      <alignment horizontal="center" vertical="center" wrapText="1"/>
    </xf>
    <xf numFmtId="0" fontId="55" fillId="4" borderId="1642" xfId="8" quotePrefix="1" applyFont="1" applyBorder="1" applyAlignment="1">
      <alignment horizontal="center" vertical="center" wrapText="1"/>
    </xf>
    <xf numFmtId="0" fontId="55" fillId="4" borderId="1665" xfId="8" quotePrefix="1" applyFont="1" applyBorder="1" applyAlignment="1">
      <alignment horizontal="center" vertical="center" wrapText="1"/>
    </xf>
    <xf numFmtId="0" fontId="55" fillId="4" borderId="1645" xfId="6" quotePrefix="1" applyFont="1" applyBorder="1" applyAlignment="1">
      <alignment horizontal="center" vertical="center" wrapText="1"/>
    </xf>
    <xf numFmtId="0" fontId="55" fillId="4" borderId="1647" xfId="6" quotePrefix="1" applyFont="1" applyBorder="1" applyAlignment="1">
      <alignment horizontal="center" vertical="center" wrapText="1"/>
    </xf>
    <xf numFmtId="0" fontId="55" fillId="4" borderId="1658" xfId="6" quotePrefix="1" applyFont="1" applyBorder="1" applyAlignment="1">
      <alignment horizontal="center" vertical="center" wrapText="1"/>
    </xf>
    <xf numFmtId="0" fontId="98" fillId="4" borderId="0" xfId="0" applyFont="1" applyFill="1" applyAlignment="1">
      <alignment horizontal="center" wrapText="1"/>
    </xf>
    <xf numFmtId="0" fontId="97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281" xfId="8" quotePrefix="1" applyFont="1" applyFill="1" applyBorder="1" applyAlignment="1">
      <alignment horizontal="center" vertical="center" wrapText="1"/>
    </xf>
    <xf numFmtId="0" fontId="10" fillId="4" borderId="283" xfId="8" quotePrefix="1" applyFont="1" applyFill="1" applyBorder="1" applyAlignment="1">
      <alignment horizontal="center" vertical="center" wrapText="1"/>
    </xf>
    <xf numFmtId="0" fontId="10" fillId="4" borderId="292" xfId="8" quotePrefix="1" applyFont="1" applyFill="1" applyBorder="1" applyAlignment="1">
      <alignment horizontal="center" vertical="center" wrapText="1"/>
    </xf>
    <xf numFmtId="0" fontId="10" fillId="4" borderId="315" xfId="4" quotePrefix="1" applyFont="1" applyFill="1" applyBorder="1" applyAlignment="1">
      <alignment horizontal="center" vertical="center" wrapText="1"/>
    </xf>
    <xf numFmtId="0" fontId="10" fillId="4" borderId="328" xfId="4" quotePrefix="1" applyFont="1" applyFill="1" applyBorder="1" applyAlignment="1">
      <alignment horizontal="center" vertical="center" wrapText="1"/>
    </xf>
    <xf numFmtId="0" fontId="10" fillId="4" borderId="260" xfId="4" quotePrefix="1" applyFont="1" applyFill="1" applyBorder="1" applyAlignment="1">
      <alignment horizontal="center" vertical="center" wrapText="1"/>
    </xf>
    <xf numFmtId="0" fontId="10" fillId="4" borderId="316" xfId="6" quotePrefix="1" applyFont="1" applyFill="1" applyBorder="1" applyAlignment="1">
      <alignment horizontal="center" vertical="center" wrapText="1"/>
    </xf>
    <xf numFmtId="0" fontId="10" fillId="4" borderId="279" xfId="6" quotePrefix="1" applyFont="1" applyFill="1" applyBorder="1" applyAlignment="1">
      <alignment horizontal="center" vertical="center" wrapText="1"/>
    </xf>
    <xf numFmtId="0" fontId="10" fillId="4" borderId="317" xfId="6" quotePrefix="1" applyFont="1" applyFill="1" applyBorder="1" applyAlignment="1">
      <alignment horizontal="center" vertical="center" wrapText="1"/>
    </xf>
    <xf numFmtId="0" fontId="10" fillId="4" borderId="260" xfId="6" quotePrefix="1" applyFont="1" applyFill="1" applyBorder="1" applyAlignment="1">
      <alignment horizontal="center" vertical="center" wrapText="1"/>
    </xf>
    <xf numFmtId="0" fontId="10" fillId="4" borderId="249" xfId="6" quotePrefix="1" applyFont="1" applyFill="1" applyBorder="1" applyAlignment="1">
      <alignment horizontal="center" vertical="center" wrapText="1"/>
    </xf>
    <xf numFmtId="0" fontId="10" fillId="4" borderId="250" xfId="6" quotePrefix="1" applyFont="1" applyFill="1" applyBorder="1" applyAlignment="1">
      <alignment horizontal="center" vertical="center" wrapText="1"/>
    </xf>
    <xf numFmtId="0" fontId="10" fillId="4" borderId="293" xfId="6" quotePrefix="1" applyFont="1" applyFill="1" applyBorder="1" applyAlignment="1">
      <alignment horizontal="center" vertical="center" wrapText="1"/>
    </xf>
    <xf numFmtId="0" fontId="10" fillId="4" borderId="294" xfId="6" quotePrefix="1" applyFont="1" applyFill="1" applyBorder="1" applyAlignment="1">
      <alignment horizontal="center" vertical="center" wrapText="1"/>
    </xf>
    <xf numFmtId="0" fontId="10" fillId="4" borderId="295" xfId="6" quotePrefix="1" applyFont="1" applyFill="1" applyBorder="1" applyAlignment="1">
      <alignment horizontal="center" vertical="center" wrapText="1"/>
    </xf>
    <xf numFmtId="0" fontId="53" fillId="2" borderId="0" xfId="11" applyFont="1" applyFill="1" applyBorder="1" applyAlignment="1">
      <alignment horizontal="center" vertical="center" wrapText="1"/>
    </xf>
    <xf numFmtId="0" fontId="47" fillId="2" borderId="610" xfId="4" applyFont="1" applyFill="1" applyBorder="1" applyAlignment="1">
      <alignment horizontal="center" vertical="center" wrapText="1"/>
    </xf>
    <xf numFmtId="0" fontId="47" fillId="2" borderId="610" xfId="8" applyFont="1" applyFill="1" applyBorder="1" applyAlignment="1">
      <alignment horizontal="center" vertical="center" wrapText="1"/>
    </xf>
    <xf numFmtId="0" fontId="47" fillId="2" borderId="569" xfId="8" applyFont="1" applyFill="1" applyBorder="1" applyAlignment="1">
      <alignment horizontal="center" vertical="center" wrapText="1"/>
    </xf>
    <xf numFmtId="0" fontId="47" fillId="2" borderId="610" xfId="6" applyFont="1" applyFill="1" applyBorder="1" applyAlignment="1">
      <alignment horizontal="center" vertical="center" wrapText="1"/>
    </xf>
    <xf numFmtId="0" fontId="97" fillId="2" borderId="0" xfId="0" applyFont="1" applyFill="1" applyBorder="1" applyAlignment="1">
      <alignment horizontal="center"/>
    </xf>
    <xf numFmtId="0" fontId="47" fillId="2" borderId="950" xfId="4" applyFont="1" applyFill="1" applyBorder="1" applyAlignment="1">
      <alignment horizontal="center" vertical="center" wrapText="1"/>
    </xf>
    <xf numFmtId="0" fontId="47" fillId="2" borderId="984" xfId="8" applyFont="1" applyFill="1" applyBorder="1" applyAlignment="1">
      <alignment horizontal="center" vertical="center" wrapText="1"/>
    </xf>
    <xf numFmtId="0" fontId="47" fillId="2" borderId="962" xfId="8" applyFont="1" applyFill="1" applyBorder="1" applyAlignment="1">
      <alignment horizontal="center" vertical="center" wrapText="1"/>
    </xf>
    <xf numFmtId="0" fontId="47" fillId="2" borderId="967" xfId="8" applyFont="1" applyFill="1" applyBorder="1" applyAlignment="1">
      <alignment horizontal="center" vertical="center" wrapText="1"/>
    </xf>
    <xf numFmtId="0" fontId="47" fillId="2" borderId="950" xfId="8" applyFont="1" applyFill="1" applyBorder="1" applyAlignment="1">
      <alignment horizontal="center" vertical="center" wrapText="1"/>
    </xf>
    <xf numFmtId="0" fontId="47" fillId="2" borderId="950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/>
    </xf>
    <xf numFmtId="0" fontId="47" fillId="2" borderId="567" xfId="8" applyFont="1" applyFill="1" applyBorder="1" applyAlignment="1">
      <alignment horizontal="center" vertical="center" wrapText="1"/>
    </xf>
    <xf numFmtId="0" fontId="47" fillId="2" borderId="462" xfId="8" applyFont="1" applyFill="1" applyBorder="1" applyAlignment="1">
      <alignment horizontal="center" vertical="center" wrapText="1"/>
    </xf>
    <xf numFmtId="0" fontId="175" fillId="0" borderId="0" xfId="0" applyFont="1" applyFill="1" applyBorder="1" applyAlignment="1">
      <alignment horizontal="center" wrapText="1"/>
    </xf>
    <xf numFmtId="0" fontId="175" fillId="0" borderId="0" xfId="0" applyFont="1" applyFill="1" applyBorder="1" applyAlignment="1">
      <alignment horizontal="center"/>
    </xf>
    <xf numFmtId="0" fontId="98" fillId="0" borderId="0" xfId="0" applyFont="1" applyFill="1" applyBorder="1" applyAlignment="1">
      <alignment horizontal="center" wrapText="1"/>
    </xf>
    <xf numFmtId="0" fontId="47" fillId="0" borderId="610" xfId="4" applyFont="1" applyFill="1" applyBorder="1" applyAlignment="1">
      <alignment horizontal="center" vertical="center" wrapText="1"/>
    </xf>
    <xf numFmtId="0" fontId="180" fillId="0" borderId="567" xfId="8" applyFont="1" applyFill="1" applyBorder="1" applyAlignment="1">
      <alignment horizontal="center" vertical="center" wrapText="1"/>
    </xf>
    <xf numFmtId="0" fontId="180" fillId="0" borderId="569" xfId="8" applyFont="1" applyFill="1" applyBorder="1" applyAlignment="1">
      <alignment horizontal="center" vertical="center" wrapText="1"/>
    </xf>
    <xf numFmtId="0" fontId="180" fillId="0" borderId="462" xfId="8" applyFont="1" applyFill="1" applyBorder="1" applyAlignment="1">
      <alignment horizontal="center" vertical="center" wrapText="1"/>
    </xf>
    <xf numFmtId="0" fontId="180" fillId="0" borderId="610" xfId="6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wrapText="1"/>
    </xf>
    <xf numFmtId="0" fontId="106" fillId="0" borderId="0" xfId="0" applyFont="1" applyFill="1" applyBorder="1" applyAlignment="1">
      <alignment horizontal="center"/>
    </xf>
    <xf numFmtId="0" fontId="47" fillId="0" borderId="950" xfId="4" applyFont="1" applyFill="1" applyBorder="1" applyAlignment="1">
      <alignment horizontal="center" vertical="center" wrapText="1"/>
    </xf>
    <xf numFmtId="0" fontId="47" fillId="0" borderId="986" xfId="4" applyFont="1" applyFill="1" applyBorder="1" applyAlignment="1">
      <alignment horizontal="center" vertical="center" wrapText="1"/>
    </xf>
    <xf numFmtId="0" fontId="180" fillId="0" borderId="984" xfId="8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center" wrapText="1"/>
    </xf>
    <xf numFmtId="0" fontId="106" fillId="2" borderId="0" xfId="0" applyFont="1" applyFill="1" applyBorder="1" applyAlignment="1">
      <alignment horizontal="center"/>
    </xf>
    <xf numFmtId="0" fontId="180" fillId="2" borderId="567" xfId="8" applyFont="1" applyFill="1" applyBorder="1" applyAlignment="1">
      <alignment horizontal="center" vertical="center" wrapText="1"/>
    </xf>
    <xf numFmtId="0" fontId="180" fillId="2" borderId="569" xfId="8" applyFont="1" applyFill="1" applyBorder="1" applyAlignment="1">
      <alignment horizontal="center" vertical="center" wrapText="1"/>
    </xf>
    <xf numFmtId="0" fontId="180" fillId="2" borderId="462" xfId="8" applyFont="1" applyFill="1" applyBorder="1" applyAlignment="1">
      <alignment horizontal="center" vertical="center" wrapText="1"/>
    </xf>
    <xf numFmtId="0" fontId="180" fillId="2" borderId="610" xfId="8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left" vertical="center" wrapText="1"/>
      <protection locked="0"/>
    </xf>
    <xf numFmtId="0" fontId="101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2" fillId="2" borderId="1008" xfId="4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1017" xfId="4" applyNumberFormat="1" applyFont="1" applyFill="1" applyBorder="1" applyAlignment="1" applyProtection="1">
      <alignment horizontal="center" vertical="center" wrapText="1"/>
      <protection locked="0"/>
    </xf>
    <xf numFmtId="0" fontId="102" fillId="2" borderId="1010" xfId="8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1066" xfId="8" applyNumberFormat="1" applyFont="1" applyFill="1" applyBorder="1" applyAlignment="1" applyProtection="1">
      <alignment horizontal="center" vertical="center" wrapText="1"/>
      <protection locked="0"/>
    </xf>
    <xf numFmtId="0" fontId="102" fillId="2" borderId="1067" xfId="8" applyNumberFormat="1" applyFont="1" applyFill="1" applyBorder="1" applyAlignment="1" applyProtection="1">
      <alignment horizontal="center" vertical="center" wrapText="1"/>
      <protection locked="0"/>
    </xf>
    <xf numFmtId="0" fontId="102" fillId="2" borderId="1010" xfId="6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1066" xfId="6" applyNumberFormat="1" applyFont="1" applyFill="1" applyBorder="1" applyAlignment="1" applyProtection="1">
      <alignment horizontal="center" vertical="center" wrapText="1"/>
      <protection locked="0"/>
    </xf>
    <xf numFmtId="0" fontId="102" fillId="2" borderId="1067" xfId="6" applyNumberFormat="1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 vertical="center" wrapText="1"/>
    </xf>
    <xf numFmtId="0" fontId="97" fillId="4" borderId="0" xfId="0" applyFont="1" applyFill="1" applyAlignment="1">
      <alignment horizontal="center"/>
    </xf>
    <xf numFmtId="0" fontId="10" fillId="4" borderId="232" xfId="4" quotePrefix="1" applyFont="1" applyFill="1" applyBorder="1" applyAlignment="1">
      <alignment horizontal="center" vertical="center" wrapText="1"/>
    </xf>
    <xf numFmtId="0" fontId="10" fillId="4" borderId="222" xfId="4" quotePrefix="1" applyFont="1" applyFill="1" applyBorder="1" applyAlignment="1">
      <alignment horizontal="center" vertical="center" wrapText="1"/>
    </xf>
    <xf numFmtId="0" fontId="10" fillId="4" borderId="228" xfId="4" quotePrefix="1" applyFont="1" applyFill="1" applyBorder="1" applyAlignment="1">
      <alignment horizontal="center" vertical="center" wrapText="1"/>
    </xf>
    <xf numFmtId="0" fontId="10" fillId="2" borderId="234" xfId="8" quotePrefix="1" applyFont="1" applyFill="1" applyBorder="1" applyAlignment="1">
      <alignment horizontal="center" vertical="center" wrapText="1"/>
    </xf>
    <xf numFmtId="0" fontId="10" fillId="2" borderId="235" xfId="8" quotePrefix="1" applyFont="1" applyFill="1" applyBorder="1" applyAlignment="1">
      <alignment horizontal="center" vertical="center" wrapText="1"/>
    </xf>
    <xf numFmtId="0" fontId="10" fillId="2" borderId="236" xfId="8" quotePrefix="1" applyFont="1" applyFill="1" applyBorder="1" applyAlignment="1">
      <alignment horizontal="center" vertical="center" wrapText="1"/>
    </xf>
    <xf numFmtId="0" fontId="10" fillId="2" borderId="231" xfId="8" quotePrefix="1" applyFont="1" applyFill="1" applyBorder="1" applyAlignment="1">
      <alignment horizontal="center" vertical="center" wrapText="1"/>
    </xf>
    <xf numFmtId="0" fontId="10" fillId="2" borderId="239" xfId="8" quotePrefix="1" applyFont="1" applyFill="1" applyBorder="1" applyAlignment="1">
      <alignment horizontal="center" vertical="center" wrapText="1"/>
    </xf>
    <xf numFmtId="0" fontId="10" fillId="2" borderId="237" xfId="8" quotePrefix="1" applyFont="1" applyFill="1" applyBorder="1" applyAlignment="1">
      <alignment horizontal="center" vertical="center" wrapText="1"/>
    </xf>
    <xf numFmtId="0" fontId="10" fillId="4" borderId="234" xfId="6" quotePrefix="1" applyFont="1" applyFill="1" applyBorder="1" applyAlignment="1">
      <alignment horizontal="center" vertical="center" wrapText="1"/>
    </xf>
    <xf numFmtId="0" fontId="10" fillId="4" borderId="235" xfId="6" quotePrefix="1" applyFont="1" applyFill="1" applyBorder="1" applyAlignment="1">
      <alignment horizontal="center" vertical="center" wrapText="1"/>
    </xf>
    <xf numFmtId="0" fontId="10" fillId="4" borderId="236" xfId="6" quotePrefix="1" applyFont="1" applyFill="1" applyBorder="1" applyAlignment="1">
      <alignment horizontal="center" vertical="center" wrapText="1"/>
    </xf>
    <xf numFmtId="0" fontId="10" fillId="4" borderId="231" xfId="6" quotePrefix="1" applyFont="1" applyFill="1" applyBorder="1" applyAlignment="1">
      <alignment horizontal="center" vertical="center" wrapText="1"/>
    </xf>
    <xf numFmtId="0" fontId="10" fillId="4" borderId="239" xfId="6" quotePrefix="1" applyFont="1" applyFill="1" applyBorder="1" applyAlignment="1">
      <alignment horizontal="center" vertical="center" wrapText="1"/>
    </xf>
    <xf numFmtId="0" fontId="10" fillId="4" borderId="237" xfId="6" quotePrefix="1" applyFont="1" applyFill="1" applyBorder="1" applyAlignment="1">
      <alignment horizontal="center" vertical="center" wrapText="1"/>
    </xf>
    <xf numFmtId="0" fontId="113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2" fillId="4" borderId="1473" xfId="4" quotePrefix="1" applyFont="1" applyFill="1" applyBorder="1" applyAlignment="1" applyProtection="1">
      <alignment horizontal="center" vertical="center" wrapText="1"/>
      <protection locked="0"/>
    </xf>
    <xf numFmtId="0" fontId="102" fillId="2" borderId="1252" xfId="4" applyFont="1" applyFill="1" applyBorder="1" applyAlignment="1" applyProtection="1">
      <alignment horizontal="center" vertical="center" wrapText="1"/>
      <protection locked="0"/>
    </xf>
    <xf numFmtId="0" fontId="102" fillId="2" borderId="1351" xfId="4" applyFont="1" applyFill="1" applyBorder="1" applyAlignment="1" applyProtection="1">
      <alignment horizontal="center" vertical="center" wrapText="1"/>
      <protection locked="0"/>
    </xf>
    <xf numFmtId="0" fontId="102" fillId="4" borderId="1492" xfId="8" quotePrefix="1" applyFont="1" applyFill="1" applyBorder="1" applyAlignment="1" applyProtection="1">
      <alignment horizontal="center" vertical="center" wrapText="1"/>
      <protection locked="0"/>
    </xf>
    <xf numFmtId="0" fontId="101" fillId="2" borderId="1404" xfId="0" applyFont="1" applyFill="1" applyBorder="1" applyAlignment="1" applyProtection="1">
      <alignment wrapText="1"/>
      <protection locked="0"/>
    </xf>
    <xf numFmtId="0" fontId="101" fillId="2" borderId="1469" xfId="0" applyFont="1" applyFill="1" applyBorder="1" applyAlignment="1" applyProtection="1">
      <alignment wrapText="1"/>
      <protection locked="0"/>
    </xf>
    <xf numFmtId="0" fontId="101" fillId="2" borderId="0" xfId="0" applyFont="1" applyFill="1" applyBorder="1" applyAlignment="1" applyProtection="1">
      <alignment wrapText="1"/>
      <protection locked="0"/>
    </xf>
    <xf numFmtId="0" fontId="101" fillId="2" borderId="1485" xfId="0" applyFont="1" applyFill="1" applyBorder="1" applyAlignment="1" applyProtection="1">
      <alignment wrapText="1"/>
      <protection locked="0"/>
    </xf>
    <xf numFmtId="0" fontId="101" fillId="2" borderId="879" xfId="0" applyFont="1" applyFill="1" applyBorder="1" applyAlignment="1" applyProtection="1">
      <alignment wrapText="1"/>
      <protection locked="0"/>
    </xf>
    <xf numFmtId="0" fontId="101" fillId="2" borderId="1420" xfId="0" applyFont="1" applyFill="1" applyBorder="1" applyAlignment="1" applyProtection="1">
      <alignment wrapText="1"/>
      <protection locked="0"/>
    </xf>
    <xf numFmtId="0" fontId="101" fillId="2" borderId="895" xfId="0" applyFont="1" applyFill="1" applyBorder="1" applyAlignment="1" applyProtection="1">
      <alignment wrapText="1"/>
      <protection locked="0"/>
    </xf>
    <xf numFmtId="0" fontId="102" fillId="4" borderId="1404" xfId="8" quotePrefix="1" applyFont="1" applyFill="1" applyBorder="1" applyAlignment="1" applyProtection="1">
      <alignment horizontal="center" vertical="center" wrapText="1"/>
      <protection locked="0"/>
    </xf>
    <xf numFmtId="0" fontId="101" fillId="2" borderId="1351" xfId="0" applyFont="1" applyFill="1" applyBorder="1" applyAlignment="1" applyProtection="1">
      <alignment wrapText="1"/>
      <protection locked="0"/>
    </xf>
    <xf numFmtId="0" fontId="101" fillId="2" borderId="1080" xfId="0" applyFont="1" applyFill="1" applyBorder="1" applyAlignment="1" applyProtection="1">
      <alignment wrapText="1"/>
      <protection locked="0"/>
    </xf>
    <xf numFmtId="0" fontId="101" fillId="2" borderId="1081" xfId="0" applyFont="1" applyFill="1" applyBorder="1" applyAlignment="1" applyProtection="1">
      <alignment wrapText="1"/>
      <protection locked="0"/>
    </xf>
    <xf numFmtId="0" fontId="102" fillId="2" borderId="1492" xfId="8" applyFont="1" applyFill="1" applyBorder="1" applyAlignment="1" applyProtection="1">
      <alignment horizontal="center" vertical="center" wrapText="1"/>
      <protection locked="0"/>
    </xf>
    <xf numFmtId="0" fontId="102" fillId="4" borderId="1492" xfId="6" quotePrefix="1" applyFont="1" applyFill="1" applyBorder="1" applyAlignment="1" applyProtection="1">
      <alignment horizontal="center" vertical="center" wrapText="1"/>
      <protection locked="0"/>
    </xf>
    <xf numFmtId="0" fontId="102" fillId="2" borderId="1404" xfId="6" applyFont="1" applyFill="1" applyBorder="1" applyAlignment="1" applyProtection="1">
      <alignment horizontal="center" vertical="center" wrapText="1"/>
      <protection locked="0"/>
    </xf>
    <xf numFmtId="0" fontId="102" fillId="2" borderId="1485" xfId="6" applyFont="1" applyFill="1" applyBorder="1" applyAlignment="1" applyProtection="1">
      <alignment horizontal="center" vertical="center" wrapText="1"/>
      <protection locked="0"/>
    </xf>
    <xf numFmtId="0" fontId="102" fillId="2" borderId="1351" xfId="6" applyFont="1" applyFill="1" applyBorder="1" applyAlignment="1" applyProtection="1">
      <alignment horizontal="center" vertical="center" wrapText="1"/>
      <protection locked="0"/>
    </xf>
    <xf numFmtId="0" fontId="102" fillId="2" borderId="1080" xfId="6" applyFont="1" applyFill="1" applyBorder="1" applyAlignment="1" applyProtection="1">
      <alignment horizontal="center" vertical="center" wrapText="1"/>
      <protection locked="0"/>
    </xf>
    <xf numFmtId="0" fontId="102" fillId="2" borderId="1081" xfId="6" applyFont="1" applyFill="1" applyBorder="1" applyAlignment="1" applyProtection="1">
      <alignment horizontal="center" vertical="center" wrapText="1"/>
      <protection locked="0"/>
    </xf>
    <xf numFmtId="0" fontId="106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wrapText="1"/>
    </xf>
    <xf numFmtId="0" fontId="10" fillId="2" borderId="439" xfId="4" quotePrefix="1" applyFont="1" applyFill="1" applyBorder="1" applyAlignment="1">
      <alignment horizontal="center" vertical="center" wrapText="1"/>
    </xf>
    <xf numFmtId="0" fontId="10" fillId="2" borderId="408" xfId="4" quotePrefix="1" applyFont="1" applyFill="1" applyBorder="1" applyAlignment="1">
      <alignment horizontal="center" vertical="center" wrapText="1"/>
    </xf>
    <xf numFmtId="0" fontId="10" fillId="2" borderId="415" xfId="4" quotePrefix="1" applyFont="1" applyFill="1" applyBorder="1" applyAlignment="1">
      <alignment horizontal="center" vertical="center" wrapText="1"/>
    </xf>
    <xf numFmtId="0" fontId="10" fillId="2" borderId="445" xfId="8" quotePrefix="1" applyFont="1" applyFill="1" applyBorder="1" applyAlignment="1">
      <alignment horizontal="center" vertical="center" wrapText="1"/>
    </xf>
    <xf numFmtId="0" fontId="10" fillId="2" borderId="414" xfId="8" quotePrefix="1" applyFont="1" applyFill="1" applyBorder="1" applyAlignment="1">
      <alignment horizontal="center" vertical="center" wrapText="1"/>
    </xf>
    <xf numFmtId="0" fontId="10" fillId="2" borderId="447" xfId="8" quotePrefix="1" applyFont="1" applyFill="1" applyBorder="1" applyAlignment="1">
      <alignment horizontal="center" vertical="center" wrapText="1"/>
    </xf>
    <xf numFmtId="0" fontId="10" fillId="2" borderId="448" xfId="8" quotePrefix="1" applyFont="1" applyFill="1" applyBorder="1" applyAlignment="1">
      <alignment horizontal="center" vertical="center" wrapText="1"/>
    </xf>
    <xf numFmtId="0" fontId="10" fillId="2" borderId="443" xfId="8" quotePrefix="1" applyFont="1" applyFill="1" applyBorder="1" applyAlignment="1">
      <alignment horizontal="center" vertical="center" wrapText="1"/>
    </xf>
    <xf numFmtId="0" fontId="10" fillId="2" borderId="449" xfId="8" quotePrefix="1" applyFont="1" applyFill="1" applyBorder="1" applyAlignment="1">
      <alignment horizontal="center" vertical="center" wrapText="1"/>
    </xf>
    <xf numFmtId="0" fontId="10" fillId="2" borderId="1635" xfId="6" quotePrefix="1" applyFont="1" applyFill="1" applyBorder="1" applyAlignment="1">
      <alignment horizontal="center" vertical="center" wrapText="1"/>
    </xf>
    <xf numFmtId="0" fontId="201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643" xfId="4" quotePrefix="1" applyFont="1" applyFill="1" applyBorder="1" applyAlignment="1" applyProtection="1">
      <alignment horizontal="center" vertical="center" wrapText="1"/>
      <protection locked="0"/>
    </xf>
    <xf numFmtId="0" fontId="102" fillId="2" borderId="631" xfId="4" applyFont="1" applyFill="1" applyBorder="1" applyAlignment="1" applyProtection="1">
      <alignment horizontal="center" vertical="center" wrapText="1"/>
      <protection locked="0"/>
    </xf>
    <xf numFmtId="0" fontId="102" fillId="2" borderId="612" xfId="8" quotePrefix="1" applyFont="1" applyFill="1" applyBorder="1" applyAlignment="1" applyProtection="1">
      <alignment horizontal="center" vertical="center" wrapText="1"/>
      <protection locked="0"/>
    </xf>
    <xf numFmtId="0" fontId="102" fillId="2" borderId="613" xfId="8" applyFont="1" applyFill="1" applyBorder="1" applyAlignment="1" applyProtection="1">
      <alignment horizontal="center" vertical="center" wrapText="1"/>
      <protection locked="0"/>
    </xf>
    <xf numFmtId="0" fontId="102" fillId="2" borderId="619" xfId="8" applyFont="1" applyFill="1" applyBorder="1" applyAlignment="1" applyProtection="1">
      <alignment horizontal="center" vertical="center" wrapText="1"/>
      <protection locked="0"/>
    </xf>
    <xf numFmtId="0" fontId="102" fillId="2" borderId="634" xfId="6" quotePrefix="1" applyFont="1" applyFill="1" applyBorder="1" applyAlignment="1" applyProtection="1">
      <alignment horizontal="center" vertical="center" wrapText="1"/>
      <protection locked="0"/>
    </xf>
    <xf numFmtId="0" fontId="102" fillId="2" borderId="552" xfId="6" applyFont="1" applyFill="1" applyBorder="1" applyAlignment="1" applyProtection="1">
      <alignment horizontal="center" vertical="center" wrapText="1"/>
      <protection locked="0"/>
    </xf>
    <xf numFmtId="0" fontId="102" fillId="2" borderId="536" xfId="6" applyFont="1" applyFill="1" applyBorder="1" applyAlignment="1" applyProtection="1">
      <alignment horizontal="center" vertical="center" wrapText="1"/>
      <protection locked="0"/>
    </xf>
    <xf numFmtId="0" fontId="102" fillId="4" borderId="1008" xfId="4" quotePrefix="1" applyFont="1" applyFill="1" applyBorder="1" applyAlignment="1" applyProtection="1">
      <alignment horizontal="center" vertical="center" wrapText="1"/>
      <protection locked="0"/>
    </xf>
    <xf numFmtId="0" fontId="102" fillId="2" borderId="1017" xfId="4" applyFont="1" applyFill="1" applyBorder="1" applyAlignment="1" applyProtection="1">
      <alignment horizontal="center" vertical="center" wrapText="1"/>
      <protection locked="0"/>
    </xf>
    <xf numFmtId="0" fontId="102" fillId="4" borderId="1004" xfId="8" quotePrefix="1" applyFont="1" applyFill="1" applyBorder="1" applyAlignment="1" applyProtection="1">
      <alignment horizontal="center" vertical="center" wrapText="1"/>
      <protection locked="0"/>
    </xf>
    <xf numFmtId="0" fontId="102" fillId="2" borderId="1005" xfId="8" applyFont="1" applyFill="1" applyBorder="1" applyAlignment="1" applyProtection="1">
      <alignment horizontal="center" vertical="center" wrapText="1"/>
      <protection locked="0"/>
    </xf>
    <xf numFmtId="0" fontId="102" fillId="2" borderId="1009" xfId="8" applyFont="1" applyFill="1" applyBorder="1" applyAlignment="1" applyProtection="1">
      <alignment horizontal="center" vertical="center" wrapText="1"/>
      <protection locked="0"/>
    </xf>
    <xf numFmtId="0" fontId="102" fillId="4" borderId="1010" xfId="6" quotePrefix="1" applyFont="1" applyFill="1" applyBorder="1" applyAlignment="1" applyProtection="1">
      <alignment horizontal="center" vertical="center" wrapText="1"/>
      <protection locked="0"/>
    </xf>
    <xf numFmtId="0" fontId="102" fillId="2" borderId="1066" xfId="6" applyFont="1" applyFill="1" applyBorder="1" applyAlignment="1" applyProtection="1">
      <alignment horizontal="center" vertical="center" wrapText="1"/>
      <protection locked="0"/>
    </xf>
    <xf numFmtId="0" fontId="102" fillId="2" borderId="1067" xfId="6" applyFont="1" applyFill="1" applyBorder="1" applyAlignment="1" applyProtection="1">
      <alignment horizontal="center" vertical="center" wrapText="1"/>
      <protection locked="0"/>
    </xf>
    <xf numFmtId="0" fontId="32" fillId="9" borderId="0" xfId="0" applyFont="1" applyFill="1" applyBorder="1" applyAlignment="1">
      <alignment horizontal="center" vertical="center" wrapText="1"/>
    </xf>
    <xf numFmtId="0" fontId="140" fillId="2" borderId="0" xfId="0" applyFont="1" applyFill="1" applyBorder="1"/>
    <xf numFmtId="0" fontId="3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/>
    </xf>
    <xf numFmtId="0" fontId="3" fillId="10" borderId="356" xfId="0" applyFont="1" applyFill="1" applyBorder="1" applyAlignment="1">
      <alignment horizontal="center" vertical="center" wrapText="1"/>
    </xf>
    <xf numFmtId="0" fontId="140" fillId="2" borderId="363" xfId="0" applyFont="1" applyFill="1" applyBorder="1"/>
    <xf numFmtId="0" fontId="140" fillId="2" borderId="357" xfId="0" applyFont="1" applyFill="1" applyBorder="1"/>
    <xf numFmtId="0" fontId="140" fillId="2" borderId="358" xfId="0" applyFont="1" applyFill="1" applyBorder="1"/>
    <xf numFmtId="0" fontId="3" fillId="10" borderId="357" xfId="0" applyFont="1" applyFill="1" applyBorder="1" applyAlignment="1">
      <alignment horizontal="center" vertical="center" wrapText="1"/>
    </xf>
    <xf numFmtId="0" fontId="140" fillId="2" borderId="359" xfId="0" applyFont="1" applyFill="1" applyBorder="1"/>
    <xf numFmtId="0" fontId="0" fillId="2" borderId="0" xfId="0" applyFont="1" applyFill="1" applyAlignment="1"/>
    <xf numFmtId="0" fontId="140" fillId="2" borderId="360" xfId="0" applyFont="1" applyFill="1" applyBorder="1"/>
    <xf numFmtId="0" fontId="140" fillId="2" borderId="361" xfId="0" applyFont="1" applyFill="1" applyBorder="1"/>
    <xf numFmtId="0" fontId="140" fillId="2" borderId="362" xfId="0" applyFont="1" applyFill="1" applyBorder="1"/>
    <xf numFmtId="0" fontId="140" fillId="2" borderId="332" xfId="0" applyFont="1" applyFill="1" applyBorder="1"/>
    <xf numFmtId="0" fontId="140" fillId="2" borderId="334" xfId="0" applyFont="1" applyFill="1" applyBorder="1"/>
    <xf numFmtId="0" fontId="3" fillId="9" borderId="356" xfId="0" applyFont="1" applyFill="1" applyBorder="1" applyAlignment="1">
      <alignment horizontal="center" vertical="center" wrapText="1"/>
    </xf>
    <xf numFmtId="0" fontId="141" fillId="9" borderId="0" xfId="0" applyFont="1" applyFill="1" applyBorder="1" applyAlignment="1">
      <alignment horizontal="left" vertical="center" wrapText="1"/>
    </xf>
    <xf numFmtId="0" fontId="160" fillId="9" borderId="0" xfId="0" applyFont="1" applyFill="1" applyBorder="1" applyAlignment="1">
      <alignment horizontal="center" vertical="center" wrapText="1"/>
    </xf>
    <xf numFmtId="0" fontId="219" fillId="2" borderId="0" xfId="0" applyFont="1" applyFill="1" applyBorder="1"/>
    <xf numFmtId="0" fontId="3" fillId="10" borderId="370" xfId="0" applyFont="1" applyFill="1" applyBorder="1" applyAlignment="1">
      <alignment horizontal="center" vertical="center" wrapText="1"/>
    </xf>
    <xf numFmtId="0" fontId="140" fillId="2" borderId="371" xfId="0" applyFont="1" applyFill="1" applyBorder="1"/>
    <xf numFmtId="0" fontId="140" fillId="2" borderId="372" xfId="0" applyFont="1" applyFill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Alignment="1">
      <alignment horizontal="center" vertical="center" wrapText="1"/>
    </xf>
    <xf numFmtId="0" fontId="129" fillId="2" borderId="0" xfId="0" applyFont="1" applyFill="1" applyBorder="1" applyAlignment="1">
      <alignment horizontal="center" wrapText="1"/>
    </xf>
    <xf numFmtId="0" fontId="129" fillId="2" borderId="0" xfId="0" applyFont="1" applyFill="1" applyAlignment="1">
      <alignment horizontal="center"/>
    </xf>
    <xf numFmtId="0" fontId="129" fillId="2" borderId="0" xfId="0" applyFont="1" applyFill="1" applyBorder="1" applyAlignment="1">
      <alignment horizontal="center"/>
    </xf>
    <xf numFmtId="0" fontId="10" fillId="4" borderId="1657" xfId="4" quotePrefix="1" applyFont="1" applyFill="1" applyBorder="1" applyAlignment="1">
      <alignment horizontal="center" vertical="center" wrapText="1"/>
    </xf>
    <xf numFmtId="0" fontId="10" fillId="2" borderId="1252" xfId="4" applyFont="1" applyFill="1" applyBorder="1" applyAlignment="1">
      <alignment horizontal="center" vertical="center" wrapText="1"/>
    </xf>
    <xf numFmtId="0" fontId="10" fillId="2" borderId="1635" xfId="4" applyFont="1" applyFill="1" applyBorder="1" applyAlignment="1">
      <alignment horizontal="center" vertical="center" wrapText="1"/>
    </xf>
    <xf numFmtId="0" fontId="10" fillId="4" borderId="1634" xfId="8" quotePrefix="1" applyFont="1" applyFill="1" applyBorder="1" applyAlignment="1">
      <alignment horizontal="center" vertical="center" wrapText="1"/>
    </xf>
    <xf numFmtId="0" fontId="10" fillId="2" borderId="722" xfId="8" applyFont="1" applyFill="1" applyBorder="1" applyAlignment="1">
      <alignment horizontal="center" vertical="center" wrapText="1"/>
    </xf>
    <xf numFmtId="0" fontId="10" fillId="4" borderId="1633" xfId="8" applyFont="1" applyFill="1" applyBorder="1" applyAlignment="1">
      <alignment horizontal="center" vertical="center" wrapText="1"/>
    </xf>
    <xf numFmtId="0" fontId="10" fillId="4" borderId="1635" xfId="8" applyFont="1" applyFill="1" applyBorder="1" applyAlignment="1">
      <alignment horizontal="center" vertical="center" wrapText="1"/>
    </xf>
    <xf numFmtId="0" fontId="10" fillId="4" borderId="1636" xfId="8" applyFont="1" applyFill="1" applyBorder="1" applyAlignment="1">
      <alignment horizontal="center" vertical="center" wrapText="1"/>
    </xf>
    <xf numFmtId="0" fontId="10" fillId="4" borderId="1637" xfId="8" applyFont="1" applyFill="1" applyBorder="1" applyAlignment="1">
      <alignment horizontal="center" vertical="center" wrapText="1"/>
    </xf>
    <xf numFmtId="0" fontId="10" fillId="4" borderId="1638" xfId="8" applyFont="1" applyFill="1" applyBorder="1" applyAlignment="1">
      <alignment horizontal="center" vertical="center" wrapText="1"/>
    </xf>
    <xf numFmtId="0" fontId="10" fillId="4" borderId="1672" xfId="8" applyFont="1" applyFill="1" applyBorder="1" applyAlignment="1">
      <alignment horizontal="center" vertical="center" wrapText="1"/>
    </xf>
    <xf numFmtId="0" fontId="10" fillId="4" borderId="1673" xfId="8" applyFont="1" applyFill="1" applyBorder="1" applyAlignment="1">
      <alignment horizontal="center" vertical="center" wrapText="1"/>
    </xf>
    <xf numFmtId="0" fontId="10" fillId="4" borderId="1634" xfId="6" quotePrefix="1" applyFont="1" applyFill="1" applyBorder="1" applyAlignment="1">
      <alignment horizontal="center" vertical="center" wrapText="1"/>
    </xf>
    <xf numFmtId="0" fontId="10" fillId="2" borderId="722" xfId="6" applyFont="1" applyFill="1" applyBorder="1" applyAlignment="1">
      <alignment horizontal="center" vertical="center" wrapText="1"/>
    </xf>
    <xf numFmtId="0" fontId="10" fillId="2" borderId="1633" xfId="6" applyFont="1" applyFill="1" applyBorder="1" applyAlignment="1">
      <alignment horizontal="center" vertical="center" wrapText="1"/>
    </xf>
    <xf numFmtId="0" fontId="10" fillId="2" borderId="1635" xfId="6" applyFont="1" applyFill="1" applyBorder="1" applyAlignment="1">
      <alignment horizontal="center" vertical="center" wrapText="1"/>
    </xf>
    <xf numFmtId="0" fontId="10" fillId="2" borderId="1636" xfId="6" applyFont="1" applyFill="1" applyBorder="1" applyAlignment="1">
      <alignment horizontal="center" vertical="center" wrapText="1"/>
    </xf>
    <xf numFmtId="0" fontId="10" fillId="2" borderId="1637" xfId="6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1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550" xfId="23" quotePrefix="1" applyFont="1" applyFill="1" applyBorder="1" applyAlignment="1" applyProtection="1">
      <alignment horizontal="center" vertical="center" wrapText="1"/>
      <protection locked="0"/>
    </xf>
    <xf numFmtId="0" fontId="102" fillId="2" borderId="636" xfId="23" applyFont="1" applyFill="1" applyBorder="1" applyAlignment="1" applyProtection="1">
      <alignment horizontal="center" vertical="center" wrapText="1"/>
      <protection locked="0"/>
    </xf>
    <xf numFmtId="0" fontId="102" fillId="2" borderId="631" xfId="23" applyFont="1" applyFill="1" applyBorder="1" applyAlignment="1" applyProtection="1">
      <alignment horizontal="center" vertical="center" wrapText="1"/>
      <protection locked="0"/>
    </xf>
    <xf numFmtId="0" fontId="102" fillId="2" borderId="634" xfId="20" quotePrefix="1" applyFont="1" applyFill="1" applyBorder="1" applyAlignment="1" applyProtection="1">
      <alignment horizontal="center" vertical="center" wrapText="1"/>
      <protection locked="0"/>
    </xf>
    <xf numFmtId="0" fontId="102" fillId="2" borderId="552" xfId="20" applyFont="1" applyFill="1" applyBorder="1" applyAlignment="1" applyProtection="1">
      <alignment horizontal="center" vertical="center" wrapText="1"/>
      <protection locked="0"/>
    </xf>
    <xf numFmtId="0" fontId="102" fillId="2" borderId="553" xfId="20" applyFont="1" applyFill="1" applyBorder="1" applyAlignment="1" applyProtection="1">
      <alignment horizontal="center" vertical="center" wrapText="1"/>
      <protection locked="0"/>
    </xf>
    <xf numFmtId="0" fontId="102" fillId="2" borderId="631" xfId="20" applyFont="1" applyFill="1" applyBorder="1" applyAlignment="1" applyProtection="1">
      <alignment horizontal="center" vertical="center" wrapText="1"/>
      <protection locked="0"/>
    </xf>
    <xf numFmtId="0" fontId="102" fillId="2" borderId="603" xfId="20" applyFont="1" applyFill="1" applyBorder="1" applyAlignment="1" applyProtection="1">
      <alignment horizontal="center" vertical="center" wrapText="1"/>
      <protection locked="0"/>
    </xf>
    <xf numFmtId="0" fontId="102" fillId="2" borderId="608" xfId="20" applyFont="1" applyFill="1" applyBorder="1" applyAlignment="1" applyProtection="1">
      <alignment horizontal="center" vertical="center" wrapText="1"/>
      <protection locked="0"/>
    </xf>
    <xf numFmtId="0" fontId="102" fillId="2" borderId="634" xfId="20" applyFont="1" applyFill="1" applyBorder="1" applyAlignment="1" applyProtection="1">
      <alignment horizontal="center" vertical="center" wrapText="1"/>
      <protection locked="0"/>
    </xf>
    <xf numFmtId="0" fontId="102" fillId="2" borderId="634" xfId="7" quotePrefix="1" applyFont="1" applyFill="1" applyBorder="1" applyAlignment="1" applyProtection="1">
      <alignment horizontal="center" vertical="center" wrapText="1"/>
      <protection locked="0"/>
    </xf>
    <xf numFmtId="0" fontId="102" fillId="2" borderId="552" xfId="7" applyFont="1" applyFill="1" applyBorder="1" applyAlignment="1" applyProtection="1">
      <alignment horizontal="center" vertical="center" wrapText="1"/>
      <protection locked="0"/>
    </xf>
    <xf numFmtId="0" fontId="102" fillId="2" borderId="553" xfId="7" applyFont="1" applyFill="1" applyBorder="1" applyAlignment="1" applyProtection="1">
      <alignment horizontal="center" vertical="center" wrapText="1"/>
      <protection locked="0"/>
    </xf>
    <xf numFmtId="0" fontId="102" fillId="2" borderId="631" xfId="7" applyFont="1" applyFill="1" applyBorder="1" applyAlignment="1" applyProtection="1">
      <alignment horizontal="center" vertical="center" wrapText="1"/>
      <protection locked="0"/>
    </xf>
    <xf numFmtId="0" fontId="102" fillId="2" borderId="603" xfId="7" applyFont="1" applyFill="1" applyBorder="1" applyAlignment="1" applyProtection="1">
      <alignment horizontal="center" vertical="center" wrapText="1"/>
      <protection locked="0"/>
    </xf>
    <xf numFmtId="0" fontId="102" fillId="2" borderId="608" xfId="7" applyFont="1" applyFill="1" applyBorder="1" applyAlignment="1" applyProtection="1">
      <alignment horizontal="center" vertical="center" wrapText="1"/>
      <protection locked="0"/>
    </xf>
    <xf numFmtId="0" fontId="10" fillId="2" borderId="417" xfId="6" quotePrefix="1" applyFont="1" applyFill="1" applyBorder="1" applyAlignment="1">
      <alignment horizontal="center" vertical="center" wrapText="1"/>
    </xf>
    <xf numFmtId="0" fontId="10" fillId="2" borderId="444" xfId="6" applyFont="1" applyFill="1" applyBorder="1" applyAlignment="1">
      <alignment horizontal="center" vertical="center" wrapText="1"/>
    </xf>
    <xf numFmtId="0" fontId="10" fillId="2" borderId="419" xfId="6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horizontal="left" vertical="center" wrapText="1"/>
    </xf>
    <xf numFmtId="0" fontId="10" fillId="2" borderId="408" xfId="4" applyFont="1" applyFill="1" applyBorder="1" applyAlignment="1">
      <alignment horizontal="center" vertical="center" wrapText="1"/>
    </xf>
    <xf numFmtId="0" fontId="10" fillId="2" borderId="448" xfId="4" applyFont="1" applyFill="1" applyBorder="1" applyAlignment="1">
      <alignment horizontal="center" vertical="center" wrapText="1"/>
    </xf>
    <xf numFmtId="0" fontId="10" fillId="2" borderId="445" xfId="6" quotePrefix="1" applyFont="1" applyFill="1" applyBorder="1" applyAlignment="1">
      <alignment horizontal="center" vertical="center" wrapText="1"/>
    </xf>
    <xf numFmtId="0" fontId="10" fillId="2" borderId="446" xfId="6" applyFont="1" applyFill="1" applyBorder="1" applyAlignment="1">
      <alignment horizontal="center" vertical="center" wrapText="1"/>
    </xf>
    <xf numFmtId="0" fontId="10" fillId="2" borderId="447" xfId="6" applyFont="1" applyFill="1" applyBorder="1" applyAlignment="1">
      <alignment horizontal="center" vertical="center" wrapText="1"/>
    </xf>
    <xf numFmtId="0" fontId="10" fillId="2" borderId="448" xfId="6" applyFont="1" applyFill="1" applyBorder="1" applyAlignment="1">
      <alignment horizontal="center" vertical="center" wrapText="1"/>
    </xf>
    <xf numFmtId="0" fontId="10" fillId="2" borderId="443" xfId="6" applyFont="1" applyFill="1" applyBorder="1" applyAlignment="1">
      <alignment horizontal="center" vertical="center" wrapText="1"/>
    </xf>
    <xf numFmtId="0" fontId="10" fillId="2" borderId="449" xfId="6" applyFont="1" applyFill="1" applyBorder="1" applyAlignment="1">
      <alignment horizontal="center" vertical="center" wrapText="1"/>
    </xf>
    <xf numFmtId="0" fontId="10" fillId="2" borderId="433" xfId="8" quotePrefix="1" applyFont="1" applyFill="1" applyBorder="1" applyAlignment="1">
      <alignment horizontal="center" vertical="center" wrapText="1"/>
    </xf>
    <xf numFmtId="0" fontId="10" fillId="2" borderId="404" xfId="8" applyFont="1" applyFill="1" applyBorder="1" applyAlignment="1">
      <alignment horizontal="center" vertical="center" wrapText="1"/>
    </xf>
    <xf numFmtId="0" fontId="10" fillId="2" borderId="434" xfId="8" applyFont="1" applyFill="1" applyBorder="1" applyAlignment="1">
      <alignment horizontal="center" vertical="center" wrapText="1"/>
    </xf>
    <xf numFmtId="0" fontId="52" fillId="2" borderId="0" xfId="0" applyFont="1" applyFill="1" applyAlignment="1">
      <alignment horizontal="left"/>
    </xf>
    <xf numFmtId="0" fontId="52" fillId="2" borderId="0" xfId="0" applyFont="1" applyFill="1" applyAlignment="1">
      <alignment horizontal="left" vertical="top" wrapText="1"/>
    </xf>
    <xf numFmtId="49" fontId="102" fillId="2" borderId="0" xfId="0" applyNumberFormat="1" applyFont="1" applyFill="1" applyAlignment="1">
      <alignment horizontal="center" vertical="distributed" wrapText="1"/>
    </xf>
    <xf numFmtId="0" fontId="113" fillId="2" borderId="0" xfId="0" applyFont="1" applyFill="1" applyAlignment="1">
      <alignment horizontal="center" vertical="distributed" wrapText="1"/>
    </xf>
    <xf numFmtId="0" fontId="102" fillId="2" borderId="0" xfId="0" applyFont="1" applyFill="1" applyBorder="1" applyAlignment="1">
      <alignment horizontal="center" wrapText="1"/>
    </xf>
    <xf numFmtId="0" fontId="10" fillId="2" borderId="1149" xfId="4" quotePrefix="1" applyFont="1" applyFill="1" applyBorder="1" applyAlignment="1">
      <alignment horizontal="center" vertical="center" wrapText="1"/>
    </xf>
    <xf numFmtId="0" fontId="10" fillId="2" borderId="1144" xfId="4" applyFont="1" applyFill="1" applyBorder="1" applyAlignment="1">
      <alignment horizontal="center" vertical="center" wrapText="1"/>
    </xf>
    <xf numFmtId="0" fontId="10" fillId="2" borderId="1143" xfId="8" quotePrefix="1" applyFont="1" applyFill="1" applyBorder="1" applyAlignment="1">
      <alignment horizontal="center" vertical="center" wrapText="1"/>
    </xf>
    <xf numFmtId="0" fontId="10" fillId="2" borderId="1150" xfId="8" applyFont="1" applyFill="1" applyBorder="1" applyAlignment="1">
      <alignment horizontal="center" vertical="center" wrapText="1"/>
    </xf>
    <xf numFmtId="0" fontId="10" fillId="2" borderId="1151" xfId="8" applyFont="1" applyFill="1" applyBorder="1" applyAlignment="1">
      <alignment horizontal="center" vertical="center" wrapText="1"/>
    </xf>
    <xf numFmtId="0" fontId="36" fillId="2" borderId="1143" xfId="6" quotePrefix="1" applyFont="1" applyFill="1" applyBorder="1" applyAlignment="1">
      <alignment horizontal="center" vertical="center" wrapText="1"/>
    </xf>
    <xf numFmtId="0" fontId="36" fillId="2" borderId="1150" xfId="6" applyFont="1" applyFill="1" applyBorder="1" applyAlignment="1">
      <alignment horizontal="center" vertical="center" wrapText="1"/>
    </xf>
    <xf numFmtId="0" fontId="36" fillId="2" borderId="1151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473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69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92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22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8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92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85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473" xfId="4" quotePrefix="1" applyFont="1" applyFill="1" applyBorder="1" applyAlignment="1" applyProtection="1">
      <alignment horizontal="center" vertical="center" wrapText="1"/>
      <protection locked="0"/>
    </xf>
    <xf numFmtId="0" fontId="24" fillId="2" borderId="1252" xfId="4" quotePrefix="1" applyFont="1" applyFill="1" applyBorder="1" applyAlignment="1" applyProtection="1">
      <alignment horizontal="center" vertical="center" wrapText="1"/>
      <protection locked="0"/>
    </xf>
    <xf numFmtId="0" fontId="24" fillId="2" borderId="1469" xfId="4" quotePrefix="1" applyFont="1" applyFill="1" applyBorder="1" applyAlignment="1" applyProtection="1">
      <alignment horizontal="center" vertical="center" wrapText="1"/>
      <protection locked="0"/>
    </xf>
    <xf numFmtId="0" fontId="24" fillId="2" borderId="1492" xfId="8" quotePrefix="1" applyFont="1" applyFill="1" applyBorder="1" applyAlignment="1" applyProtection="1">
      <alignment horizontal="center" vertical="center" wrapText="1"/>
      <protection locked="0"/>
    </xf>
    <xf numFmtId="0" fontId="26" fillId="2" borderId="1404" xfId="0" applyFont="1" applyFill="1" applyBorder="1" applyAlignment="1" applyProtection="1">
      <alignment wrapText="1"/>
      <protection locked="0"/>
    </xf>
    <xf numFmtId="0" fontId="26" fillId="2" borderId="1469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485" xfId="0" applyFont="1" applyFill="1" applyBorder="1" applyAlignment="1" applyProtection="1">
      <alignment wrapText="1"/>
      <protection locked="0"/>
    </xf>
    <xf numFmtId="0" fontId="26" fillId="2" borderId="879" xfId="0" applyFont="1" applyFill="1" applyBorder="1" applyAlignment="1" applyProtection="1">
      <alignment wrapText="1"/>
      <protection locked="0"/>
    </xf>
    <xf numFmtId="0" fontId="26" fillId="2" borderId="894" xfId="0" applyFont="1" applyFill="1" applyBorder="1" applyAlignment="1" applyProtection="1">
      <alignment wrapText="1"/>
      <protection locked="0"/>
    </xf>
    <xf numFmtId="0" fontId="26" fillId="2" borderId="895" xfId="0" applyFont="1" applyFill="1" applyBorder="1" applyAlignment="1" applyProtection="1">
      <alignment wrapText="1"/>
      <protection locked="0"/>
    </xf>
    <xf numFmtId="0" fontId="24" fillId="2" borderId="1404" xfId="8" quotePrefix="1" applyFont="1" applyFill="1" applyBorder="1" applyAlignment="1" applyProtection="1">
      <alignment horizontal="center" vertical="center" wrapText="1"/>
      <protection locked="0"/>
    </xf>
    <xf numFmtId="0" fontId="26" fillId="2" borderId="1542" xfId="0" applyFont="1" applyFill="1" applyBorder="1" applyAlignment="1" applyProtection="1">
      <alignment wrapText="1"/>
      <protection locked="0"/>
    </xf>
    <xf numFmtId="0" fontId="26" fillId="2" borderId="1543" xfId="0" applyFont="1" applyFill="1" applyBorder="1" applyAlignment="1" applyProtection="1">
      <alignment wrapText="1"/>
      <protection locked="0"/>
    </xf>
    <xf numFmtId="0" fontId="26" fillId="2" borderId="930" xfId="0" applyFont="1" applyFill="1" applyBorder="1" applyAlignment="1" applyProtection="1">
      <alignment wrapText="1"/>
      <protection locked="0"/>
    </xf>
    <xf numFmtId="0" fontId="24" fillId="2" borderId="1492" xfId="6" quotePrefix="1" applyFont="1" applyFill="1" applyBorder="1" applyAlignment="1" applyProtection="1">
      <alignment horizontal="center" vertical="center" wrapText="1"/>
      <protection locked="0"/>
    </xf>
    <xf numFmtId="0" fontId="24" fillId="2" borderId="1404" xfId="6" quotePrefix="1" applyFont="1" applyFill="1" applyBorder="1" applyAlignment="1" applyProtection="1">
      <alignment horizontal="center" vertical="center" wrapText="1"/>
      <protection locked="0"/>
    </xf>
    <xf numFmtId="0" fontId="24" fillId="2" borderId="1485" xfId="6" quotePrefix="1" applyFont="1" applyFill="1" applyBorder="1" applyAlignment="1" applyProtection="1">
      <alignment horizontal="center" vertical="center" wrapText="1"/>
      <protection locked="0"/>
    </xf>
    <xf numFmtId="0" fontId="24" fillId="2" borderId="1542" xfId="6" quotePrefix="1" applyFont="1" applyFill="1" applyBorder="1" applyAlignment="1" applyProtection="1">
      <alignment horizontal="center" vertical="center" wrapText="1"/>
      <protection locked="0"/>
    </xf>
    <xf numFmtId="0" fontId="24" fillId="2" borderId="1543" xfId="6" quotePrefix="1" applyFont="1" applyFill="1" applyBorder="1" applyAlignment="1" applyProtection="1">
      <alignment horizontal="center" vertical="center" wrapText="1"/>
      <protection locked="0"/>
    </xf>
    <xf numFmtId="0" fontId="24" fillId="2" borderId="930" xfId="6" quotePrefix="1" applyFont="1" applyFill="1" applyBorder="1" applyAlignment="1" applyProtection="1">
      <alignment horizontal="center" vertical="center" wrapText="1"/>
      <protection locked="0"/>
    </xf>
    <xf numFmtId="0" fontId="24" fillId="2" borderId="738" xfId="4" quotePrefix="1" applyFont="1" applyFill="1" applyBorder="1" applyAlignment="1" applyProtection="1">
      <alignment horizontal="center" vertical="center" wrapText="1"/>
      <protection locked="0"/>
    </xf>
    <xf numFmtId="0" fontId="24" fillId="2" borderId="1351" xfId="4" quotePrefix="1" applyFont="1" applyFill="1" applyBorder="1" applyAlignment="1" applyProtection="1">
      <alignment horizontal="center" vertical="center" wrapText="1"/>
      <protection locked="0"/>
    </xf>
    <xf numFmtId="0" fontId="24" fillId="2" borderId="1094" xfId="8" quotePrefix="1" applyFont="1" applyFill="1" applyBorder="1" applyAlignment="1" applyProtection="1">
      <alignment horizontal="center" vertical="center" wrapText="1"/>
      <protection locked="0"/>
    </xf>
    <xf numFmtId="0" fontId="24" fillId="2" borderId="1368" xfId="8" quotePrefix="1" applyFont="1" applyFill="1" applyBorder="1" applyAlignment="1" applyProtection="1">
      <alignment horizontal="center" vertical="center" wrapText="1"/>
      <protection locked="0"/>
    </xf>
    <xf numFmtId="0" fontId="24" fillId="2" borderId="1367" xfId="8" quotePrefix="1" applyFont="1" applyFill="1" applyBorder="1" applyAlignment="1" applyProtection="1">
      <alignment horizontal="center" vertical="center" wrapText="1"/>
      <protection locked="0"/>
    </xf>
    <xf numFmtId="0" fontId="24" fillId="2" borderId="1424" xfId="6" quotePrefix="1" applyFont="1" applyFill="1" applyBorder="1" applyAlignment="1" applyProtection="1">
      <alignment horizontal="center" vertical="center" wrapText="1"/>
      <protection locked="0"/>
    </xf>
    <xf numFmtId="0" fontId="24" fillId="2" borderId="733" xfId="6" quotePrefix="1" applyFont="1" applyFill="1" applyBorder="1" applyAlignment="1" applyProtection="1">
      <alignment horizontal="center" vertical="center" wrapText="1"/>
      <protection locked="0"/>
    </xf>
    <xf numFmtId="0" fontId="24" fillId="2" borderId="732" xfId="6" quotePrefix="1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Border="1" applyAlignment="1" applyProtection="1">
      <alignment horizontal="center" vertic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634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41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0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0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3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22" xfId="0" applyFont="1" applyFill="1" applyBorder="1" applyAlignment="1" applyProtection="1">
      <alignment wrapText="1"/>
      <protection locked="0"/>
    </xf>
    <xf numFmtId="0" fontId="26" fillId="2" borderId="1420" xfId="0" applyFont="1" applyFill="1" applyBorder="1" applyAlignment="1" applyProtection="1">
      <alignment wrapText="1"/>
      <protection locked="0"/>
    </xf>
    <xf numFmtId="0" fontId="26" fillId="2" borderId="1416" xfId="0" applyFont="1" applyFill="1" applyBorder="1" applyAlignment="1" applyProtection="1">
      <alignment wrapText="1"/>
      <protection locked="0"/>
    </xf>
    <xf numFmtId="0" fontId="24" fillId="2" borderId="722" xfId="8" quotePrefix="1" applyFont="1" applyFill="1" applyBorder="1" applyAlignment="1" applyProtection="1">
      <alignment horizontal="center" vertical="center" wrapText="1"/>
      <protection locked="0"/>
    </xf>
    <xf numFmtId="0" fontId="26" fillId="2" borderId="1494" xfId="0" applyFont="1" applyFill="1" applyBorder="1" applyAlignment="1" applyProtection="1">
      <alignment wrapText="1"/>
      <protection locked="0"/>
    </xf>
    <xf numFmtId="0" fontId="26" fillId="2" borderId="916" xfId="0" applyFont="1" applyFill="1" applyBorder="1" applyAlignment="1" applyProtection="1">
      <alignment wrapText="1"/>
      <protection locked="0"/>
    </xf>
    <xf numFmtId="0" fontId="26" fillId="2" borderId="1081" xfId="0" applyFont="1" applyFill="1" applyBorder="1" applyAlignment="1" applyProtection="1">
      <alignment wrapText="1"/>
      <protection locked="0"/>
    </xf>
    <xf numFmtId="0" fontId="24" fillId="2" borderId="722" xfId="6" quotePrefix="1" applyFont="1" applyFill="1" applyBorder="1" applyAlignment="1" applyProtection="1">
      <alignment horizontal="center" vertical="center" wrapText="1"/>
      <protection locked="0"/>
    </xf>
    <xf numFmtId="0" fontId="24" fillId="2" borderId="1494" xfId="6" quotePrefix="1" applyFont="1" applyFill="1" applyBorder="1" applyAlignment="1" applyProtection="1">
      <alignment horizontal="center" vertical="center" wrapText="1"/>
      <protection locked="0"/>
    </xf>
    <xf numFmtId="0" fontId="24" fillId="2" borderId="916" xfId="6" quotePrefix="1" applyFont="1" applyFill="1" applyBorder="1" applyAlignment="1" applyProtection="1">
      <alignment horizontal="center" vertical="center" wrapText="1"/>
      <protection locked="0"/>
    </xf>
    <xf numFmtId="0" fontId="24" fillId="2" borderId="1081" xfId="6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98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92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8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32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8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32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494" xfId="4" quotePrefix="1" applyFont="1" applyFill="1" applyBorder="1" applyAlignment="1" applyProtection="1">
      <alignment horizontal="center" vertical="center" wrapText="1"/>
      <protection locked="0"/>
    </xf>
    <xf numFmtId="0" fontId="24" fillId="2" borderId="1475" xfId="8" quotePrefix="1" applyFont="1" applyFill="1" applyBorder="1" applyAlignment="1" applyProtection="1">
      <alignment horizontal="center" vertical="center" wrapText="1"/>
      <protection locked="0"/>
    </xf>
    <xf numFmtId="0" fontId="24" fillId="2" borderId="1486" xfId="8" quotePrefix="1" applyFont="1" applyFill="1" applyBorder="1" applyAlignment="1" applyProtection="1">
      <alignment horizontal="center" vertical="center" wrapText="1"/>
      <protection locked="0"/>
    </xf>
    <xf numFmtId="0" fontId="24" fillId="2" borderId="1471" xfId="8" quotePrefix="1" applyFont="1" applyFill="1" applyBorder="1" applyAlignment="1" applyProtection="1">
      <alignment horizontal="center" vertical="center" wrapText="1"/>
      <protection locked="0"/>
    </xf>
    <xf numFmtId="0" fontId="13" fillId="2" borderId="634" xfId="20" quotePrefix="1" applyFont="1" applyFill="1" applyBorder="1" applyAlignment="1">
      <alignment horizontal="center" vertical="center" wrapText="1"/>
    </xf>
    <xf numFmtId="0" fontId="13" fillId="2" borderId="552" xfId="20" quotePrefix="1" applyFont="1" applyFill="1" applyBorder="1" applyAlignment="1">
      <alignment horizontal="center" vertical="center" wrapText="1"/>
    </xf>
    <xf numFmtId="0" fontId="13" fillId="2" borderId="553" xfId="20" quotePrefix="1" applyFont="1" applyFill="1" applyBorder="1" applyAlignment="1">
      <alignment horizontal="center" vertical="center" wrapText="1"/>
    </xf>
    <xf numFmtId="0" fontId="13" fillId="2" borderId="646" xfId="20" quotePrefix="1" applyFont="1" applyFill="1" applyBorder="1" applyAlignment="1">
      <alignment horizontal="center" vertical="center" wrapText="1"/>
    </xf>
    <xf numFmtId="0" fontId="13" fillId="2" borderId="647" xfId="20" quotePrefix="1" applyFont="1" applyFill="1" applyBorder="1" applyAlignment="1">
      <alignment horizontal="center" vertical="center" wrapText="1"/>
    </xf>
    <xf numFmtId="0" fontId="13" fillId="2" borderId="648" xfId="20" quotePrefix="1" applyFont="1" applyFill="1" applyBorder="1" applyAlignment="1">
      <alignment horizontal="center" vertical="center" wrapText="1"/>
    </xf>
    <xf numFmtId="0" fontId="13" fillId="2" borderId="646" xfId="20" applyFont="1" applyFill="1" applyBorder="1" applyAlignment="1">
      <alignment horizontal="center" vertical="center" wrapText="1"/>
    </xf>
    <xf numFmtId="0" fontId="13" fillId="2" borderId="647" xfId="20" applyFont="1" applyFill="1" applyBorder="1" applyAlignment="1">
      <alignment horizontal="center" vertical="center" wrapText="1"/>
    </xf>
    <xf numFmtId="0" fontId="13" fillId="2" borderId="648" xfId="20" applyFont="1" applyFill="1" applyBorder="1" applyAlignment="1">
      <alignment horizontal="center" vertical="center" wrapText="1"/>
    </xf>
    <xf numFmtId="0" fontId="13" fillId="2" borderId="634" xfId="20" applyFont="1" applyFill="1" applyBorder="1" applyAlignment="1">
      <alignment horizontal="center" vertical="center" wrapText="1"/>
    </xf>
    <xf numFmtId="0" fontId="13" fillId="2" borderId="552" xfId="20" applyFont="1" applyFill="1" applyBorder="1" applyAlignment="1">
      <alignment horizontal="center" vertical="center" wrapText="1"/>
    </xf>
    <xf numFmtId="0" fontId="13" fillId="2" borderId="553" xfId="20" applyFont="1" applyFill="1" applyBorder="1" applyAlignment="1">
      <alignment horizontal="center" vertical="center" wrapText="1"/>
    </xf>
    <xf numFmtId="0" fontId="105" fillId="2" borderId="603" xfId="12" applyFont="1" applyFill="1" applyBorder="1" applyAlignment="1">
      <alignment horizontal="center" vertical="center"/>
    </xf>
    <xf numFmtId="0" fontId="11" fillId="2" borderId="612" xfId="8" quotePrefix="1" applyFont="1" applyFill="1" applyBorder="1" applyAlignment="1">
      <alignment horizontal="center" vertical="center" wrapText="1"/>
    </xf>
    <xf numFmtId="0" fontId="11" fillId="2" borderId="613" xfId="8" applyFont="1" applyFill="1" applyBorder="1" applyAlignment="1">
      <alignment horizontal="center" vertical="center" wrapText="1"/>
    </xf>
    <xf numFmtId="0" fontId="11" fillId="2" borderId="619" xfId="8" applyFont="1" applyFill="1" applyBorder="1" applyAlignment="1">
      <alignment horizontal="center" vertical="center" wrapText="1"/>
    </xf>
    <xf numFmtId="0" fontId="160" fillId="2" borderId="530" xfId="12" applyFont="1" applyFill="1" applyBorder="1" applyAlignment="1">
      <alignment horizontal="center" vertical="center" wrapText="1"/>
    </xf>
    <xf numFmtId="0" fontId="160" fillId="2" borderId="633" xfId="12" applyFont="1" applyFill="1" applyBorder="1" applyAlignment="1">
      <alignment horizontal="center" vertical="center" wrapText="1"/>
    </xf>
    <xf numFmtId="0" fontId="105" fillId="2" borderId="0" xfId="12" applyFont="1" applyFill="1" applyAlignment="1">
      <alignment horizontal="center"/>
    </xf>
    <xf numFmtId="0" fontId="13" fillId="3" borderId="651" xfId="20" applyFont="1" applyFill="1" applyBorder="1" applyAlignment="1">
      <alignment horizontal="center" vertical="center" wrapText="1"/>
    </xf>
    <xf numFmtId="0" fontId="13" fillId="3" borderId="652" xfId="20" applyFont="1" applyFill="1" applyBorder="1" applyAlignment="1">
      <alignment horizontal="center" vertical="center" wrapText="1"/>
    </xf>
    <xf numFmtId="0" fontId="13" fillId="3" borderId="653" xfId="20" applyFont="1" applyFill="1" applyBorder="1" applyAlignment="1">
      <alignment horizontal="center" vertical="center" wrapText="1"/>
    </xf>
    <xf numFmtId="0" fontId="13" fillId="3" borderId="654" xfId="20" applyFont="1" applyFill="1" applyBorder="1" applyAlignment="1">
      <alignment horizontal="center" vertical="center" wrapText="1"/>
    </xf>
    <xf numFmtId="0" fontId="21" fillId="3" borderId="540" xfId="23" applyFont="1" applyFill="1" applyBorder="1" applyAlignment="1">
      <alignment horizontal="center" vertical="center" wrapText="1"/>
    </xf>
    <xf numFmtId="0" fontId="21" fillId="3" borderId="463" xfId="23" applyFont="1" applyFill="1" applyBorder="1" applyAlignment="1">
      <alignment horizontal="center" vertical="center" wrapText="1"/>
    </xf>
    <xf numFmtId="0" fontId="21" fillId="3" borderId="541" xfId="23" applyFont="1" applyFill="1" applyBorder="1" applyAlignment="1">
      <alignment horizontal="center" vertical="center" wrapText="1"/>
    </xf>
    <xf numFmtId="0" fontId="13" fillId="3" borderId="649" xfId="20" applyFont="1" applyFill="1" applyBorder="1" applyAlignment="1">
      <alignment horizontal="center" vertical="center" wrapText="1"/>
    </xf>
    <xf numFmtId="0" fontId="13" fillId="3" borderId="552" xfId="20" applyFont="1" applyFill="1" applyBorder="1" applyAlignment="1">
      <alignment horizontal="center" vertical="center" wrapText="1"/>
    </xf>
    <xf numFmtId="0" fontId="13" fillId="3" borderId="553" xfId="20" applyFont="1" applyFill="1" applyBorder="1" applyAlignment="1">
      <alignment horizontal="center" vertical="center" wrapText="1"/>
    </xf>
    <xf numFmtId="0" fontId="13" fillId="3" borderId="655" xfId="20" applyFont="1" applyFill="1" applyBorder="1" applyAlignment="1">
      <alignment horizontal="center" vertical="center" wrapText="1"/>
    </xf>
    <xf numFmtId="0" fontId="13" fillId="3" borderId="656" xfId="20" applyFont="1" applyFill="1" applyBorder="1" applyAlignment="1">
      <alignment horizontal="center" vertical="center" wrapText="1"/>
    </xf>
    <xf numFmtId="0" fontId="13" fillId="3" borderId="657" xfId="20" applyFont="1" applyFill="1" applyBorder="1" applyAlignment="1">
      <alignment horizontal="center" vertical="center" wrapText="1"/>
    </xf>
    <xf numFmtId="0" fontId="153" fillId="2" borderId="0" xfId="12" applyFont="1" applyFill="1" applyAlignment="1">
      <alignment horizontal="center"/>
    </xf>
    <xf numFmtId="0" fontId="105" fillId="2" borderId="0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624" xfId="12" applyFont="1" applyFill="1" applyBorder="1" applyAlignment="1">
      <alignment horizontal="center" vertical="center"/>
    </xf>
    <xf numFmtId="0" fontId="5" fillId="2" borderId="590" xfId="12" applyFont="1" applyFill="1" applyBorder="1" applyAlignment="1">
      <alignment horizontal="center" vertical="center"/>
    </xf>
    <xf numFmtId="0" fontId="5" fillId="2" borderId="630" xfId="12" applyFont="1" applyFill="1" applyBorder="1" applyAlignment="1">
      <alignment horizontal="center" vertical="center"/>
    </xf>
    <xf numFmtId="0" fontId="13" fillId="3" borderId="659" xfId="7" applyFont="1" applyFill="1" applyBorder="1" applyAlignment="1">
      <alignment horizontal="center" vertical="center" wrapText="1"/>
    </xf>
    <xf numFmtId="0" fontId="13" fillId="3" borderId="660" xfId="7" applyFont="1" applyFill="1" applyBorder="1" applyAlignment="1">
      <alignment horizontal="center" vertical="center" wrapText="1"/>
    </xf>
    <xf numFmtId="0" fontId="13" fillId="3" borderId="661" xfId="7" applyFont="1" applyFill="1" applyBorder="1" applyAlignment="1">
      <alignment horizontal="center" vertical="center" wrapText="1"/>
    </xf>
    <xf numFmtId="0" fontId="105" fillId="2" borderId="7" xfId="12" applyFont="1" applyFill="1" applyBorder="1" applyAlignment="1">
      <alignment horizontal="center" vertical="center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650" xfId="7" applyFont="1" applyFill="1" applyBorder="1" applyAlignment="1">
      <alignment horizontal="center" vertical="center" wrapText="1"/>
    </xf>
    <xf numFmtId="0" fontId="13" fillId="3" borderId="552" xfId="7" applyFont="1" applyFill="1" applyBorder="1" applyAlignment="1">
      <alignment horizontal="center" vertical="center" wrapText="1"/>
    </xf>
    <xf numFmtId="0" fontId="13" fillId="3" borderId="553" xfId="7" applyFont="1" applyFill="1" applyBorder="1" applyAlignment="1">
      <alignment horizontal="center" vertical="center" wrapText="1"/>
    </xf>
    <xf numFmtId="0" fontId="13" fillId="3" borderId="658" xfId="7" applyFont="1" applyFill="1" applyBorder="1" applyAlignment="1">
      <alignment horizontal="center" vertical="center" wrapText="1"/>
    </xf>
    <xf numFmtId="0" fontId="13" fillId="3" borderId="656" xfId="7" applyFont="1" applyFill="1" applyBorder="1" applyAlignment="1">
      <alignment horizontal="center" vertical="center" wrapText="1"/>
    </xf>
    <xf numFmtId="0" fontId="13" fillId="3" borderId="657" xfId="7" applyFont="1" applyFill="1" applyBorder="1" applyAlignment="1">
      <alignment horizontal="center" vertical="center" wrapText="1"/>
    </xf>
    <xf numFmtId="0" fontId="13" fillId="3" borderId="539" xfId="7" applyFont="1" applyFill="1" applyBorder="1" applyAlignment="1">
      <alignment horizontal="center" vertical="center" wrapText="1"/>
    </xf>
    <xf numFmtId="0" fontId="13" fillId="3" borderId="473" xfId="7" applyFont="1" applyFill="1" applyBorder="1" applyAlignment="1">
      <alignment horizontal="center" vertical="center" wrapText="1"/>
    </xf>
    <xf numFmtId="0" fontId="13" fillId="3" borderId="536" xfId="7" applyFont="1" applyFill="1" applyBorder="1" applyAlignment="1">
      <alignment horizontal="center" vertical="center" wrapText="1"/>
    </xf>
    <xf numFmtId="0" fontId="13" fillId="3" borderId="537" xfId="7" applyFont="1" applyFill="1" applyBorder="1" applyAlignment="1">
      <alignment horizontal="center" vertical="center" wrapText="1"/>
    </xf>
    <xf numFmtId="0" fontId="13" fillId="3" borderId="535" xfId="7" applyFont="1" applyFill="1" applyBorder="1" applyAlignment="1">
      <alignment horizontal="center" vertical="center" wrapText="1"/>
    </xf>
    <xf numFmtId="0" fontId="13" fillId="3" borderId="534" xfId="7" applyFont="1" applyFill="1" applyBorder="1" applyAlignment="1">
      <alignment horizontal="center" vertical="center" wrapText="1"/>
    </xf>
    <xf numFmtId="0" fontId="3" fillId="2" borderId="634" xfId="12" applyFont="1" applyFill="1" applyBorder="1" applyAlignment="1">
      <alignment horizontal="center" vertical="center"/>
    </xf>
    <xf numFmtId="0" fontId="3" fillId="2" borderId="552" xfId="12" applyFont="1" applyFill="1" applyBorder="1" applyAlignment="1">
      <alignment horizontal="center" vertical="center"/>
    </xf>
    <xf numFmtId="0" fontId="3" fillId="2" borderId="553" xfId="12" applyFont="1" applyFill="1" applyBorder="1" applyAlignment="1">
      <alignment horizontal="center" vertical="center"/>
    </xf>
    <xf numFmtId="0" fontId="3" fillId="2" borderId="631" xfId="12" applyFont="1" applyFill="1" applyBorder="1" applyAlignment="1">
      <alignment horizontal="center" vertical="center"/>
    </xf>
    <xf numFmtId="0" fontId="3" fillId="2" borderId="603" xfId="12" applyFont="1" applyFill="1" applyBorder="1" applyAlignment="1">
      <alignment horizontal="center" vertical="center"/>
    </xf>
    <xf numFmtId="0" fontId="3" fillId="2" borderId="608" xfId="12" applyFont="1" applyFill="1" applyBorder="1" applyAlignment="1">
      <alignment horizontal="center" vertical="center"/>
    </xf>
    <xf numFmtId="0" fontId="2" fillId="2" borderId="634" xfId="12" applyFont="1" applyFill="1" applyBorder="1" applyAlignment="1">
      <alignment horizontal="center" vertical="center"/>
    </xf>
    <xf numFmtId="0" fontId="2" fillId="2" borderId="552" xfId="12" applyFont="1" applyFill="1" applyBorder="1" applyAlignment="1">
      <alignment horizontal="center" vertical="center"/>
    </xf>
    <xf numFmtId="0" fontId="2" fillId="2" borderId="553" xfId="12" applyFont="1" applyFill="1" applyBorder="1" applyAlignment="1">
      <alignment horizontal="center" vertical="center"/>
    </xf>
    <xf numFmtId="0" fontId="105" fillId="2" borderId="0" xfId="12" applyFont="1" applyFill="1" applyAlignment="1">
      <alignment horizontal="center" vertic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55" fillId="2" borderId="2103" xfId="15" quotePrefix="1" applyFont="1" applyFill="1" applyBorder="1" applyAlignment="1">
      <alignment vertical="center" wrapText="1"/>
    </xf>
    <xf numFmtId="0" fontId="52" fillId="2" borderId="2073" xfId="15" quotePrefix="1" applyFont="1" applyFill="1" applyBorder="1" applyAlignment="1">
      <alignment vertical="center" wrapText="1"/>
    </xf>
    <xf numFmtId="0" fontId="52" fillId="2" borderId="2074" xfId="15" quotePrefix="1" applyFont="1" applyFill="1" applyBorder="1" applyAlignment="1">
      <alignment vertical="center" wrapText="1"/>
    </xf>
    <xf numFmtId="0" fontId="52" fillId="2" borderId="2075" xfId="15" quotePrefix="1" applyFont="1" applyFill="1" applyBorder="1" applyAlignment="1">
      <alignment vertical="center" wrapText="1"/>
    </xf>
    <xf numFmtId="0" fontId="52" fillId="2" borderId="1856" xfId="15" quotePrefix="1" applyFont="1" applyFill="1" applyBorder="1" applyAlignment="1">
      <alignment vertical="center" wrapText="1"/>
    </xf>
    <xf numFmtId="0" fontId="55" fillId="2" borderId="2073" xfId="0" applyFont="1" applyFill="1" applyBorder="1" applyAlignment="1">
      <alignment horizontal="left" vertical="center" wrapText="1"/>
    </xf>
    <xf numFmtId="0" fontId="55" fillId="2" borderId="2074" xfId="0" applyFont="1" applyFill="1" applyBorder="1" applyAlignment="1">
      <alignment horizontal="left" vertical="center" wrapText="1"/>
    </xf>
    <xf numFmtId="0" fontId="55" fillId="2" borderId="2075" xfId="0" applyFont="1" applyFill="1" applyBorder="1" applyAlignment="1">
      <alignment horizontal="left" vertical="center" wrapText="1"/>
    </xf>
    <xf numFmtId="0" fontId="153" fillId="2" borderId="2064" xfId="15" applyFont="1" applyFill="1" applyBorder="1" applyAlignment="1">
      <alignment vertical="center" wrapText="1"/>
    </xf>
    <xf numFmtId="0" fontId="52" fillId="2" borderId="2060" xfId="15" quotePrefix="1" applyFont="1" applyFill="1" applyBorder="1" applyAlignment="1">
      <alignment horizontal="center" vertical="center" wrapText="1"/>
    </xf>
    <xf numFmtId="0" fontId="52" fillId="2" borderId="2061" xfId="15" quotePrefix="1" applyFont="1" applyFill="1" applyBorder="1" applyAlignment="1">
      <alignment horizontal="center" vertical="center" wrapText="1"/>
    </xf>
    <xf numFmtId="0" fontId="52" fillId="2" borderId="2062" xfId="15" quotePrefix="1" applyFont="1" applyFill="1" applyBorder="1" applyAlignment="1">
      <alignment horizontal="center" vertical="center" wrapText="1"/>
    </xf>
    <xf numFmtId="0" fontId="52" fillId="2" borderId="2064" xfId="15" quotePrefix="1" applyFont="1" applyFill="1" applyBorder="1" applyAlignment="1">
      <alignment horizontal="center" vertical="center" wrapText="1"/>
    </xf>
    <xf numFmtId="0" fontId="55" fillId="2" borderId="2060" xfId="0" applyFont="1" applyFill="1" applyBorder="1" applyAlignment="1">
      <alignment horizontal="center" vertical="center" wrapText="1"/>
    </xf>
    <xf numFmtId="0" fontId="55" fillId="2" borderId="2061" xfId="0" applyFont="1" applyFill="1" applyBorder="1" applyAlignment="1">
      <alignment horizontal="center" vertical="center" wrapText="1"/>
    </xf>
    <xf numFmtId="0" fontId="55" fillId="2" borderId="2062" xfId="0" applyFont="1" applyFill="1" applyBorder="1" applyAlignment="1">
      <alignment horizontal="center" vertical="center" wrapText="1"/>
    </xf>
    <xf numFmtId="0" fontId="153" fillId="2" borderId="2064" xfId="3" applyFont="1" applyFill="1" applyBorder="1" applyAlignment="1">
      <alignment vertical="center"/>
    </xf>
    <xf numFmtId="0" fontId="153" fillId="2" borderId="1457" xfId="15" applyFont="1" applyFill="1" applyBorder="1" applyAlignment="1">
      <alignment vertical="center" wrapText="1"/>
    </xf>
    <xf numFmtId="0" fontId="153" fillId="2" borderId="1457" xfId="3" applyFont="1" applyFill="1" applyBorder="1" applyAlignment="1">
      <alignment vertical="center" wrapText="1"/>
    </xf>
    <xf numFmtId="0" fontId="52" fillId="2" borderId="2065" xfId="15" quotePrefix="1" applyFont="1" applyFill="1" applyBorder="1" applyAlignment="1">
      <alignment horizontal="center" vertical="center" wrapText="1"/>
    </xf>
    <xf numFmtId="0" fontId="52" fillId="2" borderId="2066" xfId="15" quotePrefix="1" applyFont="1" applyFill="1" applyBorder="1" applyAlignment="1">
      <alignment horizontal="center" vertical="center" wrapText="1"/>
    </xf>
    <xf numFmtId="0" fontId="52" fillId="2" borderId="2067" xfId="15" quotePrefix="1" applyFont="1" applyFill="1" applyBorder="1" applyAlignment="1">
      <alignment horizontal="center" vertical="center" wrapText="1"/>
    </xf>
    <xf numFmtId="0" fontId="52" fillId="2" borderId="1457" xfId="15" quotePrefix="1" applyFont="1" applyFill="1" applyBorder="1" applyAlignment="1">
      <alignment horizontal="center" vertical="center" wrapText="1"/>
    </xf>
    <xf numFmtId="0" fontId="55" fillId="2" borderId="2065" xfId="0" applyFont="1" applyFill="1" applyBorder="1" applyAlignment="1">
      <alignment horizontal="center" vertical="center" wrapText="1"/>
    </xf>
    <xf numFmtId="0" fontId="55" fillId="2" borderId="2066" xfId="0" applyFont="1" applyFill="1" applyBorder="1" applyAlignment="1">
      <alignment horizontal="center" vertical="center" wrapText="1"/>
    </xf>
    <xf numFmtId="0" fontId="55" fillId="2" borderId="2067" xfId="0" applyFont="1" applyFill="1" applyBorder="1" applyAlignment="1">
      <alignment horizontal="center" vertical="center" wrapText="1"/>
    </xf>
    <xf numFmtId="0" fontId="105" fillId="2" borderId="2104" xfId="0" applyFont="1" applyFill="1" applyBorder="1" applyAlignment="1">
      <alignment horizontal="left" vertical="center" wrapText="1"/>
    </xf>
    <xf numFmtId="0" fontId="52" fillId="2" borderId="2078" xfId="15" quotePrefix="1" applyFont="1" applyFill="1" applyBorder="1" applyAlignment="1">
      <alignment horizontal="center" vertical="center" wrapText="1"/>
    </xf>
    <xf numFmtId="0" fontId="52" fillId="2" borderId="2079" xfId="15" quotePrefix="1" applyFont="1" applyFill="1" applyBorder="1" applyAlignment="1">
      <alignment horizontal="center" vertical="center" wrapText="1"/>
    </xf>
    <xf numFmtId="0" fontId="52" fillId="2" borderId="2105" xfId="15" quotePrefix="1" applyFont="1" applyFill="1" applyBorder="1" applyAlignment="1">
      <alignment horizontal="center" vertical="center" wrapText="1"/>
    </xf>
    <xf numFmtId="0" fontId="55" fillId="2" borderId="2078" xfId="15" quotePrefix="1" applyFont="1" applyFill="1" applyBorder="1" applyAlignment="1">
      <alignment horizontal="center" vertical="center" wrapText="1"/>
    </xf>
    <xf numFmtId="0" fontId="55" fillId="2" borderId="2079" xfId="15" quotePrefix="1" applyFont="1" applyFill="1" applyBorder="1" applyAlignment="1">
      <alignment horizontal="center" vertical="center" wrapText="1"/>
    </xf>
    <xf numFmtId="0" fontId="55" fillId="2" borderId="2082" xfId="15" quotePrefix="1" applyFont="1" applyFill="1" applyBorder="1" applyAlignment="1">
      <alignment horizontal="center" vertical="center" wrapText="1"/>
    </xf>
    <xf numFmtId="0" fontId="105" fillId="2" borderId="2106" xfId="0" applyFont="1" applyFill="1" applyBorder="1" applyAlignment="1">
      <alignment horizontal="left" vertical="center" wrapText="1"/>
    </xf>
    <xf numFmtId="0" fontId="52" fillId="2" borderId="2078" xfId="13" quotePrefix="1" applyFont="1" applyFill="1" applyBorder="1" applyAlignment="1">
      <alignment vertical="center" wrapText="1"/>
    </xf>
    <xf numFmtId="0" fontId="52" fillId="2" borderId="2079" xfId="13" quotePrefix="1" applyFont="1" applyFill="1" applyBorder="1" applyAlignment="1">
      <alignment vertical="center" wrapText="1"/>
    </xf>
    <xf numFmtId="0" fontId="52" fillId="2" borderId="2082" xfId="13" quotePrefix="1" applyFont="1" applyFill="1" applyBorder="1" applyAlignment="1">
      <alignment vertical="center" wrapText="1"/>
    </xf>
    <xf numFmtId="0" fontId="52" fillId="2" borderId="1652" xfId="13" quotePrefix="1" applyFont="1" applyFill="1" applyBorder="1" applyAlignment="1">
      <alignment vertical="center" wrapText="1"/>
    </xf>
    <xf numFmtId="0" fontId="52" fillId="2" borderId="1863" xfId="13" quotePrefix="1" applyFont="1" applyFill="1" applyBorder="1" applyAlignment="1">
      <alignment vertical="center" wrapText="1"/>
    </xf>
    <xf numFmtId="0" fontId="52" fillId="2" borderId="2106" xfId="13" quotePrefix="1" applyFont="1" applyFill="1" applyBorder="1" applyAlignment="1">
      <alignment vertical="center" wrapText="1"/>
    </xf>
    <xf numFmtId="0" fontId="55" fillId="2" borderId="1652" xfId="13" quotePrefix="1" applyFont="1" applyFill="1" applyBorder="1" applyAlignment="1">
      <alignment vertical="center" wrapText="1"/>
    </xf>
    <xf numFmtId="0" fontId="55" fillId="2" borderId="1863" xfId="13" quotePrefix="1" applyFont="1" applyFill="1" applyBorder="1" applyAlignment="1">
      <alignment vertical="center" wrapText="1"/>
    </xf>
    <xf numFmtId="0" fontId="55" fillId="2" borderId="1669" xfId="13" quotePrefix="1" applyFont="1" applyFill="1" applyBorder="1" applyAlignment="1">
      <alignment vertical="center" wrapText="1"/>
    </xf>
  </cellXfs>
  <cellStyles count="52">
    <cellStyle name="Excel Built-in Normal" xfId="19" xr:uid="{00000000-0005-0000-0000-000000000000}"/>
    <cellStyle name="Normal" xfId="34" xr:uid="{00000000-0005-0000-0000-000001000000}"/>
    <cellStyle name="S0" xfId="8" xr:uid="{00000000-0005-0000-0000-000002000000}"/>
    <cellStyle name="S0 2" xfId="20" xr:uid="{00000000-0005-0000-0000-000003000000}"/>
    <cellStyle name="S1" xfId="11" xr:uid="{00000000-0005-0000-0000-000004000000}"/>
    <cellStyle name="S1 2" xfId="21" xr:uid="{00000000-0005-0000-0000-000005000000}"/>
    <cellStyle name="S10" xfId="10" xr:uid="{00000000-0005-0000-0000-000006000000}"/>
    <cellStyle name="S10 2" xfId="37" xr:uid="{00000000-0005-0000-0000-000007000000}"/>
    <cellStyle name="S11" xfId="13" xr:uid="{00000000-0005-0000-0000-000008000000}"/>
    <cellStyle name="S11 2" xfId="5" xr:uid="{00000000-0005-0000-0000-000009000000}"/>
    <cellStyle name="S11 2 2" xfId="39" xr:uid="{00000000-0005-0000-0000-00000A000000}"/>
    <cellStyle name="S11 3" xfId="38" xr:uid="{00000000-0005-0000-0000-00000B000000}"/>
    <cellStyle name="S11_Контингент_д вост" xfId="3" xr:uid="{00000000-0005-0000-0000-00000C000000}"/>
    <cellStyle name="S12" xfId="14" xr:uid="{00000000-0005-0000-0000-00000D000000}"/>
    <cellStyle name="S12 2" xfId="40" xr:uid="{00000000-0005-0000-0000-00000E000000}"/>
    <cellStyle name="S13" xfId="15" xr:uid="{00000000-0005-0000-0000-00000F000000}"/>
    <cellStyle name="S13 2" xfId="22" xr:uid="{00000000-0005-0000-0000-000010000000}"/>
    <cellStyle name="S13 2 2" xfId="42" xr:uid="{00000000-0005-0000-0000-000011000000}"/>
    <cellStyle name="S13 3" xfId="41" xr:uid="{00000000-0005-0000-0000-000012000000}"/>
    <cellStyle name="S14" xfId="18" xr:uid="{00000000-0005-0000-0000-000013000000}"/>
    <cellStyle name="S14 2" xfId="43" xr:uid="{00000000-0005-0000-0000-000014000000}"/>
    <cellStyle name="S15" xfId="1" xr:uid="{00000000-0005-0000-0000-000015000000}"/>
    <cellStyle name="S15 2" xfId="44" xr:uid="{00000000-0005-0000-0000-000016000000}"/>
    <cellStyle name="S2" xfId="6" xr:uid="{00000000-0005-0000-0000-000017000000}"/>
    <cellStyle name="S2 2" xfId="7" xr:uid="{00000000-0005-0000-0000-000018000000}"/>
    <cellStyle name="S3" xfId="4" xr:uid="{00000000-0005-0000-0000-000019000000}"/>
    <cellStyle name="S3 2" xfId="23" xr:uid="{00000000-0005-0000-0000-00001A000000}"/>
    <cellStyle name="S4" xfId="16" xr:uid="{00000000-0005-0000-0000-00001B000000}"/>
    <cellStyle name="S4 2" xfId="45" xr:uid="{00000000-0005-0000-0000-00001C000000}"/>
    <cellStyle name="S5" xfId="17" xr:uid="{00000000-0005-0000-0000-00001D000000}"/>
    <cellStyle name="S5 2" xfId="46" xr:uid="{00000000-0005-0000-0000-00001E000000}"/>
    <cellStyle name="S6" xfId="24" xr:uid="{00000000-0005-0000-0000-00001F000000}"/>
    <cellStyle name="S6 2" xfId="47" xr:uid="{00000000-0005-0000-0000-000020000000}"/>
    <cellStyle name="S7" xfId="25" xr:uid="{00000000-0005-0000-0000-000021000000}"/>
    <cellStyle name="S7 2" xfId="48" xr:uid="{00000000-0005-0000-0000-000022000000}"/>
    <cellStyle name="S8" xfId="26" xr:uid="{00000000-0005-0000-0000-000023000000}"/>
    <cellStyle name="S8 2" xfId="49" xr:uid="{00000000-0005-0000-0000-000024000000}"/>
    <cellStyle name="S9" xfId="27" xr:uid="{00000000-0005-0000-0000-000025000000}"/>
    <cellStyle name="S9 2" xfId="50" xr:uid="{00000000-0005-0000-0000-000026000000}"/>
    <cellStyle name="S9_Контингент_юрфакД" xfId="28" xr:uid="{00000000-0005-0000-0000-000027000000}"/>
    <cellStyle name="Денежный" xfId="2" builtinId="4"/>
    <cellStyle name="Денежный 2" xfId="29" xr:uid="{00000000-0005-0000-0000-000029000000}"/>
    <cellStyle name="Обычный" xfId="0" builtinId="0"/>
    <cellStyle name="Обычный 2" xfId="9" xr:uid="{00000000-0005-0000-0000-00002B000000}"/>
    <cellStyle name="Обычный 2 2" xfId="30" xr:uid="{00000000-0005-0000-0000-00002C000000}"/>
    <cellStyle name="Обычный 2 3" xfId="31" xr:uid="{00000000-0005-0000-0000-00002D000000}"/>
    <cellStyle name="Обычный 2 4" xfId="32" xr:uid="{00000000-0005-0000-0000-00002E000000}"/>
    <cellStyle name="Обычный 2 5" xfId="51" xr:uid="{00000000-0005-0000-0000-00002F000000}"/>
    <cellStyle name="Обычный 3" xfId="12" xr:uid="{00000000-0005-0000-0000-000030000000}"/>
    <cellStyle name="Обычный 4" xfId="35" xr:uid="{00000000-0005-0000-0000-000031000000}"/>
    <cellStyle name="Процентный 2" xfId="36" xr:uid="{00000000-0005-0000-0000-000032000000}"/>
    <cellStyle name="Стиль 1" xfId="3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4.xml"/><Relationship Id="rId85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2.xml"/><Relationship Id="rId81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15"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00B050"/>
  </sheetPr>
  <dimension ref="A1:W33"/>
  <sheetViews>
    <sheetView zoomScale="50" zoomScaleNormal="50" workbookViewId="0">
      <selection activeCell="C26" sqref="C26:T26"/>
    </sheetView>
  </sheetViews>
  <sheetFormatPr defaultRowHeight="25.5" outlineLevelRow="1"/>
  <cols>
    <col min="1" max="1" width="3" style="107" customWidth="1"/>
    <col min="2" max="2" width="68.425781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4.28515625" style="107" customWidth="1"/>
    <col min="10" max="10" width="14.7109375" style="107" customWidth="1"/>
    <col min="11" max="11" width="14.85546875" style="107" customWidth="1"/>
    <col min="12" max="12" width="14.7109375" style="107" customWidth="1"/>
    <col min="13" max="13" width="14.140625" style="107" customWidth="1"/>
    <col min="14" max="14" width="13.7109375" style="107" customWidth="1"/>
    <col min="15" max="15" width="14.28515625" style="107" customWidth="1"/>
    <col min="16" max="16" width="15.140625" style="107" customWidth="1"/>
    <col min="17" max="17" width="13.140625" style="107" customWidth="1"/>
    <col min="18" max="19" width="14" style="107" customWidth="1"/>
    <col min="20" max="20" width="13.42578125" style="107" customWidth="1"/>
    <col min="21" max="21" width="15.28515625" style="107" customWidth="1"/>
    <col min="22" max="22" width="15.42578125" style="107" customWidth="1"/>
    <col min="23" max="23" width="16.28515625" style="107" customWidth="1"/>
    <col min="24" max="24" width="14.28515625" style="107" customWidth="1"/>
    <col min="25" max="25" width="10.5703125" style="107" bestFit="1" customWidth="1"/>
    <col min="26" max="26" width="9.28515625" style="107" bestFit="1" customWidth="1"/>
    <col min="27" max="16384" width="9.140625" style="107"/>
  </cols>
  <sheetData>
    <row r="1" spans="1:23" ht="25.5" customHeight="1">
      <c r="A1" s="7067" t="s">
        <v>0</v>
      </c>
      <c r="B1" s="7067"/>
      <c r="C1" s="7067"/>
      <c r="D1" s="7067"/>
      <c r="E1" s="7067"/>
      <c r="F1" s="7067"/>
      <c r="G1" s="7067"/>
      <c r="H1" s="7067"/>
      <c r="I1" s="7067"/>
      <c r="J1" s="7067"/>
      <c r="K1" s="7067"/>
      <c r="L1" s="7067"/>
      <c r="M1" s="7067"/>
      <c r="N1" s="7067"/>
      <c r="O1" s="7067"/>
      <c r="P1" s="7067"/>
      <c r="Q1" s="7067"/>
      <c r="R1" s="7067"/>
      <c r="S1" s="7067"/>
      <c r="T1" s="7067"/>
      <c r="U1" s="7067"/>
      <c r="V1" s="7067"/>
      <c r="W1" s="7067"/>
    </row>
    <row r="2" spans="1:23" ht="38.25" customHeight="1">
      <c r="A2" s="7068" t="s">
        <v>485</v>
      </c>
      <c r="B2" s="7068"/>
      <c r="C2" s="7068"/>
      <c r="D2" s="7068"/>
      <c r="E2" s="7068"/>
      <c r="F2" s="7068"/>
      <c r="G2" s="7068"/>
      <c r="H2" s="7068"/>
      <c r="I2" s="7068"/>
      <c r="J2" s="7068"/>
      <c r="K2" s="7068"/>
      <c r="L2" s="7068"/>
      <c r="M2" s="7068"/>
      <c r="N2" s="7068"/>
      <c r="O2" s="7068"/>
      <c r="P2" s="7068"/>
      <c r="Q2" s="7068"/>
      <c r="R2" s="7068"/>
      <c r="S2" s="7068"/>
      <c r="T2" s="7068"/>
      <c r="U2" s="7068"/>
      <c r="V2" s="7068"/>
      <c r="W2" s="7068"/>
    </row>
    <row r="3" spans="1:23" ht="30" hidden="1" customHeight="1">
      <c r="A3" s="7067" t="s">
        <v>277</v>
      </c>
      <c r="B3" s="7067"/>
      <c r="C3" s="7067"/>
      <c r="D3" s="7067"/>
      <c r="E3" s="7067"/>
      <c r="F3" s="7067"/>
      <c r="G3" s="7067"/>
      <c r="H3" s="7067"/>
      <c r="I3" s="7067"/>
      <c r="J3" s="7067"/>
      <c r="K3" s="7067"/>
      <c r="L3" s="7067"/>
      <c r="M3" s="7067"/>
      <c r="N3" s="7067"/>
      <c r="O3" s="7067"/>
      <c r="P3" s="7067"/>
      <c r="Q3" s="7067"/>
      <c r="R3" s="7067"/>
      <c r="S3" s="7067"/>
      <c r="T3" s="7067"/>
      <c r="U3" s="7067"/>
      <c r="V3" s="7067"/>
      <c r="W3" s="7067"/>
    </row>
    <row r="4" spans="1:23" ht="19.5" customHeight="1" thickBot="1">
      <c r="B4" s="224"/>
    </row>
    <row r="5" spans="1:23" ht="33" customHeight="1">
      <c r="B5" s="7070" t="s">
        <v>1</v>
      </c>
      <c r="C5" s="7073" t="s">
        <v>36</v>
      </c>
      <c r="D5" s="7074"/>
      <c r="E5" s="7075"/>
      <c r="F5" s="7073" t="s">
        <v>37</v>
      </c>
      <c r="G5" s="7074"/>
      <c r="H5" s="7075"/>
      <c r="I5" s="7073" t="s">
        <v>43</v>
      </c>
      <c r="J5" s="7074"/>
      <c r="K5" s="7075"/>
      <c r="L5" s="7073" t="s">
        <v>148</v>
      </c>
      <c r="M5" s="7074"/>
      <c r="N5" s="7075"/>
      <c r="O5" s="7073" t="s">
        <v>152</v>
      </c>
      <c r="P5" s="7074"/>
      <c r="Q5" s="7075"/>
      <c r="R5" s="7073" t="s">
        <v>325</v>
      </c>
      <c r="S5" s="7074"/>
      <c r="T5" s="7075"/>
      <c r="U5" s="7079" t="s">
        <v>6</v>
      </c>
      <c r="V5" s="7080"/>
      <c r="W5" s="7081"/>
    </row>
    <row r="6" spans="1:23" ht="16.5" customHeight="1" thickBot="1">
      <c r="B6" s="7071"/>
      <c r="C6" s="7076"/>
      <c r="D6" s="7077"/>
      <c r="E6" s="7078"/>
      <c r="F6" s="7076"/>
      <c r="G6" s="7077"/>
      <c r="H6" s="7078"/>
      <c r="I6" s="7076"/>
      <c r="J6" s="7077"/>
      <c r="K6" s="7078"/>
      <c r="L6" s="7076"/>
      <c r="M6" s="7077"/>
      <c r="N6" s="7078"/>
      <c r="O6" s="7076"/>
      <c r="P6" s="7077"/>
      <c r="Q6" s="7078"/>
      <c r="R6" s="7076"/>
      <c r="S6" s="7077"/>
      <c r="T6" s="7078"/>
      <c r="U6" s="7082"/>
      <c r="V6" s="7083"/>
      <c r="W6" s="7084"/>
    </row>
    <row r="7" spans="1:23" ht="92.25" customHeight="1" thickBot="1">
      <c r="B7" s="7072"/>
      <c r="C7" s="2561" t="s">
        <v>7</v>
      </c>
      <c r="D7" s="2562" t="s">
        <v>8</v>
      </c>
      <c r="E7" s="2563" t="s">
        <v>9</v>
      </c>
      <c r="F7" s="2561" t="s">
        <v>7</v>
      </c>
      <c r="G7" s="2562" t="s">
        <v>8</v>
      </c>
      <c r="H7" s="2564" t="s">
        <v>9</v>
      </c>
      <c r="I7" s="2565" t="s">
        <v>7</v>
      </c>
      <c r="J7" s="2566" t="s">
        <v>8</v>
      </c>
      <c r="K7" s="2567" t="s">
        <v>9</v>
      </c>
      <c r="L7" s="2568" t="s">
        <v>7</v>
      </c>
      <c r="M7" s="2562" t="s">
        <v>8</v>
      </c>
      <c r="N7" s="2563" t="s">
        <v>9</v>
      </c>
      <c r="O7" s="2561" t="s">
        <v>7</v>
      </c>
      <c r="P7" s="2562" t="s">
        <v>8</v>
      </c>
      <c r="Q7" s="2564" t="s">
        <v>9</v>
      </c>
      <c r="R7" s="2565" t="s">
        <v>7</v>
      </c>
      <c r="S7" s="2566" t="s">
        <v>8</v>
      </c>
      <c r="T7" s="2567" t="s">
        <v>9</v>
      </c>
      <c r="U7" s="2568" t="s">
        <v>7</v>
      </c>
      <c r="V7" s="2562" t="s">
        <v>8</v>
      </c>
      <c r="W7" s="2563" t="s">
        <v>9</v>
      </c>
    </row>
    <row r="8" spans="1:23" ht="34.5" customHeight="1" outlineLevel="1" thickBot="1">
      <c r="B8" s="2569" t="s">
        <v>10</v>
      </c>
      <c r="C8" s="2570"/>
      <c r="D8" s="2571"/>
      <c r="E8" s="2572"/>
      <c r="F8" s="2573"/>
      <c r="G8" s="2574"/>
      <c r="H8" s="2575"/>
      <c r="I8" s="2576"/>
      <c r="J8" s="2577"/>
      <c r="K8" s="2577"/>
      <c r="L8" s="2577"/>
      <c r="M8" s="2574"/>
      <c r="N8" s="2575"/>
      <c r="O8" s="2576"/>
      <c r="P8" s="2577"/>
      <c r="Q8" s="2575"/>
      <c r="R8" s="2576"/>
      <c r="S8" s="2578"/>
      <c r="T8" s="2577"/>
      <c r="U8" s="2579"/>
      <c r="V8" s="2579"/>
      <c r="W8" s="2579"/>
    </row>
    <row r="9" spans="1:23" ht="34.5" customHeight="1" outlineLevel="1">
      <c r="B9" s="4363" t="s">
        <v>11</v>
      </c>
      <c r="C9" s="6800">
        <v>292</v>
      </c>
      <c r="D9" s="6801">
        <v>398</v>
      </c>
      <c r="E9" s="6802">
        <v>690</v>
      </c>
      <c r="F9" s="6800">
        <v>292</v>
      </c>
      <c r="G9" s="6801">
        <v>565</v>
      </c>
      <c r="H9" s="6802">
        <v>857</v>
      </c>
      <c r="I9" s="6800">
        <v>303</v>
      </c>
      <c r="J9" s="6801">
        <v>299</v>
      </c>
      <c r="K9" s="6802">
        <v>602</v>
      </c>
      <c r="L9" s="6800">
        <v>312</v>
      </c>
      <c r="M9" s="6801">
        <v>356</v>
      </c>
      <c r="N9" s="6802">
        <v>668</v>
      </c>
      <c r="O9" s="6800">
        <v>278</v>
      </c>
      <c r="P9" s="6801">
        <v>654</v>
      </c>
      <c r="Q9" s="6802">
        <v>932</v>
      </c>
      <c r="R9" s="6800">
        <v>277</v>
      </c>
      <c r="S9" s="6801">
        <v>415</v>
      </c>
      <c r="T9" s="6802">
        <v>692</v>
      </c>
      <c r="U9" s="2580">
        <f>C9+F9+I9+L9+O9+R9</f>
        <v>1754</v>
      </c>
      <c r="V9" s="2581">
        <f t="shared" ref="V9:W9" si="0">D9+G9+J9+M9+P9+S9</f>
        <v>2687</v>
      </c>
      <c r="W9" s="2582">
        <f t="shared" si="0"/>
        <v>4441</v>
      </c>
    </row>
    <row r="10" spans="1:23" ht="31.5" customHeight="1" outlineLevel="1">
      <c r="B10" s="4364" t="s">
        <v>12</v>
      </c>
      <c r="C10" s="6770">
        <v>100</v>
      </c>
      <c r="D10" s="6771">
        <v>65</v>
      </c>
      <c r="E10" s="6772">
        <v>165</v>
      </c>
      <c r="F10" s="6770">
        <v>94</v>
      </c>
      <c r="G10" s="6771">
        <v>57</v>
      </c>
      <c r="H10" s="6772">
        <v>151</v>
      </c>
      <c r="I10" s="6770">
        <v>95</v>
      </c>
      <c r="J10" s="6771">
        <v>15</v>
      </c>
      <c r="K10" s="6772">
        <v>110</v>
      </c>
      <c r="L10" s="6770">
        <v>87</v>
      </c>
      <c r="M10" s="6771">
        <v>20</v>
      </c>
      <c r="N10" s="6772">
        <v>107</v>
      </c>
      <c r="O10" s="6770">
        <v>80</v>
      </c>
      <c r="P10" s="6771">
        <v>8</v>
      </c>
      <c r="Q10" s="6772">
        <v>88</v>
      </c>
      <c r="R10" s="6770">
        <v>68</v>
      </c>
      <c r="S10" s="6771">
        <v>4</v>
      </c>
      <c r="T10" s="6772">
        <v>72</v>
      </c>
      <c r="U10" s="2586">
        <f t="shared" ref="U10:U12" si="1">C10+F10+I10+L10+O10+R10</f>
        <v>524</v>
      </c>
      <c r="V10" s="2587">
        <f t="shared" ref="V10:V12" si="2">D10+G10+J10+M10+P10+S10</f>
        <v>169</v>
      </c>
      <c r="W10" s="1920">
        <f t="shared" ref="W10:W12" si="3">E10+H10+K10+N10+Q10+T10</f>
        <v>693</v>
      </c>
    </row>
    <row r="11" spans="1:23" ht="27.75" customHeight="1" outlineLevel="1">
      <c r="B11" s="4364" t="s">
        <v>13</v>
      </c>
      <c r="C11" s="6770">
        <v>16</v>
      </c>
      <c r="D11" s="6771">
        <v>161</v>
      </c>
      <c r="E11" s="6772">
        <v>177</v>
      </c>
      <c r="F11" s="6770">
        <v>21</v>
      </c>
      <c r="G11" s="6771">
        <v>197</v>
      </c>
      <c r="H11" s="6772">
        <v>218</v>
      </c>
      <c r="I11" s="6770">
        <v>23</v>
      </c>
      <c r="J11" s="6771">
        <v>101</v>
      </c>
      <c r="K11" s="6772">
        <v>124</v>
      </c>
      <c r="L11" s="6770">
        <v>32</v>
      </c>
      <c r="M11" s="6771">
        <v>101</v>
      </c>
      <c r="N11" s="6772">
        <v>133</v>
      </c>
      <c r="O11" s="6770">
        <v>26</v>
      </c>
      <c r="P11" s="6771">
        <v>81</v>
      </c>
      <c r="Q11" s="6772">
        <v>107</v>
      </c>
      <c r="R11" s="6770"/>
      <c r="S11" s="6771"/>
      <c r="T11" s="6772"/>
      <c r="U11" s="1918">
        <f t="shared" si="1"/>
        <v>118</v>
      </c>
      <c r="V11" s="1919">
        <f t="shared" si="2"/>
        <v>641</v>
      </c>
      <c r="W11" s="1920">
        <f t="shared" si="3"/>
        <v>759</v>
      </c>
    </row>
    <row r="12" spans="1:23" ht="34.5" customHeight="1" outlineLevel="1" thickBot="1">
      <c r="B12" s="4365" t="s">
        <v>380</v>
      </c>
      <c r="C12" s="6761">
        <v>5</v>
      </c>
      <c r="D12" s="6758">
        <v>0</v>
      </c>
      <c r="E12" s="6803">
        <v>5</v>
      </c>
      <c r="F12" s="6785">
        <v>4</v>
      </c>
      <c r="G12" s="6759">
        <v>3</v>
      </c>
      <c r="H12" s="6762">
        <v>7</v>
      </c>
      <c r="I12" s="6797"/>
      <c r="J12" s="6760"/>
      <c r="K12" s="6798"/>
      <c r="L12" s="6797"/>
      <c r="M12" s="6760"/>
      <c r="N12" s="6798"/>
      <c r="O12" s="6785"/>
      <c r="P12" s="6759"/>
      <c r="Q12" s="6762"/>
      <c r="R12" s="6761"/>
      <c r="S12" s="6758"/>
      <c r="T12" s="6803"/>
      <c r="U12" s="2588">
        <f t="shared" si="1"/>
        <v>9</v>
      </c>
      <c r="V12" s="2589">
        <f t="shared" si="2"/>
        <v>3</v>
      </c>
      <c r="W12" s="2591">
        <f t="shared" si="3"/>
        <v>12</v>
      </c>
    </row>
    <row r="13" spans="1:23" ht="33" customHeight="1" outlineLevel="1" thickBot="1">
      <c r="B13" s="1921" t="s">
        <v>14</v>
      </c>
      <c r="C13" s="1922">
        <f t="shared" ref="C13:W13" si="4">SUM(C9:C12)</f>
        <v>413</v>
      </c>
      <c r="D13" s="1923">
        <f t="shared" si="4"/>
        <v>624</v>
      </c>
      <c r="E13" s="1924">
        <f t="shared" si="4"/>
        <v>1037</v>
      </c>
      <c r="F13" s="1922">
        <f t="shared" si="4"/>
        <v>411</v>
      </c>
      <c r="G13" s="1923">
        <f t="shared" si="4"/>
        <v>822</v>
      </c>
      <c r="H13" s="1924">
        <f t="shared" si="4"/>
        <v>1233</v>
      </c>
      <c r="I13" s="1922">
        <f t="shared" si="4"/>
        <v>421</v>
      </c>
      <c r="J13" s="1923">
        <f t="shared" si="4"/>
        <v>415</v>
      </c>
      <c r="K13" s="1924">
        <f t="shared" si="4"/>
        <v>836</v>
      </c>
      <c r="L13" s="6804">
        <f t="shared" si="4"/>
        <v>431</v>
      </c>
      <c r="M13" s="6805">
        <f t="shared" si="4"/>
        <v>477</v>
      </c>
      <c r="N13" s="6806">
        <f t="shared" si="4"/>
        <v>908</v>
      </c>
      <c r="O13" s="6804">
        <f t="shared" si="4"/>
        <v>384</v>
      </c>
      <c r="P13" s="6805">
        <f t="shared" si="4"/>
        <v>743</v>
      </c>
      <c r="Q13" s="6806">
        <f t="shared" si="4"/>
        <v>1127</v>
      </c>
      <c r="R13" s="6804">
        <f t="shared" si="4"/>
        <v>345</v>
      </c>
      <c r="S13" s="6805">
        <f t="shared" si="4"/>
        <v>419</v>
      </c>
      <c r="T13" s="6806">
        <f t="shared" si="4"/>
        <v>764</v>
      </c>
      <c r="U13" s="1925">
        <f>SUM(U9:U12)</f>
        <v>2405</v>
      </c>
      <c r="V13" s="1926">
        <f t="shared" si="4"/>
        <v>3500</v>
      </c>
      <c r="W13" s="1927">
        <f t="shared" si="4"/>
        <v>5905</v>
      </c>
    </row>
    <row r="14" spans="1:23" ht="30" customHeight="1" thickBot="1">
      <c r="B14" s="2592" t="s">
        <v>15</v>
      </c>
      <c r="C14" s="1834"/>
      <c r="D14" s="1835"/>
      <c r="E14" s="1836"/>
      <c r="F14" s="1834"/>
      <c r="G14" s="1835"/>
      <c r="H14" s="1836"/>
      <c r="I14" s="1834"/>
      <c r="J14" s="1835"/>
      <c r="K14" s="1836"/>
      <c r="L14" s="6807"/>
      <c r="M14" s="6808"/>
      <c r="N14" s="6809"/>
      <c r="O14" s="6807"/>
      <c r="P14" s="6808"/>
      <c r="Q14" s="6809"/>
      <c r="R14" s="6807"/>
      <c r="S14" s="6808"/>
      <c r="T14" s="6809"/>
      <c r="U14" s="2593"/>
      <c r="V14" s="2594"/>
      <c r="W14" s="2595"/>
    </row>
    <row r="15" spans="1:23" ht="30.75" customHeight="1" thickBot="1">
      <c r="B15" s="2029" t="s">
        <v>16</v>
      </c>
      <c r="C15" s="1873"/>
      <c r="D15" s="2596"/>
      <c r="E15" s="2597"/>
      <c r="F15" s="1873"/>
      <c r="G15" s="2596"/>
      <c r="H15" s="2597"/>
      <c r="I15" s="1873"/>
      <c r="J15" s="2596"/>
      <c r="K15" s="2597"/>
      <c r="L15" s="6816"/>
      <c r="M15" s="6817"/>
      <c r="N15" s="6818"/>
      <c r="O15" s="6810"/>
      <c r="P15" s="6811"/>
      <c r="Q15" s="6812"/>
      <c r="R15" s="6810"/>
      <c r="S15" s="6811"/>
      <c r="T15" s="6812"/>
      <c r="U15" s="2599"/>
      <c r="V15" s="2600"/>
      <c r="W15" s="2601"/>
    </row>
    <row r="16" spans="1:23" ht="30.75" customHeight="1" outlineLevel="1">
      <c r="B16" s="2602" t="s">
        <v>11</v>
      </c>
      <c r="C16" s="6763">
        <v>285</v>
      </c>
      <c r="D16" s="6764">
        <v>52</v>
      </c>
      <c r="E16" s="6773">
        <v>337</v>
      </c>
      <c r="F16" s="6763">
        <v>287</v>
      </c>
      <c r="G16" s="6764">
        <v>102</v>
      </c>
      <c r="H16" s="6766">
        <v>389</v>
      </c>
      <c r="I16" s="6779">
        <v>298</v>
      </c>
      <c r="J16" s="6765">
        <v>66</v>
      </c>
      <c r="K16" s="6792">
        <v>364</v>
      </c>
      <c r="L16" s="6795">
        <v>308</v>
      </c>
      <c r="M16" s="6765">
        <v>66</v>
      </c>
      <c r="N16" s="6796">
        <v>374</v>
      </c>
      <c r="O16" s="6763">
        <v>273</v>
      </c>
      <c r="P16" s="6764">
        <v>57</v>
      </c>
      <c r="Q16" s="6766">
        <v>330</v>
      </c>
      <c r="R16" s="6763">
        <v>264</v>
      </c>
      <c r="S16" s="6764">
        <v>45</v>
      </c>
      <c r="T16" s="6766">
        <v>309</v>
      </c>
      <c r="U16" s="2580">
        <f>C16+F16+I16+L16+O16+R16</f>
        <v>1715</v>
      </c>
      <c r="V16" s="2581">
        <f t="shared" ref="V16" si="5">D16+G16+J16+M16+P16+S16</f>
        <v>388</v>
      </c>
      <c r="W16" s="2582">
        <f t="shared" ref="W16" si="6">E16+H16+K16+N16+Q16+T16</f>
        <v>2103</v>
      </c>
    </row>
    <row r="17" spans="2:23" ht="30" customHeight="1" outlineLevel="1">
      <c r="B17" s="2603" t="s">
        <v>12</v>
      </c>
      <c r="C17" s="6767">
        <v>100</v>
      </c>
      <c r="D17" s="6768">
        <v>65</v>
      </c>
      <c r="E17" s="6774">
        <v>165</v>
      </c>
      <c r="F17" s="6767">
        <v>94</v>
      </c>
      <c r="G17" s="6768">
        <v>57</v>
      </c>
      <c r="H17" s="6769">
        <v>151</v>
      </c>
      <c r="I17" s="6780">
        <v>95</v>
      </c>
      <c r="J17" s="6768">
        <v>15</v>
      </c>
      <c r="K17" s="6774">
        <v>110</v>
      </c>
      <c r="L17" s="6767">
        <v>87</v>
      </c>
      <c r="M17" s="6768">
        <v>20</v>
      </c>
      <c r="N17" s="6769">
        <v>107</v>
      </c>
      <c r="O17" s="6767">
        <v>80</v>
      </c>
      <c r="P17" s="6768">
        <v>8</v>
      </c>
      <c r="Q17" s="6769">
        <v>88</v>
      </c>
      <c r="R17" s="6767">
        <v>67</v>
      </c>
      <c r="S17" s="6768">
        <v>4</v>
      </c>
      <c r="T17" s="6769">
        <v>71</v>
      </c>
      <c r="U17" s="2604">
        <f t="shared" ref="U17:U19" si="7">C17+F17+I17+L17+O17+R17</f>
        <v>523</v>
      </c>
      <c r="V17" s="2587">
        <f t="shared" ref="V17:V19" si="8">D17+G17+J17+M17+P17+S17</f>
        <v>169</v>
      </c>
      <c r="W17" s="1920">
        <f t="shared" ref="W17:W19" si="9">E17+H17+K17+N17+Q17+T17</f>
        <v>692</v>
      </c>
    </row>
    <row r="18" spans="2:23" ht="31.5" customHeight="1" outlineLevel="1">
      <c r="B18" s="2605" t="s">
        <v>13</v>
      </c>
      <c r="C18" s="6770">
        <v>14</v>
      </c>
      <c r="D18" s="6771">
        <v>159</v>
      </c>
      <c r="E18" s="6775">
        <v>173</v>
      </c>
      <c r="F18" s="6770">
        <v>19</v>
      </c>
      <c r="G18" s="6771">
        <v>197</v>
      </c>
      <c r="H18" s="6772">
        <v>216</v>
      </c>
      <c r="I18" s="6781">
        <v>22</v>
      </c>
      <c r="J18" s="6771">
        <v>101</v>
      </c>
      <c r="K18" s="6775">
        <v>123</v>
      </c>
      <c r="L18" s="6770">
        <v>28</v>
      </c>
      <c r="M18" s="6771">
        <v>100</v>
      </c>
      <c r="N18" s="6772">
        <v>128</v>
      </c>
      <c r="O18" s="6770">
        <v>25</v>
      </c>
      <c r="P18" s="6771">
        <v>80</v>
      </c>
      <c r="Q18" s="6772">
        <v>105</v>
      </c>
      <c r="R18" s="6770"/>
      <c r="S18" s="6771"/>
      <c r="T18" s="6772"/>
      <c r="U18" s="2606">
        <f t="shared" si="7"/>
        <v>108</v>
      </c>
      <c r="V18" s="2587">
        <f t="shared" si="8"/>
        <v>637</v>
      </c>
      <c r="W18" s="1920">
        <f t="shared" si="9"/>
        <v>745</v>
      </c>
    </row>
    <row r="19" spans="2:23" ht="27" customHeight="1" outlineLevel="1" thickBot="1">
      <c r="B19" s="2607" t="s">
        <v>379</v>
      </c>
      <c r="C19" s="6761">
        <v>5</v>
      </c>
      <c r="D19" s="6758">
        <v>0</v>
      </c>
      <c r="E19" s="6776">
        <v>5</v>
      </c>
      <c r="F19" s="6785">
        <v>4</v>
      </c>
      <c r="G19" s="6759">
        <v>3</v>
      </c>
      <c r="H19" s="6762">
        <v>7</v>
      </c>
      <c r="I19" s="6782"/>
      <c r="J19" s="6760">
        <v>0</v>
      </c>
      <c r="K19" s="6793">
        <v>0</v>
      </c>
      <c r="L19" s="6797">
        <v>0</v>
      </c>
      <c r="M19" s="6760">
        <v>0</v>
      </c>
      <c r="N19" s="6798">
        <v>0</v>
      </c>
      <c r="O19" s="6785">
        <v>0</v>
      </c>
      <c r="P19" s="6759">
        <v>0</v>
      </c>
      <c r="Q19" s="6762">
        <v>0</v>
      </c>
      <c r="R19" s="6785"/>
      <c r="S19" s="6759"/>
      <c r="T19" s="6762"/>
      <c r="U19" s="2608">
        <f t="shared" si="7"/>
        <v>9</v>
      </c>
      <c r="V19" s="2609">
        <f t="shared" si="8"/>
        <v>3</v>
      </c>
      <c r="W19" s="2591">
        <f t="shared" si="9"/>
        <v>12</v>
      </c>
    </row>
    <row r="20" spans="2:23" ht="30" customHeight="1" outlineLevel="1" thickBot="1">
      <c r="B20" s="2610" t="s">
        <v>17</v>
      </c>
      <c r="C20" s="2611">
        <f t="shared" ref="C20:W20" si="10">SUM(C16:C19)</f>
        <v>404</v>
      </c>
      <c r="D20" s="2611">
        <f t="shared" si="10"/>
        <v>276</v>
      </c>
      <c r="E20" s="6777">
        <f t="shared" si="10"/>
        <v>680</v>
      </c>
      <c r="F20" s="6786">
        <f t="shared" si="10"/>
        <v>404</v>
      </c>
      <c r="G20" s="6787">
        <f t="shared" si="10"/>
        <v>359</v>
      </c>
      <c r="H20" s="6788">
        <f t="shared" si="10"/>
        <v>763</v>
      </c>
      <c r="I20" s="6783">
        <f t="shared" si="10"/>
        <v>415</v>
      </c>
      <c r="J20" s="2612">
        <f t="shared" si="10"/>
        <v>182</v>
      </c>
      <c r="K20" s="6794">
        <f t="shared" si="10"/>
        <v>597</v>
      </c>
      <c r="L20" s="6786">
        <f t="shared" si="10"/>
        <v>423</v>
      </c>
      <c r="M20" s="6787">
        <f t="shared" si="10"/>
        <v>186</v>
      </c>
      <c r="N20" s="6788">
        <f t="shared" si="10"/>
        <v>609</v>
      </c>
      <c r="O20" s="6783">
        <f t="shared" si="10"/>
        <v>378</v>
      </c>
      <c r="P20" s="2612">
        <f t="shared" si="10"/>
        <v>145</v>
      </c>
      <c r="Q20" s="6794">
        <f t="shared" si="10"/>
        <v>523</v>
      </c>
      <c r="R20" s="6786">
        <f t="shared" si="10"/>
        <v>331</v>
      </c>
      <c r="S20" s="6787">
        <f t="shared" si="10"/>
        <v>49</v>
      </c>
      <c r="T20" s="6788">
        <f t="shared" si="10"/>
        <v>380</v>
      </c>
      <c r="U20" s="2613">
        <f t="shared" si="10"/>
        <v>2355</v>
      </c>
      <c r="V20" s="2614">
        <f t="shared" si="10"/>
        <v>1197</v>
      </c>
      <c r="W20" s="2615">
        <f t="shared" si="10"/>
        <v>3552</v>
      </c>
    </row>
    <row r="21" spans="2:23" ht="53.25" customHeight="1" thickBot="1">
      <c r="B21" s="2616" t="s">
        <v>18</v>
      </c>
      <c r="C21" s="1874"/>
      <c r="D21" s="2617"/>
      <c r="E21" s="6778"/>
      <c r="F21" s="6789"/>
      <c r="G21" s="6790"/>
      <c r="H21" s="6791"/>
      <c r="I21" s="6784"/>
      <c r="J21" s="2617"/>
      <c r="K21" s="2618"/>
      <c r="L21" s="1874"/>
      <c r="M21" s="2619"/>
      <c r="N21" s="2620"/>
      <c r="O21" s="1874"/>
      <c r="P21" s="2617"/>
      <c r="Q21" s="6778"/>
      <c r="R21" s="6789"/>
      <c r="S21" s="6790"/>
      <c r="T21" s="6791"/>
      <c r="U21" s="2621"/>
      <c r="V21" s="1751"/>
      <c r="W21" s="2622"/>
    </row>
    <row r="22" spans="2:23" ht="38.25" customHeight="1" outlineLevel="1">
      <c r="B22" s="2623" t="s">
        <v>11</v>
      </c>
      <c r="C22" s="2624">
        <v>7</v>
      </c>
      <c r="D22" s="2625">
        <v>346</v>
      </c>
      <c r="E22" s="2626">
        <v>353</v>
      </c>
      <c r="F22" s="2624">
        <v>5</v>
      </c>
      <c r="G22" s="2625">
        <v>463</v>
      </c>
      <c r="H22" s="2626">
        <v>468</v>
      </c>
      <c r="I22" s="2624">
        <v>5</v>
      </c>
      <c r="J22" s="2625">
        <v>233</v>
      </c>
      <c r="K22" s="2626">
        <v>238</v>
      </c>
      <c r="L22" s="2624">
        <v>4</v>
      </c>
      <c r="M22" s="2625">
        <v>290</v>
      </c>
      <c r="N22" s="2626">
        <v>294</v>
      </c>
      <c r="O22" s="2624">
        <v>5</v>
      </c>
      <c r="P22" s="2625">
        <v>597</v>
      </c>
      <c r="Q22" s="6799">
        <v>602</v>
      </c>
      <c r="R22" s="6813">
        <v>13</v>
      </c>
      <c r="S22" s="6814">
        <v>370</v>
      </c>
      <c r="T22" s="6815">
        <v>383</v>
      </c>
      <c r="U22" s="2627">
        <f t="shared" ref="U22:W24" si="11">C22+F22+I22+L22+O22+R22</f>
        <v>39</v>
      </c>
      <c r="V22" s="2598">
        <f t="shared" si="11"/>
        <v>2299</v>
      </c>
      <c r="W22" s="2628">
        <f t="shared" si="11"/>
        <v>2338</v>
      </c>
    </row>
    <row r="23" spans="2:23" ht="29.25" customHeight="1" outlineLevel="1">
      <c r="B23" s="2629" t="s">
        <v>12</v>
      </c>
      <c r="C23" s="2583">
        <v>0</v>
      </c>
      <c r="D23" s="2584">
        <v>0</v>
      </c>
      <c r="E23" s="2585">
        <v>0</v>
      </c>
      <c r="F23" s="2583">
        <v>0</v>
      </c>
      <c r="G23" s="2584">
        <v>0</v>
      </c>
      <c r="H23" s="2585">
        <v>0</v>
      </c>
      <c r="I23" s="2583">
        <v>0</v>
      </c>
      <c r="J23" s="2584">
        <v>0</v>
      </c>
      <c r="K23" s="2585">
        <v>0</v>
      </c>
      <c r="L23" s="2583">
        <v>0</v>
      </c>
      <c r="M23" s="2584">
        <v>0</v>
      </c>
      <c r="N23" s="2585">
        <v>0</v>
      </c>
      <c r="O23" s="2583">
        <v>0</v>
      </c>
      <c r="P23" s="2584">
        <v>0</v>
      </c>
      <c r="Q23" s="2585">
        <v>0</v>
      </c>
      <c r="R23" s="2583">
        <v>1</v>
      </c>
      <c r="S23" s="2584">
        <v>0</v>
      </c>
      <c r="T23" s="2585">
        <v>1</v>
      </c>
      <c r="U23" s="2630">
        <f t="shared" si="11"/>
        <v>1</v>
      </c>
      <c r="V23" s="2631">
        <f t="shared" si="11"/>
        <v>0</v>
      </c>
      <c r="W23" s="2632">
        <f t="shared" si="11"/>
        <v>1</v>
      </c>
    </row>
    <row r="24" spans="2:23" ht="35.25" customHeight="1" outlineLevel="1" thickBot="1">
      <c r="B24" s="2633" t="s">
        <v>13</v>
      </c>
      <c r="C24" s="2588">
        <v>2</v>
      </c>
      <c r="D24" s="2589">
        <v>2</v>
      </c>
      <c r="E24" s="2590">
        <v>4</v>
      </c>
      <c r="F24" s="2588">
        <v>2</v>
      </c>
      <c r="G24" s="2589">
        <v>0</v>
      </c>
      <c r="H24" s="2590">
        <v>2</v>
      </c>
      <c r="I24" s="2588">
        <v>1</v>
      </c>
      <c r="J24" s="2589">
        <v>0</v>
      </c>
      <c r="K24" s="2590">
        <v>1</v>
      </c>
      <c r="L24" s="2588">
        <v>4</v>
      </c>
      <c r="M24" s="2589">
        <v>1</v>
      </c>
      <c r="N24" s="2590">
        <v>5</v>
      </c>
      <c r="O24" s="2588">
        <v>1</v>
      </c>
      <c r="P24" s="2589">
        <v>1</v>
      </c>
      <c r="Q24" s="2590">
        <v>2</v>
      </c>
      <c r="R24" s="2588">
        <v>0</v>
      </c>
      <c r="S24" s="2589">
        <v>0</v>
      </c>
      <c r="T24" s="2590">
        <v>0</v>
      </c>
      <c r="U24" s="2634">
        <f t="shared" si="11"/>
        <v>10</v>
      </c>
      <c r="V24" s="2635">
        <f t="shared" si="11"/>
        <v>4</v>
      </c>
      <c r="W24" s="2636">
        <f t="shared" si="11"/>
        <v>14</v>
      </c>
    </row>
    <row r="25" spans="2:23" ht="33.75" customHeight="1" outlineLevel="1" thickBot="1">
      <c r="B25" s="2637" t="s">
        <v>19</v>
      </c>
      <c r="C25" s="1728">
        <f t="shared" ref="C25:W25" si="12">SUM(C22:C24)</f>
        <v>9</v>
      </c>
      <c r="D25" s="2638">
        <f t="shared" si="12"/>
        <v>348</v>
      </c>
      <c r="E25" s="2639">
        <f t="shared" si="12"/>
        <v>357</v>
      </c>
      <c r="F25" s="2192">
        <f t="shared" si="12"/>
        <v>7</v>
      </c>
      <c r="G25" s="2640">
        <f t="shared" si="12"/>
        <v>463</v>
      </c>
      <c r="H25" s="2641">
        <f t="shared" si="12"/>
        <v>470</v>
      </c>
      <c r="I25" s="1728">
        <f t="shared" si="12"/>
        <v>6</v>
      </c>
      <c r="J25" s="2638">
        <f t="shared" si="12"/>
        <v>233</v>
      </c>
      <c r="K25" s="2639">
        <f t="shared" si="12"/>
        <v>239</v>
      </c>
      <c r="L25" s="1728">
        <f t="shared" si="12"/>
        <v>8</v>
      </c>
      <c r="M25" s="2638">
        <f t="shared" si="12"/>
        <v>291</v>
      </c>
      <c r="N25" s="2639">
        <f t="shared" si="12"/>
        <v>299</v>
      </c>
      <c r="O25" s="2192">
        <f t="shared" si="12"/>
        <v>6</v>
      </c>
      <c r="P25" s="2640">
        <f t="shared" si="12"/>
        <v>598</v>
      </c>
      <c r="Q25" s="2641">
        <f t="shared" si="12"/>
        <v>604</v>
      </c>
      <c r="R25" s="1728">
        <f t="shared" si="12"/>
        <v>14</v>
      </c>
      <c r="S25" s="2638">
        <f t="shared" si="12"/>
        <v>370</v>
      </c>
      <c r="T25" s="2639">
        <f t="shared" si="12"/>
        <v>384</v>
      </c>
      <c r="U25" s="2641">
        <f t="shared" si="12"/>
        <v>50</v>
      </c>
      <c r="V25" s="2641">
        <f t="shared" si="12"/>
        <v>2303</v>
      </c>
      <c r="W25" s="2641">
        <f t="shared" si="12"/>
        <v>2353</v>
      </c>
    </row>
    <row r="26" spans="2:23" ht="39" customHeight="1" thickBot="1">
      <c r="B26" s="2642" t="s">
        <v>20</v>
      </c>
      <c r="C26" s="2643">
        <f t="shared" ref="C26:W26" si="13">C20+C25</f>
        <v>413</v>
      </c>
      <c r="D26" s="2643">
        <f t="shared" si="13"/>
        <v>624</v>
      </c>
      <c r="E26" s="2643">
        <f t="shared" si="13"/>
        <v>1037</v>
      </c>
      <c r="F26" s="2643">
        <f t="shared" si="13"/>
        <v>411</v>
      </c>
      <c r="G26" s="2643">
        <f t="shared" si="13"/>
        <v>822</v>
      </c>
      <c r="H26" s="2643">
        <f t="shared" si="13"/>
        <v>1233</v>
      </c>
      <c r="I26" s="2643">
        <f t="shared" si="13"/>
        <v>421</v>
      </c>
      <c r="J26" s="2643">
        <f t="shared" si="13"/>
        <v>415</v>
      </c>
      <c r="K26" s="2643">
        <f t="shared" si="13"/>
        <v>836</v>
      </c>
      <c r="L26" s="2643">
        <f t="shared" si="13"/>
        <v>431</v>
      </c>
      <c r="M26" s="2643">
        <f t="shared" si="13"/>
        <v>477</v>
      </c>
      <c r="N26" s="2643">
        <f t="shared" si="13"/>
        <v>908</v>
      </c>
      <c r="O26" s="2643">
        <f t="shared" si="13"/>
        <v>384</v>
      </c>
      <c r="P26" s="2643">
        <f t="shared" si="13"/>
        <v>743</v>
      </c>
      <c r="Q26" s="2643">
        <f t="shared" si="13"/>
        <v>1127</v>
      </c>
      <c r="R26" s="2643">
        <f t="shared" si="13"/>
        <v>345</v>
      </c>
      <c r="S26" s="2643">
        <f t="shared" si="13"/>
        <v>419</v>
      </c>
      <c r="T26" s="2643">
        <f t="shared" si="13"/>
        <v>764</v>
      </c>
      <c r="U26" s="2643">
        <f t="shared" si="13"/>
        <v>2405</v>
      </c>
      <c r="V26" s="2643">
        <f t="shared" si="13"/>
        <v>3500</v>
      </c>
      <c r="W26" s="2644">
        <f t="shared" si="13"/>
        <v>5905</v>
      </c>
    </row>
    <row r="27" spans="2:23">
      <c r="B27" s="109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</row>
    <row r="28" spans="2:23"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8"/>
      <c r="O28" s="108"/>
      <c r="P28" s="108"/>
      <c r="Q28" s="108"/>
      <c r="R28" s="108"/>
      <c r="S28" s="109"/>
      <c r="T28" s="108"/>
      <c r="U28" s="108"/>
      <c r="V28" s="108"/>
      <c r="W28" s="108"/>
    </row>
    <row r="29" spans="2:23">
      <c r="B29" s="7069"/>
      <c r="C29" s="7069"/>
      <c r="D29" s="7069"/>
      <c r="E29" s="7069"/>
      <c r="F29" s="7069"/>
      <c r="G29" s="7069"/>
      <c r="H29" s="7069"/>
      <c r="I29" s="7069"/>
      <c r="J29" s="7069"/>
      <c r="K29" s="7069"/>
      <c r="L29" s="7069"/>
      <c r="M29" s="7069"/>
      <c r="N29" s="7069"/>
      <c r="O29" s="7069"/>
      <c r="P29" s="7069"/>
      <c r="Q29" s="7069"/>
      <c r="R29" s="7069"/>
      <c r="S29" s="7069"/>
      <c r="T29" s="7069"/>
      <c r="U29" s="7069"/>
      <c r="V29" s="7069"/>
      <c r="W29" s="7069"/>
    </row>
    <row r="30" spans="2:23">
      <c r="B30" s="1913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</row>
    <row r="32" spans="2:23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</row>
    <row r="33" spans="2:23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00B050"/>
  </sheetPr>
  <dimension ref="A1:W26"/>
  <sheetViews>
    <sheetView zoomScale="50" zoomScaleNormal="50" workbookViewId="0">
      <selection activeCell="B23" sqref="B23:M23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7086" t="s">
        <v>0</v>
      </c>
      <c r="B1" s="7086"/>
      <c r="C1" s="7086"/>
      <c r="D1" s="7086"/>
      <c r="E1" s="7086"/>
      <c r="F1" s="7086"/>
      <c r="G1" s="7086"/>
      <c r="H1" s="7086"/>
      <c r="I1" s="7086"/>
      <c r="J1" s="7086"/>
      <c r="K1" s="7086"/>
      <c r="L1" s="7086"/>
      <c r="M1" s="7086"/>
      <c r="N1" s="7086"/>
      <c r="O1" s="7086"/>
      <c r="P1" s="7086"/>
      <c r="Q1" s="339"/>
      <c r="R1" s="339"/>
      <c r="S1" s="339"/>
      <c r="T1" s="339"/>
      <c r="U1" s="339"/>
      <c r="V1" s="339"/>
      <c r="W1" s="339"/>
    </row>
    <row r="2" spans="1:23" ht="11.25" customHeight="1">
      <c r="A2" s="7087"/>
      <c r="B2" s="7087"/>
      <c r="C2" s="7087"/>
      <c r="D2" s="7087"/>
      <c r="E2" s="7087"/>
      <c r="F2" s="7087"/>
      <c r="G2" s="7087"/>
      <c r="H2" s="7087"/>
      <c r="I2" s="7087"/>
      <c r="J2" s="7087"/>
      <c r="K2" s="7087"/>
      <c r="L2" s="7087"/>
      <c r="M2" s="7087"/>
      <c r="N2" s="7087"/>
      <c r="O2" s="7087"/>
      <c r="P2" s="7087"/>
    </row>
    <row r="3" spans="1:23" ht="21.75" customHeight="1">
      <c r="A3" s="7088" t="s">
        <v>447</v>
      </c>
      <c r="B3" s="7088"/>
      <c r="C3" s="7088"/>
      <c r="D3" s="7088"/>
      <c r="E3" s="7088"/>
      <c r="F3" s="7088"/>
      <c r="G3" s="7088"/>
      <c r="H3" s="7088"/>
      <c r="I3" s="7088"/>
      <c r="J3" s="7088"/>
      <c r="K3" s="7088"/>
      <c r="L3" s="7088"/>
      <c r="M3" s="7088"/>
      <c r="N3" s="7088"/>
      <c r="O3" s="7088"/>
      <c r="P3" s="7088"/>
    </row>
    <row r="4" spans="1:23" ht="33" customHeight="1" thickBot="1">
      <c r="A4" s="741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7089" t="s">
        <v>1</v>
      </c>
      <c r="B5" s="7091" t="s">
        <v>36</v>
      </c>
      <c r="C5" s="7092"/>
      <c r="D5" s="7093"/>
      <c r="E5" s="7091" t="s">
        <v>37</v>
      </c>
      <c r="F5" s="7092"/>
      <c r="G5" s="7093"/>
      <c r="H5" s="7091" t="s">
        <v>43</v>
      </c>
      <c r="I5" s="7092"/>
      <c r="J5" s="7093"/>
      <c r="K5" s="7091" t="s">
        <v>148</v>
      </c>
      <c r="L5" s="7092"/>
      <c r="M5" s="7093"/>
      <c r="N5" s="7094" t="s">
        <v>342</v>
      </c>
      <c r="O5" s="7095"/>
      <c r="P5" s="7096"/>
    </row>
    <row r="6" spans="1:23" ht="191.25" customHeight="1" thickBot="1">
      <c r="A6" s="7090"/>
      <c r="B6" s="335" t="s">
        <v>7</v>
      </c>
      <c r="C6" s="335" t="s">
        <v>8</v>
      </c>
      <c r="D6" s="335" t="s">
        <v>9</v>
      </c>
      <c r="E6" s="335" t="s">
        <v>7</v>
      </c>
      <c r="F6" s="335" t="s">
        <v>8</v>
      </c>
      <c r="G6" s="335" t="s">
        <v>9</v>
      </c>
      <c r="H6" s="335" t="s">
        <v>7</v>
      </c>
      <c r="I6" s="335" t="s">
        <v>8</v>
      </c>
      <c r="J6" s="335" t="s">
        <v>9</v>
      </c>
      <c r="K6" s="335" t="s">
        <v>7</v>
      </c>
      <c r="L6" s="335" t="s">
        <v>8</v>
      </c>
      <c r="M6" s="422" t="s">
        <v>9</v>
      </c>
      <c r="N6" s="421" t="s">
        <v>7</v>
      </c>
      <c r="O6" s="335" t="s">
        <v>8</v>
      </c>
      <c r="P6" s="336" t="s">
        <v>9</v>
      </c>
    </row>
    <row r="7" spans="1:23" ht="32.25" customHeight="1" thickBot="1">
      <c r="A7" s="781" t="s">
        <v>10</v>
      </c>
      <c r="B7" s="790"/>
      <c r="C7" s="790"/>
      <c r="D7" s="790"/>
      <c r="E7" s="790"/>
      <c r="F7" s="790"/>
      <c r="G7" s="791"/>
      <c r="H7" s="782"/>
      <c r="I7" s="288"/>
      <c r="J7" s="288"/>
      <c r="K7" s="288"/>
      <c r="L7" s="288"/>
      <c r="M7" s="423"/>
      <c r="N7" s="524"/>
      <c r="O7" s="288"/>
      <c r="P7" s="289"/>
    </row>
    <row r="8" spans="1:23" ht="30" customHeight="1">
      <c r="A8" s="1688" t="s">
        <v>209</v>
      </c>
      <c r="B8" s="831">
        <v>26</v>
      </c>
      <c r="C8" s="832">
        <v>9</v>
      </c>
      <c r="D8" s="833">
        <v>35</v>
      </c>
      <c r="E8" s="1869">
        <v>28</v>
      </c>
      <c r="F8" s="2782">
        <v>8</v>
      </c>
      <c r="G8" s="2654">
        <v>36</v>
      </c>
      <c r="H8" s="2783">
        <v>26</v>
      </c>
      <c r="I8" s="2784">
        <v>1</v>
      </c>
      <c r="J8" s="2785">
        <v>27</v>
      </c>
      <c r="K8" s="1503">
        <v>21</v>
      </c>
      <c r="L8" s="1492">
        <v>0</v>
      </c>
      <c r="M8" s="1493">
        <v>21</v>
      </c>
      <c r="N8" s="3407">
        <f>B8+E8+H8+K8</f>
        <v>101</v>
      </c>
      <c r="O8" s="3408">
        <f t="shared" ref="O8:P8" si="0">C8+F8+I8+L8</f>
        <v>18</v>
      </c>
      <c r="P8" s="3413">
        <f t="shared" si="0"/>
        <v>119</v>
      </c>
      <c r="Q8" s="736"/>
    </row>
    <row r="9" spans="1:23" ht="48.75" customHeight="1">
      <c r="A9" s="1689" t="s">
        <v>204</v>
      </c>
      <c r="B9" s="773">
        <v>22</v>
      </c>
      <c r="C9" s="772">
        <v>8</v>
      </c>
      <c r="D9" s="797">
        <v>30</v>
      </c>
      <c r="E9" s="2786">
        <v>15</v>
      </c>
      <c r="F9" s="2787">
        <v>3</v>
      </c>
      <c r="G9" s="2788">
        <v>18</v>
      </c>
      <c r="H9" s="2789">
        <v>22</v>
      </c>
      <c r="I9" s="2790">
        <v>2</v>
      </c>
      <c r="J9" s="2791">
        <v>24</v>
      </c>
      <c r="K9" s="1504">
        <v>16</v>
      </c>
      <c r="L9" s="1505">
        <v>2</v>
      </c>
      <c r="M9" s="1506">
        <v>18</v>
      </c>
      <c r="N9" s="3409">
        <f t="shared" ref="N9:N10" si="1">B9+E9+H9+K9</f>
        <v>75</v>
      </c>
      <c r="O9" s="3410">
        <f t="shared" ref="O9:O10" si="2">C9+F9+I9+L9</f>
        <v>15</v>
      </c>
      <c r="P9" s="3414">
        <f t="shared" ref="P9:P10" si="3">D9+G9+J9+M9</f>
        <v>90</v>
      </c>
      <c r="Q9" s="736"/>
    </row>
    <row r="10" spans="1:23" ht="30" customHeight="1" thickBot="1">
      <c r="A10" s="1690" t="s">
        <v>205</v>
      </c>
      <c r="B10" s="773">
        <v>26</v>
      </c>
      <c r="C10" s="772">
        <v>5</v>
      </c>
      <c r="D10" s="797">
        <v>31</v>
      </c>
      <c r="E10" s="2792">
        <v>22</v>
      </c>
      <c r="F10" s="2793">
        <v>2</v>
      </c>
      <c r="G10" s="2794">
        <v>24</v>
      </c>
      <c r="H10" s="2795">
        <v>0</v>
      </c>
      <c r="I10" s="2793">
        <v>0</v>
      </c>
      <c r="J10" s="2794">
        <v>0</v>
      </c>
      <c r="K10" s="1507">
        <v>0</v>
      </c>
      <c r="L10" s="1508">
        <v>0</v>
      </c>
      <c r="M10" s="1509">
        <v>0</v>
      </c>
      <c r="N10" s="3411">
        <f t="shared" si="1"/>
        <v>48</v>
      </c>
      <c r="O10" s="3412">
        <f t="shared" si="2"/>
        <v>7</v>
      </c>
      <c r="P10" s="3415">
        <f t="shared" si="3"/>
        <v>55</v>
      </c>
      <c r="Q10" s="736"/>
    </row>
    <row r="11" spans="1:23" ht="33" customHeight="1" thickBot="1">
      <c r="A11" s="1691" t="s">
        <v>27</v>
      </c>
      <c r="B11" s="775">
        <f t="shared" ref="B11:M11" si="4">SUM(B8:B10)</f>
        <v>74</v>
      </c>
      <c r="C11" s="813">
        <f t="shared" si="4"/>
        <v>22</v>
      </c>
      <c r="D11" s="814">
        <f t="shared" si="4"/>
        <v>96</v>
      </c>
      <c r="E11" s="801">
        <f t="shared" si="4"/>
        <v>65</v>
      </c>
      <c r="F11" s="801">
        <f t="shared" si="4"/>
        <v>13</v>
      </c>
      <c r="G11" s="802">
        <f t="shared" si="4"/>
        <v>78</v>
      </c>
      <c r="H11" s="788">
        <v>48</v>
      </c>
      <c r="I11" s="534">
        <v>3</v>
      </c>
      <c r="J11" s="1496">
        <v>51</v>
      </c>
      <c r="K11" s="1510">
        <f t="shared" si="4"/>
        <v>37</v>
      </c>
      <c r="L11" s="1510">
        <f t="shared" si="4"/>
        <v>2</v>
      </c>
      <c r="M11" s="1511">
        <f t="shared" si="4"/>
        <v>39</v>
      </c>
      <c r="N11" s="526">
        <f t="shared" ref="N11:P11" si="5">SUM(N8:N10)</f>
        <v>224</v>
      </c>
      <c r="O11" s="291">
        <f t="shared" si="5"/>
        <v>40</v>
      </c>
      <c r="P11" s="3416">
        <f t="shared" si="5"/>
        <v>264</v>
      </c>
    </row>
    <row r="12" spans="1:23" ht="31.5" customHeight="1" thickBot="1">
      <c r="A12" s="1692" t="s">
        <v>15</v>
      </c>
      <c r="B12" s="809"/>
      <c r="C12" s="770"/>
      <c r="D12" s="771"/>
      <c r="E12" s="784"/>
      <c r="F12" s="784"/>
      <c r="G12" s="793"/>
      <c r="H12" s="784"/>
      <c r="I12" s="528"/>
      <c r="J12" s="529"/>
      <c r="K12" s="784"/>
      <c r="L12" s="528"/>
      <c r="M12" s="529"/>
      <c r="N12" s="527"/>
      <c r="O12" s="428"/>
      <c r="P12" s="3417"/>
    </row>
    <row r="13" spans="1:23" ht="33" customHeight="1" thickBot="1">
      <c r="A13" s="1692" t="s">
        <v>16</v>
      </c>
      <c r="B13" s="810"/>
      <c r="C13" s="811"/>
      <c r="D13" s="812"/>
      <c r="E13" s="785"/>
      <c r="F13" s="794"/>
      <c r="G13" s="795"/>
      <c r="H13" s="785"/>
      <c r="I13" s="530"/>
      <c r="J13" s="531"/>
      <c r="K13" s="785"/>
      <c r="L13" s="530"/>
      <c r="M13" s="531"/>
      <c r="N13" s="3406"/>
      <c r="O13" s="428"/>
      <c r="P13" s="3418"/>
    </row>
    <row r="14" spans="1:23" ht="32.25" customHeight="1">
      <c r="A14" s="1693" t="s">
        <v>209</v>
      </c>
      <c r="B14" s="831">
        <v>26</v>
      </c>
      <c r="C14" s="832">
        <v>9</v>
      </c>
      <c r="D14" s="833">
        <v>35</v>
      </c>
      <c r="E14" s="796">
        <v>28</v>
      </c>
      <c r="F14" s="772">
        <v>8</v>
      </c>
      <c r="G14" s="797">
        <v>36</v>
      </c>
      <c r="H14" s="786">
        <v>26</v>
      </c>
      <c r="I14" s="532">
        <v>1</v>
      </c>
      <c r="J14" s="1494">
        <v>27</v>
      </c>
      <c r="K14" s="1503">
        <v>21</v>
      </c>
      <c r="L14" s="1492">
        <v>0</v>
      </c>
      <c r="M14" s="1493">
        <v>21</v>
      </c>
      <c r="N14" s="3407">
        <f>B14+E14+H14+K14</f>
        <v>101</v>
      </c>
      <c r="O14" s="3408">
        <f t="shared" ref="O14:O16" si="6">C14+F14+I14+L14</f>
        <v>18</v>
      </c>
      <c r="P14" s="3413">
        <f t="shared" ref="P14:P16" si="7">D14+G14+J14+M14</f>
        <v>119</v>
      </c>
    </row>
    <row r="15" spans="1:23" ht="49.5" customHeight="1">
      <c r="A15" s="1693" t="s">
        <v>204</v>
      </c>
      <c r="B15" s="773">
        <v>22</v>
      </c>
      <c r="C15" s="772">
        <v>8</v>
      </c>
      <c r="D15" s="797">
        <v>30</v>
      </c>
      <c r="E15" s="796">
        <v>15</v>
      </c>
      <c r="F15" s="772">
        <v>3</v>
      </c>
      <c r="G15" s="797">
        <v>18</v>
      </c>
      <c r="H15" s="786">
        <v>22</v>
      </c>
      <c r="I15" s="532">
        <v>2</v>
      </c>
      <c r="J15" s="1494">
        <v>24</v>
      </c>
      <c r="K15" s="1504">
        <v>16</v>
      </c>
      <c r="L15" s="1505">
        <v>2</v>
      </c>
      <c r="M15" s="1506">
        <v>18</v>
      </c>
      <c r="N15" s="3409">
        <f t="shared" ref="N15:N16" si="8">B15+E15+H15+K15</f>
        <v>75</v>
      </c>
      <c r="O15" s="3410">
        <f t="shared" si="6"/>
        <v>15</v>
      </c>
      <c r="P15" s="3414">
        <f t="shared" si="7"/>
        <v>90</v>
      </c>
    </row>
    <row r="16" spans="1:23" ht="33" customHeight="1" thickBot="1">
      <c r="A16" s="1693" t="s">
        <v>205</v>
      </c>
      <c r="B16" s="773">
        <v>26</v>
      </c>
      <c r="C16" s="772">
        <v>5</v>
      </c>
      <c r="D16" s="797">
        <v>31</v>
      </c>
      <c r="E16" s="798">
        <v>22</v>
      </c>
      <c r="F16" s="799">
        <v>2</v>
      </c>
      <c r="G16" s="800">
        <v>24</v>
      </c>
      <c r="H16" s="787">
        <v>0</v>
      </c>
      <c r="I16" s="533">
        <v>0</v>
      </c>
      <c r="J16" s="1495">
        <f>'[1]ОФО бак. МЕДИК'!J15</f>
        <v>0</v>
      </c>
      <c r="K16" s="1507">
        <v>0</v>
      </c>
      <c r="L16" s="1508">
        <v>0</v>
      </c>
      <c r="M16" s="1509">
        <v>0</v>
      </c>
      <c r="N16" s="3411">
        <f t="shared" si="8"/>
        <v>48</v>
      </c>
      <c r="O16" s="3412">
        <f t="shared" si="6"/>
        <v>7</v>
      </c>
      <c r="P16" s="3415">
        <f t="shared" si="7"/>
        <v>55</v>
      </c>
    </row>
    <row r="17" spans="1:16" ht="36.75" customHeight="1" thickBot="1">
      <c r="A17" s="1694" t="s">
        <v>17</v>
      </c>
      <c r="B17" s="775">
        <f t="shared" ref="B17:P17" si="9">SUM(B14:B16)</f>
        <v>74</v>
      </c>
      <c r="C17" s="813">
        <f t="shared" si="9"/>
        <v>22</v>
      </c>
      <c r="D17" s="814">
        <f t="shared" si="9"/>
        <v>96</v>
      </c>
      <c r="E17" s="801">
        <f t="shared" si="9"/>
        <v>65</v>
      </c>
      <c r="F17" s="801">
        <f t="shared" si="9"/>
        <v>13</v>
      </c>
      <c r="G17" s="802">
        <f t="shared" si="9"/>
        <v>78</v>
      </c>
      <c r="H17" s="788">
        <f t="shared" si="9"/>
        <v>48</v>
      </c>
      <c r="I17" s="534">
        <f t="shared" si="9"/>
        <v>3</v>
      </c>
      <c r="J17" s="1496">
        <f t="shared" si="9"/>
        <v>51</v>
      </c>
      <c r="K17" s="1510">
        <f t="shared" ref="K17:M17" si="10">SUM(K14:K16)</f>
        <v>37</v>
      </c>
      <c r="L17" s="1510">
        <f t="shared" si="10"/>
        <v>2</v>
      </c>
      <c r="M17" s="1511">
        <f t="shared" si="10"/>
        <v>39</v>
      </c>
      <c r="N17" s="1501">
        <f>SUM(N13:N16)</f>
        <v>224</v>
      </c>
      <c r="O17" s="293">
        <f t="shared" si="9"/>
        <v>40</v>
      </c>
      <c r="P17" s="1511">
        <f t="shared" si="9"/>
        <v>264</v>
      </c>
    </row>
    <row r="18" spans="1:16" ht="33" customHeight="1" thickBot="1">
      <c r="A18" s="1695" t="s">
        <v>18</v>
      </c>
      <c r="B18" s="828"/>
      <c r="C18" s="829"/>
      <c r="D18" s="830"/>
      <c r="E18" s="785"/>
      <c r="F18" s="794"/>
      <c r="G18" s="803"/>
      <c r="H18" s="785"/>
      <c r="I18" s="530"/>
      <c r="J18" s="1497"/>
      <c r="K18" s="1512"/>
      <c r="L18" s="1513"/>
      <c r="M18" s="1514"/>
      <c r="N18" s="1502"/>
      <c r="O18" s="428"/>
      <c r="P18" s="429"/>
    </row>
    <row r="19" spans="1:16" ht="30" customHeight="1">
      <c r="A19" s="1696" t="s">
        <v>209</v>
      </c>
      <c r="B19" s="831">
        <v>0</v>
      </c>
      <c r="C19" s="832">
        <v>0</v>
      </c>
      <c r="D19" s="833">
        <v>0</v>
      </c>
      <c r="E19" s="804">
        <v>0</v>
      </c>
      <c r="F19" s="805">
        <f>'[1]ОФО бак. МЕДИК'!F18</f>
        <v>0</v>
      </c>
      <c r="G19" s="806">
        <v>0</v>
      </c>
      <c r="H19" s="789">
        <f>'[1]ОФО бак. МЕДИК'!H18</f>
        <v>0</v>
      </c>
      <c r="I19" s="536">
        <f>'[1]ОФО бак. МЕДИК'!I18</f>
        <v>0</v>
      </c>
      <c r="J19" s="1498">
        <f>'[1]ОФО бак. МЕДИК'!J18</f>
        <v>0</v>
      </c>
      <c r="K19" s="1515">
        <v>0</v>
      </c>
      <c r="L19" s="1516">
        <v>0</v>
      </c>
      <c r="M19" s="1517">
        <v>0</v>
      </c>
      <c r="N19" s="1499">
        <f t="shared" ref="N19:O21" si="11">B19+E19+H19+K19</f>
        <v>0</v>
      </c>
      <c r="O19" s="285">
        <f t="shared" si="11"/>
        <v>0</v>
      </c>
      <c r="P19" s="287">
        <f>N19+O19</f>
        <v>0</v>
      </c>
    </row>
    <row r="20" spans="1:16" ht="59.25" customHeight="1">
      <c r="A20" s="1689" t="s">
        <v>204</v>
      </c>
      <c r="B20" s="773">
        <v>0</v>
      </c>
      <c r="C20" s="772">
        <v>0</v>
      </c>
      <c r="D20" s="797">
        <v>0</v>
      </c>
      <c r="E20" s="804">
        <v>0</v>
      </c>
      <c r="F20" s="805">
        <f>'[1]ОФО бак. МЕДИК'!F19</f>
        <v>0</v>
      </c>
      <c r="G20" s="806">
        <v>0</v>
      </c>
      <c r="H20" s="786">
        <f>'[1]ОФО бак. МЕДИК'!H19</f>
        <v>0</v>
      </c>
      <c r="I20" s="532">
        <f>'[1]ОФО бак. МЕДИК'!I19</f>
        <v>0</v>
      </c>
      <c r="J20" s="1494">
        <f>'[1]ОФО бак. МЕДИК'!J19</f>
        <v>0</v>
      </c>
      <c r="K20" s="1518">
        <v>0</v>
      </c>
      <c r="L20" s="1519">
        <v>0</v>
      </c>
      <c r="M20" s="1520">
        <v>0</v>
      </c>
      <c r="N20" s="1500">
        <f t="shared" si="11"/>
        <v>0</v>
      </c>
      <c r="O20" s="424">
        <f t="shared" si="11"/>
        <v>0</v>
      </c>
      <c r="P20" s="425">
        <f>N20+O20</f>
        <v>0</v>
      </c>
    </row>
    <row r="21" spans="1:16" ht="30" customHeight="1" thickBot="1">
      <c r="A21" s="1690" t="s">
        <v>205</v>
      </c>
      <c r="B21" s="815">
        <v>0</v>
      </c>
      <c r="C21" s="774">
        <v>0</v>
      </c>
      <c r="D21" s="816">
        <f>SUM(B21:C21)</f>
        <v>0</v>
      </c>
      <c r="E21" s="792">
        <v>0</v>
      </c>
      <c r="F21" s="807">
        <v>0</v>
      </c>
      <c r="G21" s="808">
        <f>'[1]ОФО бак. МЕДИК'!G20</f>
        <v>0</v>
      </c>
      <c r="H21" s="783">
        <v>0</v>
      </c>
      <c r="I21" s="537">
        <v>0</v>
      </c>
      <c r="J21" s="538">
        <f>'[1]ОФО бак. МЕДИК'!J20</f>
        <v>0</v>
      </c>
      <c r="K21" s="1521">
        <v>0</v>
      </c>
      <c r="L21" s="1522">
        <v>0</v>
      </c>
      <c r="M21" s="1523">
        <v>0</v>
      </c>
      <c r="N21" s="525">
        <f t="shared" si="11"/>
        <v>0</v>
      </c>
      <c r="O21" s="426">
        <f t="shared" si="11"/>
        <v>0</v>
      </c>
      <c r="P21" s="427">
        <f>N21+O21</f>
        <v>0</v>
      </c>
    </row>
    <row r="22" spans="1:16" ht="31.5" customHeight="1" thickBot="1">
      <c r="A22" s="1697" t="s">
        <v>19</v>
      </c>
      <c r="B22" s="817">
        <f t="shared" ref="B22:M22" si="12">SUM(B19:B21)</f>
        <v>0</v>
      </c>
      <c r="C22" s="817">
        <f t="shared" si="12"/>
        <v>0</v>
      </c>
      <c r="D22" s="817">
        <f t="shared" si="12"/>
        <v>0</v>
      </c>
      <c r="E22" s="817">
        <f t="shared" si="12"/>
        <v>0</v>
      </c>
      <c r="F22" s="817">
        <f t="shared" si="12"/>
        <v>0</v>
      </c>
      <c r="G22" s="817">
        <f t="shared" si="12"/>
        <v>0</v>
      </c>
      <c r="H22" s="817">
        <f t="shared" si="12"/>
        <v>0</v>
      </c>
      <c r="I22" s="817">
        <f t="shared" si="12"/>
        <v>0</v>
      </c>
      <c r="J22" s="817">
        <f t="shared" si="12"/>
        <v>0</v>
      </c>
      <c r="K22" s="817">
        <f t="shared" si="12"/>
        <v>0</v>
      </c>
      <c r="L22" s="817">
        <f t="shared" si="12"/>
        <v>0</v>
      </c>
      <c r="M22" s="817">
        <f t="shared" si="12"/>
        <v>0</v>
      </c>
      <c r="N22" s="1117">
        <f>N19+N20+N21</f>
        <v>0</v>
      </c>
      <c r="O22" s="294">
        <f>O19+O20+O21</f>
        <v>0</v>
      </c>
      <c r="P22" s="430">
        <f>P19+P20+P21</f>
        <v>0</v>
      </c>
    </row>
    <row r="23" spans="1:16" ht="39" customHeight="1" thickBot="1">
      <c r="A23" s="292" t="s">
        <v>207</v>
      </c>
      <c r="B23" s="540">
        <f>B17+B22</f>
        <v>74</v>
      </c>
      <c r="C23" s="540">
        <f t="shared" ref="C23:P23" si="13">C17+C22</f>
        <v>22</v>
      </c>
      <c r="D23" s="540">
        <f t="shared" si="13"/>
        <v>96</v>
      </c>
      <c r="E23" s="540">
        <f t="shared" si="13"/>
        <v>65</v>
      </c>
      <c r="F23" s="540">
        <f t="shared" si="13"/>
        <v>13</v>
      </c>
      <c r="G23" s="540">
        <f t="shared" si="13"/>
        <v>78</v>
      </c>
      <c r="H23" s="540">
        <f t="shared" si="13"/>
        <v>48</v>
      </c>
      <c r="I23" s="540">
        <f t="shared" si="13"/>
        <v>3</v>
      </c>
      <c r="J23" s="540">
        <f t="shared" si="13"/>
        <v>51</v>
      </c>
      <c r="K23" s="540">
        <f t="shared" si="13"/>
        <v>37</v>
      </c>
      <c r="L23" s="540">
        <f t="shared" si="13"/>
        <v>2</v>
      </c>
      <c r="M23" s="540">
        <f t="shared" si="13"/>
        <v>39</v>
      </c>
      <c r="N23" s="540">
        <f t="shared" si="13"/>
        <v>224</v>
      </c>
      <c r="O23" s="540">
        <f t="shared" si="13"/>
        <v>40</v>
      </c>
      <c r="P23" s="1716">
        <f t="shared" si="13"/>
        <v>264</v>
      </c>
    </row>
    <row r="24" spans="1:16" ht="30.75" customHeight="1">
      <c r="A24" s="7085"/>
      <c r="B24" s="7085"/>
      <c r="C24" s="7085"/>
      <c r="D24" s="7085"/>
      <c r="E24" s="7085"/>
      <c r="F24" s="7085"/>
      <c r="G24" s="7085"/>
      <c r="H24" s="7085"/>
      <c r="I24" s="7085"/>
      <c r="J24" s="7085"/>
      <c r="K24" s="7085"/>
      <c r="L24" s="7085"/>
      <c r="M24" s="7085"/>
      <c r="N24" s="7085"/>
      <c r="O24" s="7085"/>
      <c r="P24" s="7085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28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00B050"/>
  </sheetPr>
  <dimension ref="A1:W29"/>
  <sheetViews>
    <sheetView zoomScale="50" zoomScaleNormal="50" workbookViewId="0">
      <selection activeCell="X23" sqref="X23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7086" t="s">
        <v>0</v>
      </c>
      <c r="B1" s="7086"/>
      <c r="C1" s="7086"/>
      <c r="D1" s="7086"/>
      <c r="E1" s="7086"/>
      <c r="F1" s="7086"/>
      <c r="G1" s="7086"/>
      <c r="H1" s="7086"/>
      <c r="I1" s="7086"/>
      <c r="J1" s="7086"/>
      <c r="K1" s="7086"/>
      <c r="L1" s="7086"/>
      <c r="M1" s="7086"/>
      <c r="N1" s="7086"/>
      <c r="O1" s="7086"/>
      <c r="P1" s="7086"/>
      <c r="Q1" s="7086"/>
      <c r="R1" s="7086"/>
      <c r="S1" s="7086"/>
      <c r="T1" s="340"/>
      <c r="U1" s="340"/>
      <c r="V1" s="340"/>
      <c r="W1" s="340"/>
    </row>
    <row r="2" spans="1:23" ht="27.75" customHeight="1">
      <c r="A2" s="7098" t="s">
        <v>483</v>
      </c>
      <c r="B2" s="7098"/>
      <c r="C2" s="7098"/>
      <c r="D2" s="7098"/>
      <c r="E2" s="7098"/>
      <c r="F2" s="7098"/>
      <c r="G2" s="7098"/>
      <c r="H2" s="7098"/>
      <c r="I2" s="7098"/>
      <c r="J2" s="7098"/>
      <c r="K2" s="7098"/>
      <c r="L2" s="7098"/>
      <c r="M2" s="7098"/>
      <c r="N2" s="7098"/>
      <c r="O2" s="7098"/>
      <c r="P2" s="7098"/>
      <c r="Q2" s="7098"/>
      <c r="R2" s="7098"/>
      <c r="S2" s="7098"/>
    </row>
    <row r="3" spans="1:23" ht="16.5" customHeight="1" thickBot="1">
      <c r="A3" s="742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7099" t="s">
        <v>1</v>
      </c>
      <c r="B4" s="7073" t="s">
        <v>36</v>
      </c>
      <c r="C4" s="7074"/>
      <c r="D4" s="7075"/>
      <c r="E4" s="7073" t="s">
        <v>37</v>
      </c>
      <c r="F4" s="7074"/>
      <c r="G4" s="7075"/>
      <c r="H4" s="7073" t="s">
        <v>43</v>
      </c>
      <c r="I4" s="7074"/>
      <c r="J4" s="7075"/>
      <c r="K4" s="7073" t="s">
        <v>148</v>
      </c>
      <c r="L4" s="7074"/>
      <c r="M4" s="7075"/>
      <c r="N4" s="7073" t="s">
        <v>152</v>
      </c>
      <c r="O4" s="7074"/>
      <c r="P4" s="7075"/>
      <c r="Q4" s="7102" t="s">
        <v>342</v>
      </c>
      <c r="R4" s="7103"/>
      <c r="S4" s="7104"/>
    </row>
    <row r="5" spans="1:23" ht="33" customHeight="1" thickBot="1">
      <c r="A5" s="7100"/>
      <c r="B5" s="7076"/>
      <c r="C5" s="7077"/>
      <c r="D5" s="7078"/>
      <c r="E5" s="7076"/>
      <c r="F5" s="7077"/>
      <c r="G5" s="7078"/>
      <c r="H5" s="7076"/>
      <c r="I5" s="7077"/>
      <c r="J5" s="7078"/>
      <c r="K5" s="7076"/>
      <c r="L5" s="7077"/>
      <c r="M5" s="7078"/>
      <c r="N5" s="7076"/>
      <c r="O5" s="7077"/>
      <c r="P5" s="7078"/>
      <c r="Q5" s="7105"/>
      <c r="R5" s="7106"/>
      <c r="S5" s="7107"/>
    </row>
    <row r="6" spans="1:23" ht="174" customHeight="1" thickBot="1">
      <c r="A6" s="7101"/>
      <c r="B6" s="337" t="s">
        <v>7</v>
      </c>
      <c r="C6" s="337" t="s">
        <v>8</v>
      </c>
      <c r="D6" s="337" t="s">
        <v>9</v>
      </c>
      <c r="E6" s="337" t="s">
        <v>7</v>
      </c>
      <c r="F6" s="337" t="s">
        <v>8</v>
      </c>
      <c r="G6" s="337" t="s">
        <v>9</v>
      </c>
      <c r="H6" s="337" t="s">
        <v>7</v>
      </c>
      <c r="I6" s="337" t="s">
        <v>8</v>
      </c>
      <c r="J6" s="337" t="s">
        <v>9</v>
      </c>
      <c r="K6" s="337" t="s">
        <v>7</v>
      </c>
      <c r="L6" s="337" t="s">
        <v>8</v>
      </c>
      <c r="M6" s="337" t="s">
        <v>9</v>
      </c>
      <c r="N6" s="337" t="s">
        <v>7</v>
      </c>
      <c r="O6" s="337" t="s">
        <v>8</v>
      </c>
      <c r="P6" s="338" t="s">
        <v>9</v>
      </c>
      <c r="Q6" s="337" t="s">
        <v>7</v>
      </c>
      <c r="R6" s="337" t="s">
        <v>8</v>
      </c>
      <c r="S6" s="1015" t="s">
        <v>9</v>
      </c>
    </row>
    <row r="7" spans="1:23" ht="34.5" customHeight="1" thickBot="1">
      <c r="A7" s="295" t="s">
        <v>10</v>
      </c>
      <c r="B7" s="296"/>
      <c r="C7" s="297"/>
      <c r="D7" s="298"/>
      <c r="E7" s="299"/>
      <c r="F7" s="299"/>
      <c r="G7" s="464"/>
      <c r="H7" s="465"/>
      <c r="I7" s="466"/>
      <c r="J7" s="301"/>
      <c r="K7" s="299"/>
      <c r="L7" s="299"/>
      <c r="M7" s="300"/>
      <c r="N7" s="296"/>
      <c r="O7" s="299"/>
      <c r="P7" s="300"/>
      <c r="Q7" s="302"/>
      <c r="R7" s="303"/>
      <c r="S7" s="1016"/>
    </row>
    <row r="8" spans="1:23" ht="36" customHeight="1">
      <c r="A8" s="1188" t="s">
        <v>209</v>
      </c>
      <c r="B8" s="4757">
        <v>9</v>
      </c>
      <c r="C8" s="4758">
        <v>6</v>
      </c>
      <c r="D8" s="4759">
        <v>15</v>
      </c>
      <c r="E8" s="4760">
        <v>12</v>
      </c>
      <c r="F8" s="4758">
        <v>4</v>
      </c>
      <c r="G8" s="4759">
        <v>16</v>
      </c>
      <c r="H8" s="4743">
        <v>20</v>
      </c>
      <c r="I8" s="4744">
        <v>2</v>
      </c>
      <c r="J8" s="4745">
        <v>22</v>
      </c>
      <c r="K8" s="4746">
        <v>14</v>
      </c>
      <c r="L8" s="4744">
        <v>5</v>
      </c>
      <c r="M8" s="4747">
        <v>19</v>
      </c>
      <c r="N8" s="4746">
        <v>2</v>
      </c>
      <c r="O8" s="4744">
        <v>9</v>
      </c>
      <c r="P8" s="4747">
        <v>11</v>
      </c>
      <c r="Q8" s="4748">
        <f>B8+E8+H8+K8+N8</f>
        <v>57</v>
      </c>
      <c r="R8" s="4749">
        <f t="shared" ref="R8:R10" si="0">C8+F8+I8+L8+O8</f>
        <v>26</v>
      </c>
      <c r="S8" s="4750">
        <f t="shared" ref="S8:S10" si="1">D8+G8+J8+M8+P8</f>
        <v>83</v>
      </c>
    </row>
    <row r="9" spans="1:23" ht="43.5" customHeight="1">
      <c r="A9" s="1189" t="s">
        <v>210</v>
      </c>
      <c r="B9" s="4739">
        <v>9</v>
      </c>
      <c r="C9" s="4740">
        <v>8</v>
      </c>
      <c r="D9" s="4741">
        <v>17</v>
      </c>
      <c r="E9" s="4742">
        <v>11</v>
      </c>
      <c r="F9" s="4740">
        <v>13</v>
      </c>
      <c r="G9" s="4741">
        <v>24</v>
      </c>
      <c r="H9" s="1208">
        <v>0</v>
      </c>
      <c r="I9" s="1191">
        <v>0</v>
      </c>
      <c r="J9" s="1209">
        <v>0</v>
      </c>
      <c r="K9" s="1190">
        <v>0</v>
      </c>
      <c r="L9" s="1191">
        <v>0</v>
      </c>
      <c r="M9" s="1192">
        <v>0</v>
      </c>
      <c r="N9" s="1190">
        <v>0</v>
      </c>
      <c r="O9" s="1191">
        <v>0</v>
      </c>
      <c r="P9" s="1192">
        <v>0</v>
      </c>
      <c r="Q9" s="4751">
        <f t="shared" ref="Q9:Q10" si="2">B9+E9+H9+K9+N9</f>
        <v>20</v>
      </c>
      <c r="R9" s="4752">
        <f t="shared" si="0"/>
        <v>21</v>
      </c>
      <c r="S9" s="4753">
        <f t="shared" si="1"/>
        <v>41</v>
      </c>
    </row>
    <row r="10" spans="1:23" ht="36" customHeight="1" thickBot="1">
      <c r="A10" s="1193" t="s">
        <v>205</v>
      </c>
      <c r="B10" s="1210">
        <v>0</v>
      </c>
      <c r="C10" s="1211">
        <v>0</v>
      </c>
      <c r="D10" s="1212">
        <v>0</v>
      </c>
      <c r="E10" s="1210">
        <v>0</v>
      </c>
      <c r="F10" s="1211">
        <v>0</v>
      </c>
      <c r="G10" s="1212">
        <v>0</v>
      </c>
      <c r="H10" s="1213">
        <v>0</v>
      </c>
      <c r="I10" s="1195">
        <v>0</v>
      </c>
      <c r="J10" s="1214">
        <v>0</v>
      </c>
      <c r="K10" s="1194">
        <v>0</v>
      </c>
      <c r="L10" s="1195">
        <v>0</v>
      </c>
      <c r="M10" s="1196">
        <v>0</v>
      </c>
      <c r="N10" s="1194">
        <v>0</v>
      </c>
      <c r="O10" s="1195">
        <v>0</v>
      </c>
      <c r="P10" s="1196">
        <v>0</v>
      </c>
      <c r="Q10" s="4754">
        <f t="shared" si="2"/>
        <v>0</v>
      </c>
      <c r="R10" s="4755">
        <f t="shared" si="0"/>
        <v>0</v>
      </c>
      <c r="S10" s="4756">
        <f t="shared" si="1"/>
        <v>0</v>
      </c>
    </row>
    <row r="11" spans="1:23" ht="34.5" customHeight="1" thickBot="1">
      <c r="A11" s="295" t="s">
        <v>14</v>
      </c>
      <c r="B11" s="1198">
        <f>SUM(B8:B10)</f>
        <v>18</v>
      </c>
      <c r="C11" s="1198">
        <f t="shared" ref="C11:S11" si="3">SUM(C8:C10)</f>
        <v>14</v>
      </c>
      <c r="D11" s="1198">
        <f t="shared" si="3"/>
        <v>32</v>
      </c>
      <c r="E11" s="1198">
        <f t="shared" si="3"/>
        <v>23</v>
      </c>
      <c r="F11" s="1199">
        <f t="shared" si="3"/>
        <v>17</v>
      </c>
      <c r="G11" s="1200">
        <f t="shared" si="3"/>
        <v>40</v>
      </c>
      <c r="H11" s="1201">
        <f t="shared" si="3"/>
        <v>20</v>
      </c>
      <c r="I11" s="1202">
        <f t="shared" si="3"/>
        <v>2</v>
      </c>
      <c r="J11" s="1203">
        <f t="shared" si="3"/>
        <v>22</v>
      </c>
      <c r="K11" s="1204">
        <f t="shared" si="3"/>
        <v>14</v>
      </c>
      <c r="L11" s="1202">
        <f t="shared" si="3"/>
        <v>5</v>
      </c>
      <c r="M11" s="1205">
        <f t="shared" si="3"/>
        <v>19</v>
      </c>
      <c r="N11" s="1204">
        <f t="shared" si="3"/>
        <v>2</v>
      </c>
      <c r="O11" s="1202">
        <f t="shared" si="3"/>
        <v>9</v>
      </c>
      <c r="P11" s="1205">
        <f t="shared" si="3"/>
        <v>11</v>
      </c>
      <c r="Q11" s="1206">
        <f>SUM(Q8:Q10)</f>
        <v>77</v>
      </c>
      <c r="R11" s="1206">
        <f t="shared" si="3"/>
        <v>47</v>
      </c>
      <c r="S11" s="1207">
        <f t="shared" si="3"/>
        <v>124</v>
      </c>
    </row>
    <row r="12" spans="1:23" ht="30.75" customHeight="1" thickBot="1">
      <c r="A12" s="304" t="s">
        <v>15</v>
      </c>
      <c r="B12" s="747"/>
      <c r="C12" s="748"/>
      <c r="D12" s="749"/>
      <c r="E12" s="750"/>
      <c r="F12" s="751"/>
      <c r="G12" s="752"/>
      <c r="H12" s="467"/>
      <c r="I12" s="468"/>
      <c r="J12" s="431"/>
      <c r="K12" s="433"/>
      <c r="L12" s="432"/>
      <c r="M12" s="434"/>
      <c r="N12" s="433"/>
      <c r="O12" s="432"/>
      <c r="P12" s="434"/>
      <c r="Q12" s="435"/>
      <c r="R12" s="436"/>
      <c r="S12" s="1017"/>
    </row>
    <row r="13" spans="1:23" ht="30.75" customHeight="1" thickBot="1">
      <c r="A13" s="305" t="s">
        <v>16</v>
      </c>
      <c r="B13" s="753"/>
      <c r="C13" s="754"/>
      <c r="D13" s="755"/>
      <c r="E13" s="535"/>
      <c r="F13" s="756"/>
      <c r="G13" s="757"/>
      <c r="H13" s="469"/>
      <c r="I13" s="470"/>
      <c r="J13" s="440"/>
      <c r="K13" s="441"/>
      <c r="L13" s="439"/>
      <c r="M13" s="437"/>
      <c r="N13" s="441"/>
      <c r="O13" s="439"/>
      <c r="P13" s="437"/>
      <c r="Q13" s="442"/>
      <c r="R13" s="306"/>
      <c r="S13" s="1018"/>
    </row>
    <row r="14" spans="1:23" ht="24.75" customHeight="1">
      <c r="A14" s="1188" t="s">
        <v>209</v>
      </c>
      <c r="B14" s="4739">
        <v>9</v>
      </c>
      <c r="C14" s="4740">
        <v>6</v>
      </c>
      <c r="D14" s="4741">
        <v>15</v>
      </c>
      <c r="E14" s="4742">
        <v>12</v>
      </c>
      <c r="F14" s="4740">
        <v>4</v>
      </c>
      <c r="G14" s="4741">
        <v>16</v>
      </c>
      <c r="H14" s="4743">
        <v>20</v>
      </c>
      <c r="I14" s="4744">
        <v>2</v>
      </c>
      <c r="J14" s="4745">
        <v>22</v>
      </c>
      <c r="K14" s="4746">
        <v>13</v>
      </c>
      <c r="L14" s="4744">
        <v>5</v>
      </c>
      <c r="M14" s="4747">
        <v>18</v>
      </c>
      <c r="N14" s="4746">
        <v>2</v>
      </c>
      <c r="O14" s="4744">
        <v>9</v>
      </c>
      <c r="P14" s="4747">
        <v>11</v>
      </c>
      <c r="Q14" s="4748">
        <f t="shared" ref="Q14" si="4">B14+E14+H14+K14+N14</f>
        <v>56</v>
      </c>
      <c r="R14" s="4749">
        <f t="shared" ref="R14" si="5">C14+F14+I14+L14+O14</f>
        <v>26</v>
      </c>
      <c r="S14" s="4750">
        <f t="shared" ref="S14" si="6">D14+G14+J14+M14+P14</f>
        <v>82</v>
      </c>
    </row>
    <row r="15" spans="1:23" ht="40.5">
      <c r="A15" s="1189" t="s">
        <v>210</v>
      </c>
      <c r="B15" s="4739">
        <v>9</v>
      </c>
      <c r="C15" s="4740">
        <v>8</v>
      </c>
      <c r="D15" s="4741">
        <v>17</v>
      </c>
      <c r="E15" s="4742">
        <v>11</v>
      </c>
      <c r="F15" s="4740">
        <v>13</v>
      </c>
      <c r="G15" s="4741">
        <v>24</v>
      </c>
      <c r="H15" s="1208">
        <v>0</v>
      </c>
      <c r="I15" s="1191">
        <v>0</v>
      </c>
      <c r="J15" s="1209">
        <v>0</v>
      </c>
      <c r="K15" s="1190">
        <v>0</v>
      </c>
      <c r="L15" s="1191">
        <v>0</v>
      </c>
      <c r="M15" s="1192">
        <v>0</v>
      </c>
      <c r="N15" s="1190">
        <v>0</v>
      </c>
      <c r="O15" s="1191">
        <v>0</v>
      </c>
      <c r="P15" s="1192">
        <v>0</v>
      </c>
      <c r="Q15" s="4751">
        <f t="shared" ref="Q15:Q16" si="7">B15+E15+H15+K15+N15</f>
        <v>20</v>
      </c>
      <c r="R15" s="4752">
        <f t="shared" ref="R15:R16" si="8">C15+F15+I15+L15+O15</f>
        <v>21</v>
      </c>
      <c r="S15" s="4753">
        <f t="shared" ref="S15:S16" si="9">D15+G15+J15+M15+P15</f>
        <v>41</v>
      </c>
    </row>
    <row r="16" spans="1:23" ht="31.5" customHeight="1" thickBot="1">
      <c r="A16" s="1193" t="s">
        <v>205</v>
      </c>
      <c r="B16" s="1210">
        <v>0</v>
      </c>
      <c r="C16" s="1211">
        <v>0</v>
      </c>
      <c r="D16" s="1212">
        <v>0</v>
      </c>
      <c r="E16" s="1210">
        <v>0</v>
      </c>
      <c r="F16" s="1211">
        <v>0</v>
      </c>
      <c r="G16" s="1212">
        <f>'[1]ЗФО бак. МЕДИК'!G15</f>
        <v>0</v>
      </c>
      <c r="H16" s="1213">
        <v>0</v>
      </c>
      <c r="I16" s="1195">
        <v>0</v>
      </c>
      <c r="J16" s="1214">
        <v>0</v>
      </c>
      <c r="K16" s="1194">
        <v>0</v>
      </c>
      <c r="L16" s="1195">
        <v>0</v>
      </c>
      <c r="M16" s="1196">
        <v>0</v>
      </c>
      <c r="N16" s="1194">
        <v>0</v>
      </c>
      <c r="O16" s="1195">
        <v>0</v>
      </c>
      <c r="P16" s="1196">
        <v>0</v>
      </c>
      <c r="Q16" s="4754">
        <f t="shared" si="7"/>
        <v>0</v>
      </c>
      <c r="R16" s="4755">
        <f t="shared" si="8"/>
        <v>0</v>
      </c>
      <c r="S16" s="4756">
        <f t="shared" si="9"/>
        <v>0</v>
      </c>
    </row>
    <row r="17" spans="1:19" ht="33.75" customHeight="1" thickBot="1">
      <c r="A17" s="1197" t="s">
        <v>17</v>
      </c>
      <c r="B17" s="1198">
        <f t="shared" ref="B17:S17" si="10">SUM(B14:B16)</f>
        <v>18</v>
      </c>
      <c r="C17" s="1199">
        <f t="shared" si="10"/>
        <v>14</v>
      </c>
      <c r="D17" s="1200">
        <f t="shared" si="10"/>
        <v>32</v>
      </c>
      <c r="E17" s="1198">
        <f t="shared" si="10"/>
        <v>23</v>
      </c>
      <c r="F17" s="1199">
        <f t="shared" si="10"/>
        <v>17</v>
      </c>
      <c r="G17" s="1200">
        <f t="shared" si="10"/>
        <v>40</v>
      </c>
      <c r="H17" s="1201">
        <f t="shared" si="10"/>
        <v>20</v>
      </c>
      <c r="I17" s="1202">
        <f t="shared" si="10"/>
        <v>2</v>
      </c>
      <c r="J17" s="1203">
        <f t="shared" si="10"/>
        <v>22</v>
      </c>
      <c r="K17" s="1204">
        <f t="shared" si="10"/>
        <v>13</v>
      </c>
      <c r="L17" s="1202">
        <f t="shared" si="10"/>
        <v>5</v>
      </c>
      <c r="M17" s="1205">
        <f t="shared" si="10"/>
        <v>18</v>
      </c>
      <c r="N17" s="1204">
        <f t="shared" si="10"/>
        <v>2</v>
      </c>
      <c r="O17" s="1202">
        <f t="shared" si="10"/>
        <v>9</v>
      </c>
      <c r="P17" s="1205">
        <f t="shared" si="10"/>
        <v>11</v>
      </c>
      <c r="Q17" s="1206">
        <f t="shared" si="10"/>
        <v>76</v>
      </c>
      <c r="R17" s="1206">
        <f t="shared" si="10"/>
        <v>47</v>
      </c>
      <c r="S17" s="1207">
        <f t="shared" si="10"/>
        <v>123</v>
      </c>
    </row>
    <row r="18" spans="1:19" ht="31.5" customHeight="1" thickBot="1">
      <c r="A18" s="309" t="s">
        <v>18</v>
      </c>
      <c r="B18" s="753"/>
      <c r="C18" s="754"/>
      <c r="D18" s="761"/>
      <c r="E18" s="535"/>
      <c r="F18" s="756"/>
      <c r="G18" s="762"/>
      <c r="H18" s="469"/>
      <c r="I18" s="470"/>
      <c r="J18" s="438"/>
      <c r="K18" s="441"/>
      <c r="L18" s="439"/>
      <c r="M18" s="453"/>
      <c r="N18" s="441"/>
      <c r="O18" s="439"/>
      <c r="P18" s="453"/>
      <c r="Q18" s="435"/>
      <c r="R18" s="436"/>
      <c r="S18" s="1017"/>
    </row>
    <row r="19" spans="1:19" ht="24.95" customHeight="1">
      <c r="A19" s="290" t="s">
        <v>209</v>
      </c>
      <c r="B19" s="759">
        <v>0</v>
      </c>
      <c r="C19" s="760">
        <v>0</v>
      </c>
      <c r="D19" s="758">
        <f>SUM(B19:C19)</f>
        <v>0</v>
      </c>
      <c r="E19" s="759">
        <v>0</v>
      </c>
      <c r="F19" s="760">
        <f>'[1]ЗФО бак. МЕДИК'!F18</f>
        <v>0</v>
      </c>
      <c r="G19" s="758">
        <v>0</v>
      </c>
      <c r="H19" s="471">
        <v>0</v>
      </c>
      <c r="I19" s="472">
        <v>0</v>
      </c>
      <c r="J19" s="443">
        <v>0</v>
      </c>
      <c r="K19" s="308">
        <v>1</v>
      </c>
      <c r="L19" s="307">
        <v>0</v>
      </c>
      <c r="M19" s="444">
        <v>1</v>
      </c>
      <c r="N19" s="308">
        <v>0</v>
      </c>
      <c r="O19" s="307">
        <v>0</v>
      </c>
      <c r="P19" s="444">
        <v>0</v>
      </c>
      <c r="Q19" s="445">
        <f t="shared" ref="Q19:R21" si="11">B19+E19+H19+K19+N19</f>
        <v>1</v>
      </c>
      <c r="R19" s="446">
        <f t="shared" si="11"/>
        <v>0</v>
      </c>
      <c r="S19" s="1019">
        <f>Q19+R19</f>
        <v>1</v>
      </c>
    </row>
    <row r="20" spans="1:19" ht="46.5" customHeight="1">
      <c r="A20" s="290" t="s">
        <v>210</v>
      </c>
      <c r="B20" s="743">
        <v>0</v>
      </c>
      <c r="C20" s="760">
        <v>0</v>
      </c>
      <c r="D20" s="758">
        <v>0</v>
      </c>
      <c r="E20" s="759">
        <f>'[1]ЗФО бак. МЕДИК'!E19</f>
        <v>0</v>
      </c>
      <c r="F20" s="760">
        <f>'[1]ЗФО бак. МЕДИК'!F19</f>
        <v>0</v>
      </c>
      <c r="G20" s="758">
        <f>'[1]ЗФО бак. МЕДИК'!G19</f>
        <v>0</v>
      </c>
      <c r="H20" s="471">
        <v>0</v>
      </c>
      <c r="I20" s="472">
        <v>0</v>
      </c>
      <c r="J20" s="443">
        <v>0</v>
      </c>
      <c r="K20" s="308">
        <v>0</v>
      </c>
      <c r="L20" s="307">
        <v>0</v>
      </c>
      <c r="M20" s="444">
        <v>0</v>
      </c>
      <c r="N20" s="308">
        <v>0</v>
      </c>
      <c r="O20" s="307">
        <v>0</v>
      </c>
      <c r="P20" s="444">
        <v>0</v>
      </c>
      <c r="Q20" s="445">
        <f t="shared" si="11"/>
        <v>0</v>
      </c>
      <c r="R20" s="446">
        <f t="shared" si="11"/>
        <v>0</v>
      </c>
      <c r="S20" s="1019">
        <f>Q20+R20</f>
        <v>0</v>
      </c>
    </row>
    <row r="21" spans="1:19" ht="33" customHeight="1" thickBot="1">
      <c r="A21" s="276" t="s">
        <v>205</v>
      </c>
      <c r="B21" s="763">
        <v>0</v>
      </c>
      <c r="C21" s="739">
        <v>0</v>
      </c>
      <c r="D21" s="740">
        <v>0</v>
      </c>
      <c r="E21" s="744">
        <v>0</v>
      </c>
      <c r="F21" s="745">
        <v>0</v>
      </c>
      <c r="G21" s="746">
        <v>0</v>
      </c>
      <c r="H21" s="473">
        <v>0</v>
      </c>
      <c r="I21" s="474">
        <v>0</v>
      </c>
      <c r="J21" s="447">
        <v>0</v>
      </c>
      <c r="K21" s="449">
        <v>0</v>
      </c>
      <c r="L21" s="448">
        <v>0</v>
      </c>
      <c r="M21" s="450">
        <v>0</v>
      </c>
      <c r="N21" s="449">
        <v>0</v>
      </c>
      <c r="O21" s="448">
        <v>0</v>
      </c>
      <c r="P21" s="450">
        <v>0</v>
      </c>
      <c r="Q21" s="451">
        <f t="shared" si="11"/>
        <v>0</v>
      </c>
      <c r="R21" s="452">
        <f t="shared" si="11"/>
        <v>0</v>
      </c>
      <c r="S21" s="1020">
        <f>Q21+R21</f>
        <v>0</v>
      </c>
    </row>
    <row r="22" spans="1:19" ht="33.75" customHeight="1" thickBot="1">
      <c r="A22" s="310" t="s">
        <v>19</v>
      </c>
      <c r="B22" s="539">
        <f t="shared" ref="B22:G22" si="12">B19+B20+B21</f>
        <v>0</v>
      </c>
      <c r="C22" s="539">
        <f t="shared" si="12"/>
        <v>0</v>
      </c>
      <c r="D22" s="539">
        <f t="shared" si="12"/>
        <v>0</v>
      </c>
      <c r="E22" s="539">
        <f t="shared" si="12"/>
        <v>0</v>
      </c>
      <c r="F22" s="539">
        <f t="shared" si="12"/>
        <v>0</v>
      </c>
      <c r="G22" s="539">
        <f t="shared" si="12"/>
        <v>0</v>
      </c>
      <c r="H22" s="475">
        <f t="shared" ref="H22:P22" si="13">SUM(H19:H21)</f>
        <v>0</v>
      </c>
      <c r="I22" s="475">
        <f t="shared" si="13"/>
        <v>0</v>
      </c>
      <c r="J22" s="266">
        <f t="shared" si="13"/>
        <v>0</v>
      </c>
      <c r="K22" s="266">
        <f t="shared" si="13"/>
        <v>1</v>
      </c>
      <c r="L22" s="266">
        <f t="shared" si="13"/>
        <v>0</v>
      </c>
      <c r="M22" s="266">
        <f t="shared" si="13"/>
        <v>1</v>
      </c>
      <c r="N22" s="266">
        <f t="shared" si="13"/>
        <v>0</v>
      </c>
      <c r="O22" s="266">
        <f t="shared" si="13"/>
        <v>0</v>
      </c>
      <c r="P22" s="454">
        <f t="shared" si="13"/>
        <v>0</v>
      </c>
      <c r="Q22" s="455">
        <f>SUM(Q19:Q21)</f>
        <v>1</v>
      </c>
      <c r="R22" s="456">
        <f>SUM(R19:R21)</f>
        <v>0</v>
      </c>
      <c r="S22" s="1021">
        <f>SUM(S19:S21)</f>
        <v>1</v>
      </c>
    </row>
    <row r="23" spans="1:19" ht="36" customHeight="1" thickBot="1">
      <c r="A23" s="311" t="s">
        <v>212</v>
      </c>
      <c r="B23" s="826">
        <f>B17+B22</f>
        <v>18</v>
      </c>
      <c r="C23" s="826">
        <f t="shared" ref="C23:S23" si="14">C17+C22</f>
        <v>14</v>
      </c>
      <c r="D23" s="826">
        <f t="shared" si="14"/>
        <v>32</v>
      </c>
      <c r="E23" s="826">
        <f t="shared" si="14"/>
        <v>23</v>
      </c>
      <c r="F23" s="826">
        <f t="shared" si="14"/>
        <v>17</v>
      </c>
      <c r="G23" s="826">
        <f t="shared" si="14"/>
        <v>40</v>
      </c>
      <c r="H23" s="826">
        <f t="shared" si="14"/>
        <v>20</v>
      </c>
      <c r="I23" s="826">
        <f t="shared" si="14"/>
        <v>2</v>
      </c>
      <c r="J23" s="826">
        <f t="shared" si="14"/>
        <v>22</v>
      </c>
      <c r="K23" s="826">
        <f t="shared" si="14"/>
        <v>14</v>
      </c>
      <c r="L23" s="826">
        <f t="shared" si="14"/>
        <v>5</v>
      </c>
      <c r="M23" s="826">
        <f t="shared" si="14"/>
        <v>19</v>
      </c>
      <c r="N23" s="826">
        <f t="shared" si="14"/>
        <v>2</v>
      </c>
      <c r="O23" s="826">
        <f t="shared" si="14"/>
        <v>9</v>
      </c>
      <c r="P23" s="826">
        <f t="shared" si="14"/>
        <v>11</v>
      </c>
      <c r="Q23" s="826">
        <f>Q17+Q22</f>
        <v>77</v>
      </c>
      <c r="R23" s="826">
        <f t="shared" si="14"/>
        <v>47</v>
      </c>
      <c r="S23" s="1249">
        <f t="shared" si="14"/>
        <v>124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7097"/>
      <c r="B26" s="7097"/>
      <c r="C26" s="7097"/>
      <c r="D26" s="7097"/>
      <c r="E26" s="7097"/>
      <c r="F26" s="7097"/>
      <c r="G26" s="7097"/>
      <c r="H26" s="7097"/>
      <c r="I26" s="7097"/>
      <c r="J26" s="7097"/>
      <c r="K26" s="7097"/>
      <c r="L26" s="7097"/>
      <c r="M26" s="7097"/>
      <c r="N26" s="7097"/>
      <c r="O26" s="7097"/>
      <c r="P26" s="7097"/>
      <c r="Q26" s="7097"/>
      <c r="R26" s="7097"/>
      <c r="S26" s="7097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>
    <tabColor rgb="FF00B050"/>
  </sheetPr>
  <dimension ref="A1:W36"/>
  <sheetViews>
    <sheetView zoomScale="50" zoomScaleNormal="50" workbookViewId="0">
      <selection activeCell="Q19" sqref="Q19"/>
    </sheetView>
  </sheetViews>
  <sheetFormatPr defaultRowHeight="20.25"/>
  <cols>
    <col min="1" max="1" width="106.140625" style="267" customWidth="1"/>
    <col min="2" max="2" width="12.85546875" style="267" customWidth="1"/>
    <col min="3" max="3" width="12.140625" style="267" customWidth="1"/>
    <col min="4" max="4" width="12.42578125" style="267" customWidth="1"/>
    <col min="5" max="5" width="11.5703125" style="267" customWidth="1"/>
    <col min="6" max="6" width="11.85546875" style="267" customWidth="1"/>
    <col min="7" max="7" width="11.28515625" style="267" customWidth="1"/>
    <col min="8" max="8" width="13.5703125" style="267" customWidth="1"/>
    <col min="9" max="9" width="15.42578125" style="267" customWidth="1"/>
    <col min="10" max="10" width="13.28515625" style="267" customWidth="1"/>
    <col min="11" max="256" width="9.140625" style="267"/>
    <col min="257" max="257" width="89" style="267" customWidth="1"/>
    <col min="258" max="258" width="11.42578125" style="267" customWidth="1"/>
    <col min="259" max="259" width="12.140625" style="267" customWidth="1"/>
    <col min="260" max="260" width="11" style="267" customWidth="1"/>
    <col min="261" max="261" width="11.5703125" style="267" customWidth="1"/>
    <col min="262" max="262" width="9.85546875" style="267" customWidth="1"/>
    <col min="263" max="263" width="9.5703125" style="267" customWidth="1"/>
    <col min="264" max="264" width="12.42578125" style="267" customWidth="1"/>
    <col min="265" max="265" width="13.140625" style="267" customWidth="1"/>
    <col min="266" max="266" width="10.7109375" style="267" customWidth="1"/>
    <col min="267" max="512" width="9.140625" style="267"/>
    <col min="513" max="513" width="89" style="267" customWidth="1"/>
    <col min="514" max="514" width="11.42578125" style="267" customWidth="1"/>
    <col min="515" max="515" width="12.140625" style="267" customWidth="1"/>
    <col min="516" max="516" width="11" style="267" customWidth="1"/>
    <col min="517" max="517" width="11.5703125" style="267" customWidth="1"/>
    <col min="518" max="518" width="9.85546875" style="267" customWidth="1"/>
    <col min="519" max="519" width="9.5703125" style="267" customWidth="1"/>
    <col min="520" max="520" width="12.42578125" style="267" customWidth="1"/>
    <col min="521" max="521" width="13.140625" style="267" customWidth="1"/>
    <col min="522" max="522" width="10.7109375" style="267" customWidth="1"/>
    <col min="523" max="768" width="9.140625" style="267"/>
    <col min="769" max="769" width="89" style="267" customWidth="1"/>
    <col min="770" max="770" width="11.42578125" style="267" customWidth="1"/>
    <col min="771" max="771" width="12.140625" style="267" customWidth="1"/>
    <col min="772" max="772" width="11" style="267" customWidth="1"/>
    <col min="773" max="773" width="11.5703125" style="267" customWidth="1"/>
    <col min="774" max="774" width="9.85546875" style="267" customWidth="1"/>
    <col min="775" max="775" width="9.5703125" style="267" customWidth="1"/>
    <col min="776" max="776" width="12.42578125" style="267" customWidth="1"/>
    <col min="777" max="777" width="13.140625" style="267" customWidth="1"/>
    <col min="778" max="778" width="10.7109375" style="267" customWidth="1"/>
    <col min="779" max="1024" width="9.140625" style="267"/>
    <col min="1025" max="1025" width="89" style="267" customWidth="1"/>
    <col min="1026" max="1026" width="11.42578125" style="267" customWidth="1"/>
    <col min="1027" max="1027" width="12.140625" style="267" customWidth="1"/>
    <col min="1028" max="1028" width="11" style="267" customWidth="1"/>
    <col min="1029" max="1029" width="11.5703125" style="267" customWidth="1"/>
    <col min="1030" max="1030" width="9.85546875" style="267" customWidth="1"/>
    <col min="1031" max="1031" width="9.5703125" style="267" customWidth="1"/>
    <col min="1032" max="1032" width="12.42578125" style="267" customWidth="1"/>
    <col min="1033" max="1033" width="13.140625" style="267" customWidth="1"/>
    <col min="1034" max="1034" width="10.7109375" style="267" customWidth="1"/>
    <col min="1035" max="1280" width="9.140625" style="267"/>
    <col min="1281" max="1281" width="89" style="267" customWidth="1"/>
    <col min="1282" max="1282" width="11.42578125" style="267" customWidth="1"/>
    <col min="1283" max="1283" width="12.140625" style="267" customWidth="1"/>
    <col min="1284" max="1284" width="11" style="267" customWidth="1"/>
    <col min="1285" max="1285" width="11.5703125" style="267" customWidth="1"/>
    <col min="1286" max="1286" width="9.85546875" style="267" customWidth="1"/>
    <col min="1287" max="1287" width="9.5703125" style="267" customWidth="1"/>
    <col min="1288" max="1288" width="12.42578125" style="267" customWidth="1"/>
    <col min="1289" max="1289" width="13.140625" style="267" customWidth="1"/>
    <col min="1290" max="1290" width="10.7109375" style="267" customWidth="1"/>
    <col min="1291" max="1536" width="9.140625" style="267"/>
    <col min="1537" max="1537" width="89" style="267" customWidth="1"/>
    <col min="1538" max="1538" width="11.42578125" style="267" customWidth="1"/>
    <col min="1539" max="1539" width="12.140625" style="267" customWidth="1"/>
    <col min="1540" max="1540" width="11" style="267" customWidth="1"/>
    <col min="1541" max="1541" width="11.5703125" style="267" customWidth="1"/>
    <col min="1542" max="1542" width="9.85546875" style="267" customWidth="1"/>
    <col min="1543" max="1543" width="9.5703125" style="267" customWidth="1"/>
    <col min="1544" max="1544" width="12.42578125" style="267" customWidth="1"/>
    <col min="1545" max="1545" width="13.140625" style="267" customWidth="1"/>
    <col min="1546" max="1546" width="10.7109375" style="267" customWidth="1"/>
    <col min="1547" max="1792" width="9.140625" style="267"/>
    <col min="1793" max="1793" width="89" style="267" customWidth="1"/>
    <col min="1794" max="1794" width="11.42578125" style="267" customWidth="1"/>
    <col min="1795" max="1795" width="12.140625" style="267" customWidth="1"/>
    <col min="1796" max="1796" width="11" style="267" customWidth="1"/>
    <col min="1797" max="1797" width="11.5703125" style="267" customWidth="1"/>
    <col min="1798" max="1798" width="9.85546875" style="267" customWidth="1"/>
    <col min="1799" max="1799" width="9.5703125" style="267" customWidth="1"/>
    <col min="1800" max="1800" width="12.42578125" style="267" customWidth="1"/>
    <col min="1801" max="1801" width="13.140625" style="267" customWidth="1"/>
    <col min="1802" max="1802" width="10.7109375" style="267" customWidth="1"/>
    <col min="1803" max="2048" width="9.140625" style="267"/>
    <col min="2049" max="2049" width="89" style="267" customWidth="1"/>
    <col min="2050" max="2050" width="11.42578125" style="267" customWidth="1"/>
    <col min="2051" max="2051" width="12.140625" style="267" customWidth="1"/>
    <col min="2052" max="2052" width="11" style="267" customWidth="1"/>
    <col min="2053" max="2053" width="11.5703125" style="267" customWidth="1"/>
    <col min="2054" max="2054" width="9.85546875" style="267" customWidth="1"/>
    <col min="2055" max="2055" width="9.5703125" style="267" customWidth="1"/>
    <col min="2056" max="2056" width="12.42578125" style="267" customWidth="1"/>
    <col min="2057" max="2057" width="13.140625" style="267" customWidth="1"/>
    <col min="2058" max="2058" width="10.7109375" style="267" customWidth="1"/>
    <col min="2059" max="2304" width="9.140625" style="267"/>
    <col min="2305" max="2305" width="89" style="267" customWidth="1"/>
    <col min="2306" max="2306" width="11.42578125" style="267" customWidth="1"/>
    <col min="2307" max="2307" width="12.140625" style="267" customWidth="1"/>
    <col min="2308" max="2308" width="11" style="267" customWidth="1"/>
    <col min="2309" max="2309" width="11.5703125" style="267" customWidth="1"/>
    <col min="2310" max="2310" width="9.85546875" style="267" customWidth="1"/>
    <col min="2311" max="2311" width="9.5703125" style="267" customWidth="1"/>
    <col min="2312" max="2312" width="12.42578125" style="267" customWidth="1"/>
    <col min="2313" max="2313" width="13.140625" style="267" customWidth="1"/>
    <col min="2314" max="2314" width="10.7109375" style="267" customWidth="1"/>
    <col min="2315" max="2560" width="9.140625" style="267"/>
    <col min="2561" max="2561" width="89" style="267" customWidth="1"/>
    <col min="2562" max="2562" width="11.42578125" style="267" customWidth="1"/>
    <col min="2563" max="2563" width="12.140625" style="267" customWidth="1"/>
    <col min="2564" max="2564" width="11" style="267" customWidth="1"/>
    <col min="2565" max="2565" width="11.5703125" style="267" customWidth="1"/>
    <col min="2566" max="2566" width="9.85546875" style="267" customWidth="1"/>
    <col min="2567" max="2567" width="9.5703125" style="267" customWidth="1"/>
    <col min="2568" max="2568" width="12.42578125" style="267" customWidth="1"/>
    <col min="2569" max="2569" width="13.140625" style="267" customWidth="1"/>
    <col min="2570" max="2570" width="10.7109375" style="267" customWidth="1"/>
    <col min="2571" max="2816" width="9.140625" style="267"/>
    <col min="2817" max="2817" width="89" style="267" customWidth="1"/>
    <col min="2818" max="2818" width="11.42578125" style="267" customWidth="1"/>
    <col min="2819" max="2819" width="12.140625" style="267" customWidth="1"/>
    <col min="2820" max="2820" width="11" style="267" customWidth="1"/>
    <col min="2821" max="2821" width="11.5703125" style="267" customWidth="1"/>
    <col min="2822" max="2822" width="9.85546875" style="267" customWidth="1"/>
    <col min="2823" max="2823" width="9.5703125" style="267" customWidth="1"/>
    <col min="2824" max="2824" width="12.42578125" style="267" customWidth="1"/>
    <col min="2825" max="2825" width="13.140625" style="267" customWidth="1"/>
    <col min="2826" max="2826" width="10.7109375" style="267" customWidth="1"/>
    <col min="2827" max="3072" width="9.140625" style="267"/>
    <col min="3073" max="3073" width="89" style="267" customWidth="1"/>
    <col min="3074" max="3074" width="11.42578125" style="267" customWidth="1"/>
    <col min="3075" max="3075" width="12.140625" style="267" customWidth="1"/>
    <col min="3076" max="3076" width="11" style="267" customWidth="1"/>
    <col min="3077" max="3077" width="11.5703125" style="267" customWidth="1"/>
    <col min="3078" max="3078" width="9.85546875" style="267" customWidth="1"/>
    <col min="3079" max="3079" width="9.5703125" style="267" customWidth="1"/>
    <col min="3080" max="3080" width="12.42578125" style="267" customWidth="1"/>
    <col min="3081" max="3081" width="13.140625" style="267" customWidth="1"/>
    <col min="3082" max="3082" width="10.7109375" style="267" customWidth="1"/>
    <col min="3083" max="3328" width="9.140625" style="267"/>
    <col min="3329" max="3329" width="89" style="267" customWidth="1"/>
    <col min="3330" max="3330" width="11.42578125" style="267" customWidth="1"/>
    <col min="3331" max="3331" width="12.140625" style="267" customWidth="1"/>
    <col min="3332" max="3332" width="11" style="267" customWidth="1"/>
    <col min="3333" max="3333" width="11.5703125" style="267" customWidth="1"/>
    <col min="3334" max="3334" width="9.85546875" style="267" customWidth="1"/>
    <col min="3335" max="3335" width="9.5703125" style="267" customWidth="1"/>
    <col min="3336" max="3336" width="12.42578125" style="267" customWidth="1"/>
    <col min="3337" max="3337" width="13.140625" style="267" customWidth="1"/>
    <col min="3338" max="3338" width="10.7109375" style="267" customWidth="1"/>
    <col min="3339" max="3584" width="9.140625" style="267"/>
    <col min="3585" max="3585" width="89" style="267" customWidth="1"/>
    <col min="3586" max="3586" width="11.42578125" style="267" customWidth="1"/>
    <col min="3587" max="3587" width="12.140625" style="267" customWidth="1"/>
    <col min="3588" max="3588" width="11" style="267" customWidth="1"/>
    <col min="3589" max="3589" width="11.5703125" style="267" customWidth="1"/>
    <col min="3590" max="3590" width="9.85546875" style="267" customWidth="1"/>
    <col min="3591" max="3591" width="9.5703125" style="267" customWidth="1"/>
    <col min="3592" max="3592" width="12.42578125" style="267" customWidth="1"/>
    <col min="3593" max="3593" width="13.140625" style="267" customWidth="1"/>
    <col min="3594" max="3594" width="10.7109375" style="267" customWidth="1"/>
    <col min="3595" max="3840" width="9.140625" style="267"/>
    <col min="3841" max="3841" width="89" style="267" customWidth="1"/>
    <col min="3842" max="3842" width="11.42578125" style="267" customWidth="1"/>
    <col min="3843" max="3843" width="12.140625" style="267" customWidth="1"/>
    <col min="3844" max="3844" width="11" style="267" customWidth="1"/>
    <col min="3845" max="3845" width="11.5703125" style="267" customWidth="1"/>
    <col min="3846" max="3846" width="9.85546875" style="267" customWidth="1"/>
    <col min="3847" max="3847" width="9.5703125" style="267" customWidth="1"/>
    <col min="3848" max="3848" width="12.42578125" style="267" customWidth="1"/>
    <col min="3849" max="3849" width="13.140625" style="267" customWidth="1"/>
    <col min="3850" max="3850" width="10.7109375" style="267" customWidth="1"/>
    <col min="3851" max="4096" width="9.140625" style="267"/>
    <col min="4097" max="4097" width="89" style="267" customWidth="1"/>
    <col min="4098" max="4098" width="11.42578125" style="267" customWidth="1"/>
    <col min="4099" max="4099" width="12.140625" style="267" customWidth="1"/>
    <col min="4100" max="4100" width="11" style="267" customWidth="1"/>
    <col min="4101" max="4101" width="11.5703125" style="267" customWidth="1"/>
    <col min="4102" max="4102" width="9.85546875" style="267" customWidth="1"/>
    <col min="4103" max="4103" width="9.5703125" style="267" customWidth="1"/>
    <col min="4104" max="4104" width="12.42578125" style="267" customWidth="1"/>
    <col min="4105" max="4105" width="13.140625" style="267" customWidth="1"/>
    <col min="4106" max="4106" width="10.7109375" style="267" customWidth="1"/>
    <col min="4107" max="4352" width="9.140625" style="267"/>
    <col min="4353" max="4353" width="89" style="267" customWidth="1"/>
    <col min="4354" max="4354" width="11.42578125" style="267" customWidth="1"/>
    <col min="4355" max="4355" width="12.140625" style="267" customWidth="1"/>
    <col min="4356" max="4356" width="11" style="267" customWidth="1"/>
    <col min="4357" max="4357" width="11.5703125" style="267" customWidth="1"/>
    <col min="4358" max="4358" width="9.85546875" style="267" customWidth="1"/>
    <col min="4359" max="4359" width="9.5703125" style="267" customWidth="1"/>
    <col min="4360" max="4360" width="12.42578125" style="267" customWidth="1"/>
    <col min="4361" max="4361" width="13.140625" style="267" customWidth="1"/>
    <col min="4362" max="4362" width="10.7109375" style="267" customWidth="1"/>
    <col min="4363" max="4608" width="9.140625" style="267"/>
    <col min="4609" max="4609" width="89" style="267" customWidth="1"/>
    <col min="4610" max="4610" width="11.42578125" style="267" customWidth="1"/>
    <col min="4611" max="4611" width="12.140625" style="267" customWidth="1"/>
    <col min="4612" max="4612" width="11" style="267" customWidth="1"/>
    <col min="4613" max="4613" width="11.5703125" style="267" customWidth="1"/>
    <col min="4614" max="4614" width="9.85546875" style="267" customWidth="1"/>
    <col min="4615" max="4615" width="9.5703125" style="267" customWidth="1"/>
    <col min="4616" max="4616" width="12.42578125" style="267" customWidth="1"/>
    <col min="4617" max="4617" width="13.140625" style="267" customWidth="1"/>
    <col min="4618" max="4618" width="10.7109375" style="267" customWidth="1"/>
    <col min="4619" max="4864" width="9.140625" style="267"/>
    <col min="4865" max="4865" width="89" style="267" customWidth="1"/>
    <col min="4866" max="4866" width="11.42578125" style="267" customWidth="1"/>
    <col min="4867" max="4867" width="12.140625" style="267" customWidth="1"/>
    <col min="4868" max="4868" width="11" style="267" customWidth="1"/>
    <col min="4869" max="4869" width="11.5703125" style="267" customWidth="1"/>
    <col min="4870" max="4870" width="9.85546875" style="267" customWidth="1"/>
    <col min="4871" max="4871" width="9.5703125" style="267" customWidth="1"/>
    <col min="4872" max="4872" width="12.42578125" style="267" customWidth="1"/>
    <col min="4873" max="4873" width="13.140625" style="267" customWidth="1"/>
    <col min="4874" max="4874" width="10.7109375" style="267" customWidth="1"/>
    <col min="4875" max="5120" width="9.140625" style="267"/>
    <col min="5121" max="5121" width="89" style="267" customWidth="1"/>
    <col min="5122" max="5122" width="11.42578125" style="267" customWidth="1"/>
    <col min="5123" max="5123" width="12.140625" style="267" customWidth="1"/>
    <col min="5124" max="5124" width="11" style="267" customWidth="1"/>
    <col min="5125" max="5125" width="11.5703125" style="267" customWidth="1"/>
    <col min="5126" max="5126" width="9.85546875" style="267" customWidth="1"/>
    <col min="5127" max="5127" width="9.5703125" style="267" customWidth="1"/>
    <col min="5128" max="5128" width="12.42578125" style="267" customWidth="1"/>
    <col min="5129" max="5129" width="13.140625" style="267" customWidth="1"/>
    <col min="5130" max="5130" width="10.7109375" style="267" customWidth="1"/>
    <col min="5131" max="5376" width="9.140625" style="267"/>
    <col min="5377" max="5377" width="89" style="267" customWidth="1"/>
    <col min="5378" max="5378" width="11.42578125" style="267" customWidth="1"/>
    <col min="5379" max="5379" width="12.140625" style="267" customWidth="1"/>
    <col min="5380" max="5380" width="11" style="267" customWidth="1"/>
    <col min="5381" max="5381" width="11.5703125" style="267" customWidth="1"/>
    <col min="5382" max="5382" width="9.85546875" style="267" customWidth="1"/>
    <col min="5383" max="5383" width="9.5703125" style="267" customWidth="1"/>
    <col min="5384" max="5384" width="12.42578125" style="267" customWidth="1"/>
    <col min="5385" max="5385" width="13.140625" style="267" customWidth="1"/>
    <col min="5386" max="5386" width="10.7109375" style="267" customWidth="1"/>
    <col min="5387" max="5632" width="9.140625" style="267"/>
    <col min="5633" max="5633" width="89" style="267" customWidth="1"/>
    <col min="5634" max="5634" width="11.42578125" style="267" customWidth="1"/>
    <col min="5635" max="5635" width="12.140625" style="267" customWidth="1"/>
    <col min="5636" max="5636" width="11" style="267" customWidth="1"/>
    <col min="5637" max="5637" width="11.5703125" style="267" customWidth="1"/>
    <col min="5638" max="5638" width="9.85546875" style="267" customWidth="1"/>
    <col min="5639" max="5639" width="9.5703125" style="267" customWidth="1"/>
    <col min="5640" max="5640" width="12.42578125" style="267" customWidth="1"/>
    <col min="5641" max="5641" width="13.140625" style="267" customWidth="1"/>
    <col min="5642" max="5642" width="10.7109375" style="267" customWidth="1"/>
    <col min="5643" max="5888" width="9.140625" style="267"/>
    <col min="5889" max="5889" width="89" style="267" customWidth="1"/>
    <col min="5890" max="5890" width="11.42578125" style="267" customWidth="1"/>
    <col min="5891" max="5891" width="12.140625" style="267" customWidth="1"/>
    <col min="5892" max="5892" width="11" style="267" customWidth="1"/>
    <col min="5893" max="5893" width="11.5703125" style="267" customWidth="1"/>
    <col min="5894" max="5894" width="9.85546875" style="267" customWidth="1"/>
    <col min="5895" max="5895" width="9.5703125" style="267" customWidth="1"/>
    <col min="5896" max="5896" width="12.42578125" style="267" customWidth="1"/>
    <col min="5897" max="5897" width="13.140625" style="267" customWidth="1"/>
    <col min="5898" max="5898" width="10.7109375" style="267" customWidth="1"/>
    <col min="5899" max="6144" width="9.140625" style="267"/>
    <col min="6145" max="6145" width="89" style="267" customWidth="1"/>
    <col min="6146" max="6146" width="11.42578125" style="267" customWidth="1"/>
    <col min="6147" max="6147" width="12.140625" style="267" customWidth="1"/>
    <col min="6148" max="6148" width="11" style="267" customWidth="1"/>
    <col min="6149" max="6149" width="11.5703125" style="267" customWidth="1"/>
    <col min="6150" max="6150" width="9.85546875" style="267" customWidth="1"/>
    <col min="6151" max="6151" width="9.5703125" style="267" customWidth="1"/>
    <col min="6152" max="6152" width="12.42578125" style="267" customWidth="1"/>
    <col min="6153" max="6153" width="13.140625" style="267" customWidth="1"/>
    <col min="6154" max="6154" width="10.7109375" style="267" customWidth="1"/>
    <col min="6155" max="6400" width="9.140625" style="267"/>
    <col min="6401" max="6401" width="89" style="267" customWidth="1"/>
    <col min="6402" max="6402" width="11.42578125" style="267" customWidth="1"/>
    <col min="6403" max="6403" width="12.140625" style="267" customWidth="1"/>
    <col min="6404" max="6404" width="11" style="267" customWidth="1"/>
    <col min="6405" max="6405" width="11.5703125" style="267" customWidth="1"/>
    <col min="6406" max="6406" width="9.85546875" style="267" customWidth="1"/>
    <col min="6407" max="6407" width="9.5703125" style="267" customWidth="1"/>
    <col min="6408" max="6408" width="12.42578125" style="267" customWidth="1"/>
    <col min="6409" max="6409" width="13.140625" style="267" customWidth="1"/>
    <col min="6410" max="6410" width="10.7109375" style="267" customWidth="1"/>
    <col min="6411" max="6656" width="9.140625" style="267"/>
    <col min="6657" max="6657" width="89" style="267" customWidth="1"/>
    <col min="6658" max="6658" width="11.42578125" style="267" customWidth="1"/>
    <col min="6659" max="6659" width="12.140625" style="267" customWidth="1"/>
    <col min="6660" max="6660" width="11" style="267" customWidth="1"/>
    <col min="6661" max="6661" width="11.5703125" style="267" customWidth="1"/>
    <col min="6662" max="6662" width="9.85546875" style="267" customWidth="1"/>
    <col min="6663" max="6663" width="9.5703125" style="267" customWidth="1"/>
    <col min="6664" max="6664" width="12.42578125" style="267" customWidth="1"/>
    <col min="6665" max="6665" width="13.140625" style="267" customWidth="1"/>
    <col min="6666" max="6666" width="10.7109375" style="267" customWidth="1"/>
    <col min="6667" max="6912" width="9.140625" style="267"/>
    <col min="6913" max="6913" width="89" style="267" customWidth="1"/>
    <col min="6914" max="6914" width="11.42578125" style="267" customWidth="1"/>
    <col min="6915" max="6915" width="12.140625" style="267" customWidth="1"/>
    <col min="6916" max="6916" width="11" style="267" customWidth="1"/>
    <col min="6917" max="6917" width="11.5703125" style="267" customWidth="1"/>
    <col min="6918" max="6918" width="9.85546875" style="267" customWidth="1"/>
    <col min="6919" max="6919" width="9.5703125" style="267" customWidth="1"/>
    <col min="6920" max="6920" width="12.42578125" style="267" customWidth="1"/>
    <col min="6921" max="6921" width="13.140625" style="267" customWidth="1"/>
    <col min="6922" max="6922" width="10.7109375" style="267" customWidth="1"/>
    <col min="6923" max="7168" width="9.140625" style="267"/>
    <col min="7169" max="7169" width="89" style="267" customWidth="1"/>
    <col min="7170" max="7170" width="11.42578125" style="267" customWidth="1"/>
    <col min="7171" max="7171" width="12.140625" style="267" customWidth="1"/>
    <col min="7172" max="7172" width="11" style="267" customWidth="1"/>
    <col min="7173" max="7173" width="11.5703125" style="267" customWidth="1"/>
    <col min="7174" max="7174" width="9.85546875" style="267" customWidth="1"/>
    <col min="7175" max="7175" width="9.5703125" style="267" customWidth="1"/>
    <col min="7176" max="7176" width="12.42578125" style="267" customWidth="1"/>
    <col min="7177" max="7177" width="13.140625" style="267" customWidth="1"/>
    <col min="7178" max="7178" width="10.7109375" style="267" customWidth="1"/>
    <col min="7179" max="7424" width="9.140625" style="267"/>
    <col min="7425" max="7425" width="89" style="267" customWidth="1"/>
    <col min="7426" max="7426" width="11.42578125" style="267" customWidth="1"/>
    <col min="7427" max="7427" width="12.140625" style="267" customWidth="1"/>
    <col min="7428" max="7428" width="11" style="267" customWidth="1"/>
    <col min="7429" max="7429" width="11.5703125" style="267" customWidth="1"/>
    <col min="7430" max="7430" width="9.85546875" style="267" customWidth="1"/>
    <col min="7431" max="7431" width="9.5703125" style="267" customWidth="1"/>
    <col min="7432" max="7432" width="12.42578125" style="267" customWidth="1"/>
    <col min="7433" max="7433" width="13.140625" style="267" customWidth="1"/>
    <col min="7434" max="7434" width="10.7109375" style="267" customWidth="1"/>
    <col min="7435" max="7680" width="9.140625" style="267"/>
    <col min="7681" max="7681" width="89" style="267" customWidth="1"/>
    <col min="7682" max="7682" width="11.42578125" style="267" customWidth="1"/>
    <col min="7683" max="7683" width="12.140625" style="267" customWidth="1"/>
    <col min="7684" max="7684" width="11" style="267" customWidth="1"/>
    <col min="7685" max="7685" width="11.5703125" style="267" customWidth="1"/>
    <col min="7686" max="7686" width="9.85546875" style="267" customWidth="1"/>
    <col min="7687" max="7687" width="9.5703125" style="267" customWidth="1"/>
    <col min="7688" max="7688" width="12.42578125" style="267" customWidth="1"/>
    <col min="7689" max="7689" width="13.140625" style="267" customWidth="1"/>
    <col min="7690" max="7690" width="10.7109375" style="267" customWidth="1"/>
    <col min="7691" max="7936" width="9.140625" style="267"/>
    <col min="7937" max="7937" width="89" style="267" customWidth="1"/>
    <col min="7938" max="7938" width="11.42578125" style="267" customWidth="1"/>
    <col min="7939" max="7939" width="12.140625" style="267" customWidth="1"/>
    <col min="7940" max="7940" width="11" style="267" customWidth="1"/>
    <col min="7941" max="7941" width="11.5703125" style="267" customWidth="1"/>
    <col min="7942" max="7942" width="9.85546875" style="267" customWidth="1"/>
    <col min="7943" max="7943" width="9.5703125" style="267" customWidth="1"/>
    <col min="7944" max="7944" width="12.42578125" style="267" customWidth="1"/>
    <col min="7945" max="7945" width="13.140625" style="267" customWidth="1"/>
    <col min="7946" max="7946" width="10.7109375" style="267" customWidth="1"/>
    <col min="7947" max="8192" width="9.140625" style="267"/>
    <col min="8193" max="8193" width="89" style="267" customWidth="1"/>
    <col min="8194" max="8194" width="11.42578125" style="267" customWidth="1"/>
    <col min="8195" max="8195" width="12.140625" style="267" customWidth="1"/>
    <col min="8196" max="8196" width="11" style="267" customWidth="1"/>
    <col min="8197" max="8197" width="11.5703125" style="267" customWidth="1"/>
    <col min="8198" max="8198" width="9.85546875" style="267" customWidth="1"/>
    <col min="8199" max="8199" width="9.5703125" style="267" customWidth="1"/>
    <col min="8200" max="8200" width="12.42578125" style="267" customWidth="1"/>
    <col min="8201" max="8201" width="13.140625" style="267" customWidth="1"/>
    <col min="8202" max="8202" width="10.7109375" style="267" customWidth="1"/>
    <col min="8203" max="8448" width="9.140625" style="267"/>
    <col min="8449" max="8449" width="89" style="267" customWidth="1"/>
    <col min="8450" max="8450" width="11.42578125" style="267" customWidth="1"/>
    <col min="8451" max="8451" width="12.140625" style="267" customWidth="1"/>
    <col min="8452" max="8452" width="11" style="267" customWidth="1"/>
    <col min="8453" max="8453" width="11.5703125" style="267" customWidth="1"/>
    <col min="8454" max="8454" width="9.85546875" style="267" customWidth="1"/>
    <col min="8455" max="8455" width="9.5703125" style="267" customWidth="1"/>
    <col min="8456" max="8456" width="12.42578125" style="267" customWidth="1"/>
    <col min="8457" max="8457" width="13.140625" style="267" customWidth="1"/>
    <col min="8458" max="8458" width="10.7109375" style="267" customWidth="1"/>
    <col min="8459" max="8704" width="9.140625" style="267"/>
    <col min="8705" max="8705" width="89" style="267" customWidth="1"/>
    <col min="8706" max="8706" width="11.42578125" style="267" customWidth="1"/>
    <col min="8707" max="8707" width="12.140625" style="267" customWidth="1"/>
    <col min="8708" max="8708" width="11" style="267" customWidth="1"/>
    <col min="8709" max="8709" width="11.5703125" style="267" customWidth="1"/>
    <col min="8710" max="8710" width="9.85546875" style="267" customWidth="1"/>
    <col min="8711" max="8711" width="9.5703125" style="267" customWidth="1"/>
    <col min="8712" max="8712" width="12.42578125" style="267" customWidth="1"/>
    <col min="8713" max="8713" width="13.140625" style="267" customWidth="1"/>
    <col min="8714" max="8714" width="10.7109375" style="267" customWidth="1"/>
    <col min="8715" max="8960" width="9.140625" style="267"/>
    <col min="8961" max="8961" width="89" style="267" customWidth="1"/>
    <col min="8962" max="8962" width="11.42578125" style="267" customWidth="1"/>
    <col min="8963" max="8963" width="12.140625" style="267" customWidth="1"/>
    <col min="8964" max="8964" width="11" style="267" customWidth="1"/>
    <col min="8965" max="8965" width="11.5703125" style="267" customWidth="1"/>
    <col min="8966" max="8966" width="9.85546875" style="267" customWidth="1"/>
    <col min="8967" max="8967" width="9.5703125" style="267" customWidth="1"/>
    <col min="8968" max="8968" width="12.42578125" style="267" customWidth="1"/>
    <col min="8969" max="8969" width="13.140625" style="267" customWidth="1"/>
    <col min="8970" max="8970" width="10.7109375" style="267" customWidth="1"/>
    <col min="8971" max="9216" width="9.140625" style="267"/>
    <col min="9217" max="9217" width="89" style="267" customWidth="1"/>
    <col min="9218" max="9218" width="11.42578125" style="267" customWidth="1"/>
    <col min="9219" max="9219" width="12.140625" style="267" customWidth="1"/>
    <col min="9220" max="9220" width="11" style="267" customWidth="1"/>
    <col min="9221" max="9221" width="11.5703125" style="267" customWidth="1"/>
    <col min="9222" max="9222" width="9.85546875" style="267" customWidth="1"/>
    <col min="9223" max="9223" width="9.5703125" style="267" customWidth="1"/>
    <col min="9224" max="9224" width="12.42578125" style="267" customWidth="1"/>
    <col min="9225" max="9225" width="13.140625" style="267" customWidth="1"/>
    <col min="9226" max="9226" width="10.7109375" style="267" customWidth="1"/>
    <col min="9227" max="9472" width="9.140625" style="267"/>
    <col min="9473" max="9473" width="89" style="267" customWidth="1"/>
    <col min="9474" max="9474" width="11.42578125" style="267" customWidth="1"/>
    <col min="9475" max="9475" width="12.140625" style="267" customWidth="1"/>
    <col min="9476" max="9476" width="11" style="267" customWidth="1"/>
    <col min="9477" max="9477" width="11.5703125" style="267" customWidth="1"/>
    <col min="9478" max="9478" width="9.85546875" style="267" customWidth="1"/>
    <col min="9479" max="9479" width="9.5703125" style="267" customWidth="1"/>
    <col min="9480" max="9480" width="12.42578125" style="267" customWidth="1"/>
    <col min="9481" max="9481" width="13.140625" style="267" customWidth="1"/>
    <col min="9482" max="9482" width="10.7109375" style="267" customWidth="1"/>
    <col min="9483" max="9728" width="9.140625" style="267"/>
    <col min="9729" max="9729" width="89" style="267" customWidth="1"/>
    <col min="9730" max="9730" width="11.42578125" style="267" customWidth="1"/>
    <col min="9731" max="9731" width="12.140625" style="267" customWidth="1"/>
    <col min="9732" max="9732" width="11" style="267" customWidth="1"/>
    <col min="9733" max="9733" width="11.5703125" style="267" customWidth="1"/>
    <col min="9734" max="9734" width="9.85546875" style="267" customWidth="1"/>
    <col min="9735" max="9735" width="9.5703125" style="267" customWidth="1"/>
    <col min="9736" max="9736" width="12.42578125" style="267" customWidth="1"/>
    <col min="9737" max="9737" width="13.140625" style="267" customWidth="1"/>
    <col min="9738" max="9738" width="10.7109375" style="267" customWidth="1"/>
    <col min="9739" max="9984" width="9.140625" style="267"/>
    <col min="9985" max="9985" width="89" style="267" customWidth="1"/>
    <col min="9986" max="9986" width="11.42578125" style="267" customWidth="1"/>
    <col min="9987" max="9987" width="12.140625" style="267" customWidth="1"/>
    <col min="9988" max="9988" width="11" style="267" customWidth="1"/>
    <col min="9989" max="9989" width="11.5703125" style="267" customWidth="1"/>
    <col min="9990" max="9990" width="9.85546875" style="267" customWidth="1"/>
    <col min="9991" max="9991" width="9.5703125" style="267" customWidth="1"/>
    <col min="9992" max="9992" width="12.42578125" style="267" customWidth="1"/>
    <col min="9993" max="9993" width="13.140625" style="267" customWidth="1"/>
    <col min="9994" max="9994" width="10.7109375" style="267" customWidth="1"/>
    <col min="9995" max="10240" width="9.140625" style="267"/>
    <col min="10241" max="10241" width="89" style="267" customWidth="1"/>
    <col min="10242" max="10242" width="11.42578125" style="267" customWidth="1"/>
    <col min="10243" max="10243" width="12.140625" style="267" customWidth="1"/>
    <col min="10244" max="10244" width="11" style="267" customWidth="1"/>
    <col min="10245" max="10245" width="11.5703125" style="267" customWidth="1"/>
    <col min="10246" max="10246" width="9.85546875" style="267" customWidth="1"/>
    <col min="10247" max="10247" width="9.5703125" style="267" customWidth="1"/>
    <col min="10248" max="10248" width="12.42578125" style="267" customWidth="1"/>
    <col min="10249" max="10249" width="13.140625" style="267" customWidth="1"/>
    <col min="10250" max="10250" width="10.7109375" style="267" customWidth="1"/>
    <col min="10251" max="10496" width="9.140625" style="267"/>
    <col min="10497" max="10497" width="89" style="267" customWidth="1"/>
    <col min="10498" max="10498" width="11.42578125" style="267" customWidth="1"/>
    <col min="10499" max="10499" width="12.140625" style="267" customWidth="1"/>
    <col min="10500" max="10500" width="11" style="267" customWidth="1"/>
    <col min="10501" max="10501" width="11.5703125" style="267" customWidth="1"/>
    <col min="10502" max="10502" width="9.85546875" style="267" customWidth="1"/>
    <col min="10503" max="10503" width="9.5703125" style="267" customWidth="1"/>
    <col min="10504" max="10504" width="12.42578125" style="267" customWidth="1"/>
    <col min="10505" max="10505" width="13.140625" style="267" customWidth="1"/>
    <col min="10506" max="10506" width="10.7109375" style="267" customWidth="1"/>
    <col min="10507" max="10752" width="9.140625" style="267"/>
    <col min="10753" max="10753" width="89" style="267" customWidth="1"/>
    <col min="10754" max="10754" width="11.42578125" style="267" customWidth="1"/>
    <col min="10755" max="10755" width="12.140625" style="267" customWidth="1"/>
    <col min="10756" max="10756" width="11" style="267" customWidth="1"/>
    <col min="10757" max="10757" width="11.5703125" style="267" customWidth="1"/>
    <col min="10758" max="10758" width="9.85546875" style="267" customWidth="1"/>
    <col min="10759" max="10759" width="9.5703125" style="267" customWidth="1"/>
    <col min="10760" max="10760" width="12.42578125" style="267" customWidth="1"/>
    <col min="10761" max="10761" width="13.140625" style="267" customWidth="1"/>
    <col min="10762" max="10762" width="10.7109375" style="267" customWidth="1"/>
    <col min="10763" max="11008" width="9.140625" style="267"/>
    <col min="11009" max="11009" width="89" style="267" customWidth="1"/>
    <col min="11010" max="11010" width="11.42578125" style="267" customWidth="1"/>
    <col min="11011" max="11011" width="12.140625" style="267" customWidth="1"/>
    <col min="11012" max="11012" width="11" style="267" customWidth="1"/>
    <col min="11013" max="11013" width="11.5703125" style="267" customWidth="1"/>
    <col min="11014" max="11014" width="9.85546875" style="267" customWidth="1"/>
    <col min="11015" max="11015" width="9.5703125" style="267" customWidth="1"/>
    <col min="11016" max="11016" width="12.42578125" style="267" customWidth="1"/>
    <col min="11017" max="11017" width="13.140625" style="267" customWidth="1"/>
    <col min="11018" max="11018" width="10.7109375" style="267" customWidth="1"/>
    <col min="11019" max="11264" width="9.140625" style="267"/>
    <col min="11265" max="11265" width="89" style="267" customWidth="1"/>
    <col min="11266" max="11266" width="11.42578125" style="267" customWidth="1"/>
    <col min="11267" max="11267" width="12.140625" style="267" customWidth="1"/>
    <col min="11268" max="11268" width="11" style="267" customWidth="1"/>
    <col min="11269" max="11269" width="11.5703125" style="267" customWidth="1"/>
    <col min="11270" max="11270" width="9.85546875" style="267" customWidth="1"/>
    <col min="11271" max="11271" width="9.5703125" style="267" customWidth="1"/>
    <col min="11272" max="11272" width="12.42578125" style="267" customWidth="1"/>
    <col min="11273" max="11273" width="13.140625" style="267" customWidth="1"/>
    <col min="11274" max="11274" width="10.7109375" style="267" customWidth="1"/>
    <col min="11275" max="11520" width="9.140625" style="267"/>
    <col min="11521" max="11521" width="89" style="267" customWidth="1"/>
    <col min="11522" max="11522" width="11.42578125" style="267" customWidth="1"/>
    <col min="11523" max="11523" width="12.140625" style="267" customWidth="1"/>
    <col min="11524" max="11524" width="11" style="267" customWidth="1"/>
    <col min="11525" max="11525" width="11.5703125" style="267" customWidth="1"/>
    <col min="11526" max="11526" width="9.85546875" style="267" customWidth="1"/>
    <col min="11527" max="11527" width="9.5703125" style="267" customWidth="1"/>
    <col min="11528" max="11528" width="12.42578125" style="267" customWidth="1"/>
    <col min="11529" max="11529" width="13.140625" style="267" customWidth="1"/>
    <col min="11530" max="11530" width="10.7109375" style="267" customWidth="1"/>
    <col min="11531" max="11776" width="9.140625" style="267"/>
    <col min="11777" max="11777" width="89" style="267" customWidth="1"/>
    <col min="11778" max="11778" width="11.42578125" style="267" customWidth="1"/>
    <col min="11779" max="11779" width="12.140625" style="267" customWidth="1"/>
    <col min="11780" max="11780" width="11" style="267" customWidth="1"/>
    <col min="11781" max="11781" width="11.5703125" style="267" customWidth="1"/>
    <col min="11782" max="11782" width="9.85546875" style="267" customWidth="1"/>
    <col min="11783" max="11783" width="9.5703125" style="267" customWidth="1"/>
    <col min="11784" max="11784" width="12.42578125" style="267" customWidth="1"/>
    <col min="11785" max="11785" width="13.140625" style="267" customWidth="1"/>
    <col min="11786" max="11786" width="10.7109375" style="267" customWidth="1"/>
    <col min="11787" max="12032" width="9.140625" style="267"/>
    <col min="12033" max="12033" width="89" style="267" customWidth="1"/>
    <col min="12034" max="12034" width="11.42578125" style="267" customWidth="1"/>
    <col min="12035" max="12035" width="12.140625" style="267" customWidth="1"/>
    <col min="12036" max="12036" width="11" style="267" customWidth="1"/>
    <col min="12037" max="12037" width="11.5703125" style="267" customWidth="1"/>
    <col min="12038" max="12038" width="9.85546875" style="267" customWidth="1"/>
    <col min="12039" max="12039" width="9.5703125" style="267" customWidth="1"/>
    <col min="12040" max="12040" width="12.42578125" style="267" customWidth="1"/>
    <col min="12041" max="12041" width="13.140625" style="267" customWidth="1"/>
    <col min="12042" max="12042" width="10.7109375" style="267" customWidth="1"/>
    <col min="12043" max="12288" width="9.140625" style="267"/>
    <col min="12289" max="12289" width="89" style="267" customWidth="1"/>
    <col min="12290" max="12290" width="11.42578125" style="267" customWidth="1"/>
    <col min="12291" max="12291" width="12.140625" style="267" customWidth="1"/>
    <col min="12292" max="12292" width="11" style="267" customWidth="1"/>
    <col min="12293" max="12293" width="11.5703125" style="267" customWidth="1"/>
    <col min="12294" max="12294" width="9.85546875" style="267" customWidth="1"/>
    <col min="12295" max="12295" width="9.5703125" style="267" customWidth="1"/>
    <col min="12296" max="12296" width="12.42578125" style="267" customWidth="1"/>
    <col min="12297" max="12297" width="13.140625" style="267" customWidth="1"/>
    <col min="12298" max="12298" width="10.7109375" style="267" customWidth="1"/>
    <col min="12299" max="12544" width="9.140625" style="267"/>
    <col min="12545" max="12545" width="89" style="267" customWidth="1"/>
    <col min="12546" max="12546" width="11.42578125" style="267" customWidth="1"/>
    <col min="12547" max="12547" width="12.140625" style="267" customWidth="1"/>
    <col min="12548" max="12548" width="11" style="267" customWidth="1"/>
    <col min="12549" max="12549" width="11.5703125" style="267" customWidth="1"/>
    <col min="12550" max="12550" width="9.85546875" style="267" customWidth="1"/>
    <col min="12551" max="12551" width="9.5703125" style="267" customWidth="1"/>
    <col min="12552" max="12552" width="12.42578125" style="267" customWidth="1"/>
    <col min="12553" max="12553" width="13.140625" style="267" customWidth="1"/>
    <col min="12554" max="12554" width="10.7109375" style="267" customWidth="1"/>
    <col min="12555" max="12800" width="9.140625" style="267"/>
    <col min="12801" max="12801" width="89" style="267" customWidth="1"/>
    <col min="12802" max="12802" width="11.42578125" style="267" customWidth="1"/>
    <col min="12803" max="12803" width="12.140625" style="267" customWidth="1"/>
    <col min="12804" max="12804" width="11" style="267" customWidth="1"/>
    <col min="12805" max="12805" width="11.5703125" style="267" customWidth="1"/>
    <col min="12806" max="12806" width="9.85546875" style="267" customWidth="1"/>
    <col min="12807" max="12807" width="9.5703125" style="267" customWidth="1"/>
    <col min="12808" max="12808" width="12.42578125" style="267" customWidth="1"/>
    <col min="12809" max="12809" width="13.140625" style="267" customWidth="1"/>
    <col min="12810" max="12810" width="10.7109375" style="267" customWidth="1"/>
    <col min="12811" max="13056" width="9.140625" style="267"/>
    <col min="13057" max="13057" width="89" style="267" customWidth="1"/>
    <col min="13058" max="13058" width="11.42578125" style="267" customWidth="1"/>
    <col min="13059" max="13059" width="12.140625" style="267" customWidth="1"/>
    <col min="13060" max="13060" width="11" style="267" customWidth="1"/>
    <col min="13061" max="13061" width="11.5703125" style="267" customWidth="1"/>
    <col min="13062" max="13062" width="9.85546875" style="267" customWidth="1"/>
    <col min="13063" max="13063" width="9.5703125" style="267" customWidth="1"/>
    <col min="13064" max="13064" width="12.42578125" style="267" customWidth="1"/>
    <col min="13065" max="13065" width="13.140625" style="267" customWidth="1"/>
    <col min="13066" max="13066" width="10.7109375" style="267" customWidth="1"/>
    <col min="13067" max="13312" width="9.140625" style="267"/>
    <col min="13313" max="13313" width="89" style="267" customWidth="1"/>
    <col min="13314" max="13314" width="11.42578125" style="267" customWidth="1"/>
    <col min="13315" max="13315" width="12.140625" style="267" customWidth="1"/>
    <col min="13316" max="13316" width="11" style="267" customWidth="1"/>
    <col min="13317" max="13317" width="11.5703125" style="267" customWidth="1"/>
    <col min="13318" max="13318" width="9.85546875" style="267" customWidth="1"/>
    <col min="13319" max="13319" width="9.5703125" style="267" customWidth="1"/>
    <col min="13320" max="13320" width="12.42578125" style="267" customWidth="1"/>
    <col min="13321" max="13321" width="13.140625" style="267" customWidth="1"/>
    <col min="13322" max="13322" width="10.7109375" style="267" customWidth="1"/>
    <col min="13323" max="13568" width="9.140625" style="267"/>
    <col min="13569" max="13569" width="89" style="267" customWidth="1"/>
    <col min="13570" max="13570" width="11.42578125" style="267" customWidth="1"/>
    <col min="13571" max="13571" width="12.140625" style="267" customWidth="1"/>
    <col min="13572" max="13572" width="11" style="267" customWidth="1"/>
    <col min="13573" max="13573" width="11.5703125" style="267" customWidth="1"/>
    <col min="13574" max="13574" width="9.85546875" style="267" customWidth="1"/>
    <col min="13575" max="13575" width="9.5703125" style="267" customWidth="1"/>
    <col min="13576" max="13576" width="12.42578125" style="267" customWidth="1"/>
    <col min="13577" max="13577" width="13.140625" style="267" customWidth="1"/>
    <col min="13578" max="13578" width="10.7109375" style="267" customWidth="1"/>
    <col min="13579" max="13824" width="9.140625" style="267"/>
    <col min="13825" max="13825" width="89" style="267" customWidth="1"/>
    <col min="13826" max="13826" width="11.42578125" style="267" customWidth="1"/>
    <col min="13827" max="13827" width="12.140625" style="267" customWidth="1"/>
    <col min="13828" max="13828" width="11" style="267" customWidth="1"/>
    <col min="13829" max="13829" width="11.5703125" style="267" customWidth="1"/>
    <col min="13830" max="13830" width="9.85546875" style="267" customWidth="1"/>
    <col min="13831" max="13831" width="9.5703125" style="267" customWidth="1"/>
    <col min="13832" max="13832" width="12.42578125" style="267" customWidth="1"/>
    <col min="13833" max="13833" width="13.140625" style="267" customWidth="1"/>
    <col min="13834" max="13834" width="10.7109375" style="267" customWidth="1"/>
    <col min="13835" max="14080" width="9.140625" style="267"/>
    <col min="14081" max="14081" width="89" style="267" customWidth="1"/>
    <col min="14082" max="14082" width="11.42578125" style="267" customWidth="1"/>
    <col min="14083" max="14083" width="12.140625" style="267" customWidth="1"/>
    <col min="14084" max="14084" width="11" style="267" customWidth="1"/>
    <col min="14085" max="14085" width="11.5703125" style="267" customWidth="1"/>
    <col min="14086" max="14086" width="9.85546875" style="267" customWidth="1"/>
    <col min="14087" max="14087" width="9.5703125" style="267" customWidth="1"/>
    <col min="14088" max="14088" width="12.42578125" style="267" customWidth="1"/>
    <col min="14089" max="14089" width="13.140625" style="267" customWidth="1"/>
    <col min="14090" max="14090" width="10.7109375" style="267" customWidth="1"/>
    <col min="14091" max="14336" width="9.140625" style="267"/>
    <col min="14337" max="14337" width="89" style="267" customWidth="1"/>
    <col min="14338" max="14338" width="11.42578125" style="267" customWidth="1"/>
    <col min="14339" max="14339" width="12.140625" style="267" customWidth="1"/>
    <col min="14340" max="14340" width="11" style="267" customWidth="1"/>
    <col min="14341" max="14341" width="11.5703125" style="267" customWidth="1"/>
    <col min="14342" max="14342" width="9.85546875" style="267" customWidth="1"/>
    <col min="14343" max="14343" width="9.5703125" style="267" customWidth="1"/>
    <col min="14344" max="14344" width="12.42578125" style="267" customWidth="1"/>
    <col min="14345" max="14345" width="13.140625" style="267" customWidth="1"/>
    <col min="14346" max="14346" width="10.7109375" style="267" customWidth="1"/>
    <col min="14347" max="14592" width="9.140625" style="267"/>
    <col min="14593" max="14593" width="89" style="267" customWidth="1"/>
    <col min="14594" max="14594" width="11.42578125" style="267" customWidth="1"/>
    <col min="14595" max="14595" width="12.140625" style="267" customWidth="1"/>
    <col min="14596" max="14596" width="11" style="267" customWidth="1"/>
    <col min="14597" max="14597" width="11.5703125" style="267" customWidth="1"/>
    <col min="14598" max="14598" width="9.85546875" style="267" customWidth="1"/>
    <col min="14599" max="14599" width="9.5703125" style="267" customWidth="1"/>
    <col min="14600" max="14600" width="12.42578125" style="267" customWidth="1"/>
    <col min="14601" max="14601" width="13.140625" style="267" customWidth="1"/>
    <col min="14602" max="14602" width="10.7109375" style="267" customWidth="1"/>
    <col min="14603" max="14848" width="9.140625" style="267"/>
    <col min="14849" max="14849" width="89" style="267" customWidth="1"/>
    <col min="14850" max="14850" width="11.42578125" style="267" customWidth="1"/>
    <col min="14851" max="14851" width="12.140625" style="267" customWidth="1"/>
    <col min="14852" max="14852" width="11" style="267" customWidth="1"/>
    <col min="14853" max="14853" width="11.5703125" style="267" customWidth="1"/>
    <col min="14854" max="14854" width="9.85546875" style="267" customWidth="1"/>
    <col min="14855" max="14855" width="9.5703125" style="267" customWidth="1"/>
    <col min="14856" max="14856" width="12.42578125" style="267" customWidth="1"/>
    <col min="14857" max="14857" width="13.140625" style="267" customWidth="1"/>
    <col min="14858" max="14858" width="10.7109375" style="267" customWidth="1"/>
    <col min="14859" max="15104" width="9.140625" style="267"/>
    <col min="15105" max="15105" width="89" style="267" customWidth="1"/>
    <col min="15106" max="15106" width="11.42578125" style="267" customWidth="1"/>
    <col min="15107" max="15107" width="12.140625" style="267" customWidth="1"/>
    <col min="15108" max="15108" width="11" style="267" customWidth="1"/>
    <col min="15109" max="15109" width="11.5703125" style="267" customWidth="1"/>
    <col min="15110" max="15110" width="9.85546875" style="267" customWidth="1"/>
    <col min="15111" max="15111" width="9.5703125" style="267" customWidth="1"/>
    <col min="15112" max="15112" width="12.42578125" style="267" customWidth="1"/>
    <col min="15113" max="15113" width="13.140625" style="267" customWidth="1"/>
    <col min="15114" max="15114" width="10.7109375" style="267" customWidth="1"/>
    <col min="15115" max="15360" width="9.140625" style="267"/>
    <col min="15361" max="15361" width="89" style="267" customWidth="1"/>
    <col min="15362" max="15362" width="11.42578125" style="267" customWidth="1"/>
    <col min="15363" max="15363" width="12.140625" style="267" customWidth="1"/>
    <col min="15364" max="15364" width="11" style="267" customWidth="1"/>
    <col min="15365" max="15365" width="11.5703125" style="267" customWidth="1"/>
    <col min="15366" max="15366" width="9.85546875" style="267" customWidth="1"/>
    <col min="15367" max="15367" width="9.5703125" style="267" customWidth="1"/>
    <col min="15368" max="15368" width="12.42578125" style="267" customWidth="1"/>
    <col min="15369" max="15369" width="13.140625" style="267" customWidth="1"/>
    <col min="15370" max="15370" width="10.7109375" style="267" customWidth="1"/>
    <col min="15371" max="15616" width="9.140625" style="267"/>
    <col min="15617" max="15617" width="89" style="267" customWidth="1"/>
    <col min="15618" max="15618" width="11.42578125" style="267" customWidth="1"/>
    <col min="15619" max="15619" width="12.140625" style="267" customWidth="1"/>
    <col min="15620" max="15620" width="11" style="267" customWidth="1"/>
    <col min="15621" max="15621" width="11.5703125" style="267" customWidth="1"/>
    <col min="15622" max="15622" width="9.85546875" style="267" customWidth="1"/>
    <col min="15623" max="15623" width="9.5703125" style="267" customWidth="1"/>
    <col min="15624" max="15624" width="12.42578125" style="267" customWidth="1"/>
    <col min="15625" max="15625" width="13.140625" style="267" customWidth="1"/>
    <col min="15626" max="15626" width="10.7109375" style="267" customWidth="1"/>
    <col min="15627" max="15872" width="9.140625" style="267"/>
    <col min="15873" max="15873" width="89" style="267" customWidth="1"/>
    <col min="15874" max="15874" width="11.42578125" style="267" customWidth="1"/>
    <col min="15875" max="15875" width="12.140625" style="267" customWidth="1"/>
    <col min="15876" max="15876" width="11" style="267" customWidth="1"/>
    <col min="15877" max="15877" width="11.5703125" style="267" customWidth="1"/>
    <col min="15878" max="15878" width="9.85546875" style="267" customWidth="1"/>
    <col min="15879" max="15879" width="9.5703125" style="267" customWidth="1"/>
    <col min="15880" max="15880" width="12.42578125" style="267" customWidth="1"/>
    <col min="15881" max="15881" width="13.140625" style="267" customWidth="1"/>
    <col min="15882" max="15882" width="10.7109375" style="267" customWidth="1"/>
    <col min="15883" max="16128" width="9.140625" style="267"/>
    <col min="16129" max="16129" width="89" style="267" customWidth="1"/>
    <col min="16130" max="16130" width="11.42578125" style="267" customWidth="1"/>
    <col min="16131" max="16131" width="12.140625" style="267" customWidth="1"/>
    <col min="16132" max="16132" width="11" style="267" customWidth="1"/>
    <col min="16133" max="16133" width="11.5703125" style="267" customWidth="1"/>
    <col min="16134" max="16134" width="9.85546875" style="267" customWidth="1"/>
    <col min="16135" max="16135" width="9.5703125" style="267" customWidth="1"/>
    <col min="16136" max="16136" width="12.42578125" style="267" customWidth="1"/>
    <col min="16137" max="16137" width="13.140625" style="267" customWidth="1"/>
    <col min="16138" max="16138" width="10.7109375" style="267" customWidth="1"/>
    <col min="16139" max="16384" width="9.140625" style="267"/>
  </cols>
  <sheetData>
    <row r="1" spans="1:23" ht="44.25" customHeight="1">
      <c r="A1" s="7086" t="s">
        <v>0</v>
      </c>
      <c r="B1" s="7086"/>
      <c r="C1" s="7086"/>
      <c r="D1" s="7086"/>
      <c r="E1" s="7086"/>
      <c r="F1" s="7086"/>
      <c r="G1" s="7086"/>
      <c r="H1" s="7086"/>
      <c r="I1" s="7086"/>
      <c r="J1" s="7086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</row>
    <row r="2" spans="1:23" ht="31.5" customHeight="1">
      <c r="A2" s="7098" t="s">
        <v>454</v>
      </c>
      <c r="B2" s="7098"/>
      <c r="C2" s="7098"/>
      <c r="D2" s="7098"/>
      <c r="E2" s="7098"/>
      <c r="F2" s="7098"/>
      <c r="G2" s="7098"/>
      <c r="H2" s="7098"/>
      <c r="I2" s="7098"/>
      <c r="J2" s="7098"/>
    </row>
    <row r="3" spans="1:23" ht="33" customHeight="1" thickBot="1">
      <c r="A3" s="286"/>
      <c r="B3" s="268"/>
      <c r="C3" s="268"/>
      <c r="D3" s="268"/>
      <c r="E3" s="268"/>
      <c r="F3" s="268"/>
      <c r="G3" s="268"/>
      <c r="H3" s="268"/>
      <c r="I3" s="268"/>
      <c r="J3" s="268"/>
    </row>
    <row r="4" spans="1:23" ht="33" customHeight="1" thickBot="1">
      <c r="A4" s="7109" t="s">
        <v>1</v>
      </c>
      <c r="B4" s="7111" t="s">
        <v>36</v>
      </c>
      <c r="C4" s="7112"/>
      <c r="D4" s="7113"/>
      <c r="E4" s="7111" t="s">
        <v>37</v>
      </c>
      <c r="F4" s="7112"/>
      <c r="G4" s="7113"/>
      <c r="H4" s="7114" t="s">
        <v>343</v>
      </c>
      <c r="I4" s="7115"/>
      <c r="J4" s="7116"/>
    </row>
    <row r="5" spans="1:23" ht="166.5" customHeight="1" thickBot="1">
      <c r="A5" s="7110"/>
      <c r="B5" s="312" t="s">
        <v>7</v>
      </c>
      <c r="C5" s="312" t="s">
        <v>8</v>
      </c>
      <c r="D5" s="312" t="s">
        <v>9</v>
      </c>
      <c r="E5" s="312" t="s">
        <v>7</v>
      </c>
      <c r="F5" s="312" t="s">
        <v>8</v>
      </c>
      <c r="G5" s="312" t="s">
        <v>9</v>
      </c>
      <c r="H5" s="312" t="s">
        <v>7</v>
      </c>
      <c r="I5" s="312" t="s">
        <v>8</v>
      </c>
      <c r="J5" s="334" t="s">
        <v>9</v>
      </c>
    </row>
    <row r="6" spans="1:23" ht="31.5" customHeight="1" thickBot="1">
      <c r="A6" s="313" t="s">
        <v>10</v>
      </c>
      <c r="B6" s="314"/>
      <c r="C6" s="315"/>
      <c r="D6" s="269"/>
      <c r="E6" s="314"/>
      <c r="F6" s="315"/>
      <c r="G6" s="316"/>
      <c r="H6" s="317"/>
      <c r="I6" s="318"/>
      <c r="J6" s="270"/>
    </row>
    <row r="7" spans="1:23" ht="41.25" customHeight="1">
      <c r="A7" s="1676" t="s">
        <v>225</v>
      </c>
      <c r="B7" s="1254">
        <f t="shared" ref="B7:J7" si="0">B13+B18</f>
        <v>7</v>
      </c>
      <c r="C7" s="1255">
        <f t="shared" si="0"/>
        <v>0</v>
      </c>
      <c r="D7" s="1256">
        <f t="shared" si="0"/>
        <v>7</v>
      </c>
      <c r="E7" s="1254">
        <v>8</v>
      </c>
      <c r="F7" s="1255">
        <f t="shared" ref="E7:G9" si="1">F13+F18</f>
        <v>0</v>
      </c>
      <c r="G7" s="1256">
        <v>8</v>
      </c>
      <c r="H7" s="1254">
        <f t="shared" si="0"/>
        <v>15</v>
      </c>
      <c r="I7" s="1255">
        <f t="shared" si="0"/>
        <v>0</v>
      </c>
      <c r="J7" s="1256">
        <f t="shared" si="0"/>
        <v>15</v>
      </c>
    </row>
    <row r="8" spans="1:23" ht="46.5" customHeight="1">
      <c r="A8" s="1676" t="s">
        <v>226</v>
      </c>
      <c r="B8" s="1257">
        <f t="shared" ref="B8:J8" si="2">B14+B19</f>
        <v>0</v>
      </c>
      <c r="C8" s="1258">
        <f t="shared" si="2"/>
        <v>0</v>
      </c>
      <c r="D8" s="1259">
        <f t="shared" si="2"/>
        <v>0</v>
      </c>
      <c r="E8" s="1257">
        <f t="shared" si="1"/>
        <v>0</v>
      </c>
      <c r="F8" s="1258">
        <f t="shared" si="1"/>
        <v>0</v>
      </c>
      <c r="G8" s="1259">
        <f t="shared" si="1"/>
        <v>0</v>
      </c>
      <c r="H8" s="1257">
        <f t="shared" si="2"/>
        <v>0</v>
      </c>
      <c r="I8" s="1258">
        <f t="shared" si="2"/>
        <v>0</v>
      </c>
      <c r="J8" s="1259">
        <f t="shared" si="2"/>
        <v>0</v>
      </c>
    </row>
    <row r="9" spans="1:23" ht="31.5" customHeight="1" thickBot="1">
      <c r="A9" s="1677" t="s">
        <v>227</v>
      </c>
      <c r="B9" s="1260">
        <f t="shared" ref="B9:J9" si="3">B15+B20</f>
        <v>7</v>
      </c>
      <c r="C9" s="1261">
        <f t="shared" si="3"/>
        <v>0</v>
      </c>
      <c r="D9" s="1262">
        <f t="shared" si="3"/>
        <v>7</v>
      </c>
      <c r="E9" s="1260">
        <v>8</v>
      </c>
      <c r="F9" s="1261">
        <f t="shared" si="1"/>
        <v>0</v>
      </c>
      <c r="G9" s="1262">
        <v>8</v>
      </c>
      <c r="H9" s="1260">
        <f t="shared" si="3"/>
        <v>15</v>
      </c>
      <c r="I9" s="1261">
        <f t="shared" si="3"/>
        <v>0</v>
      </c>
      <c r="J9" s="1262">
        <f t="shared" si="3"/>
        <v>15</v>
      </c>
    </row>
    <row r="10" spans="1:23" ht="31.5" customHeight="1" thickBot="1">
      <c r="A10" s="1678" t="s">
        <v>27</v>
      </c>
      <c r="B10" s="279">
        <f t="shared" ref="B10:J10" si="4">SUM(B7:B9)</f>
        <v>14</v>
      </c>
      <c r="C10" s="319">
        <f t="shared" si="4"/>
        <v>0</v>
      </c>
      <c r="D10" s="320">
        <f t="shared" si="4"/>
        <v>14</v>
      </c>
      <c r="E10" s="279">
        <f>SUM(E7:E9)</f>
        <v>16</v>
      </c>
      <c r="F10" s="319">
        <f>SUM(F7:F9)</f>
        <v>0</v>
      </c>
      <c r="G10" s="320">
        <f>SUM(G7:G9)</f>
        <v>16</v>
      </c>
      <c r="H10" s="279">
        <f t="shared" si="4"/>
        <v>30</v>
      </c>
      <c r="I10" s="319">
        <f t="shared" si="4"/>
        <v>0</v>
      </c>
      <c r="J10" s="320">
        <f t="shared" si="4"/>
        <v>30</v>
      </c>
    </row>
    <row r="11" spans="1:23" ht="27" customHeight="1" thickBot="1">
      <c r="A11" s="1679" t="s">
        <v>15</v>
      </c>
      <c r="B11" s="321"/>
      <c r="C11" s="322"/>
      <c r="D11" s="323"/>
      <c r="E11" s="321"/>
      <c r="F11" s="322"/>
      <c r="G11" s="323"/>
      <c r="H11" s="324"/>
      <c r="I11" s="325"/>
      <c r="J11" s="326"/>
    </row>
    <row r="12" spans="1:23" ht="31.5" customHeight="1" thickBot="1">
      <c r="A12" s="1680" t="s">
        <v>16</v>
      </c>
      <c r="B12" s="931"/>
      <c r="C12" s="932"/>
      <c r="D12" s="933"/>
      <c r="E12" s="931"/>
      <c r="F12" s="932"/>
      <c r="G12" s="933"/>
      <c r="H12" s="934"/>
      <c r="I12" s="327"/>
      <c r="J12" s="278"/>
    </row>
    <row r="13" spans="1:23" ht="35.25" customHeight="1">
      <c r="A13" s="1681" t="s">
        <v>225</v>
      </c>
      <c r="B13" s="938">
        <v>7</v>
      </c>
      <c r="C13" s="939">
        <v>0</v>
      </c>
      <c r="D13" s="940">
        <v>7</v>
      </c>
      <c r="E13" s="938">
        <v>8</v>
      </c>
      <c r="F13" s="939">
        <v>0</v>
      </c>
      <c r="G13" s="940">
        <v>8</v>
      </c>
      <c r="H13" s="941">
        <f t="shared" ref="H13:I15" si="5">B13+E13</f>
        <v>15</v>
      </c>
      <c r="I13" s="942">
        <f t="shared" si="5"/>
        <v>0</v>
      </c>
      <c r="J13" s="943">
        <f>H13+I13</f>
        <v>15</v>
      </c>
    </row>
    <row r="14" spans="1:23" ht="48.75" customHeight="1">
      <c r="A14" s="1682" t="s">
        <v>226</v>
      </c>
      <c r="B14" s="944">
        <v>0</v>
      </c>
      <c r="C14" s="945">
        <v>0</v>
      </c>
      <c r="D14" s="946">
        <v>0</v>
      </c>
      <c r="E14" s="944">
        <v>0</v>
      </c>
      <c r="F14" s="945">
        <v>0</v>
      </c>
      <c r="G14" s="946">
        <v>0</v>
      </c>
      <c r="H14" s="947">
        <f t="shared" si="5"/>
        <v>0</v>
      </c>
      <c r="I14" s="948">
        <f t="shared" si="5"/>
        <v>0</v>
      </c>
      <c r="J14" s="949">
        <f>H14+I14</f>
        <v>0</v>
      </c>
    </row>
    <row r="15" spans="1:23" ht="33.75" customHeight="1" thickBot="1">
      <c r="A15" s="1683" t="s">
        <v>227</v>
      </c>
      <c r="B15" s="950">
        <v>7</v>
      </c>
      <c r="C15" s="951">
        <v>0</v>
      </c>
      <c r="D15" s="952">
        <v>7</v>
      </c>
      <c r="E15" s="950">
        <v>8</v>
      </c>
      <c r="F15" s="951">
        <v>0</v>
      </c>
      <c r="G15" s="952">
        <v>8</v>
      </c>
      <c r="H15" s="953">
        <f t="shared" si="5"/>
        <v>15</v>
      </c>
      <c r="I15" s="954">
        <f t="shared" si="5"/>
        <v>0</v>
      </c>
      <c r="J15" s="955">
        <f>H15+I15</f>
        <v>15</v>
      </c>
    </row>
    <row r="16" spans="1:23" ht="24.95" customHeight="1" thickBot="1">
      <c r="A16" s="1684" t="s">
        <v>17</v>
      </c>
      <c r="B16" s="956">
        <f t="shared" ref="B16:J16" si="6">SUM(B13:B15)</f>
        <v>14</v>
      </c>
      <c r="C16" s="957">
        <f t="shared" si="6"/>
        <v>0</v>
      </c>
      <c r="D16" s="958">
        <f t="shared" si="6"/>
        <v>14</v>
      </c>
      <c r="E16" s="956">
        <f>SUM(E13:E15)</f>
        <v>16</v>
      </c>
      <c r="F16" s="957">
        <f>SUM(F13:F15)</f>
        <v>0</v>
      </c>
      <c r="G16" s="958">
        <f>SUM(G13:G15)</f>
        <v>16</v>
      </c>
      <c r="H16" s="956">
        <f t="shared" si="6"/>
        <v>30</v>
      </c>
      <c r="I16" s="957">
        <f t="shared" si="6"/>
        <v>0</v>
      </c>
      <c r="J16" s="958">
        <f t="shared" si="6"/>
        <v>30</v>
      </c>
    </row>
    <row r="17" spans="1:15" ht="24.95" customHeight="1" thickBot="1">
      <c r="A17" s="1685" t="s">
        <v>18</v>
      </c>
      <c r="B17" s="959"/>
      <c r="C17" s="960"/>
      <c r="D17" s="961"/>
      <c r="E17" s="959"/>
      <c r="F17" s="960"/>
      <c r="G17" s="961"/>
      <c r="H17" s="962"/>
      <c r="I17" s="963"/>
      <c r="J17" s="964"/>
    </row>
    <row r="18" spans="1:15" ht="24.95" customHeight="1">
      <c r="A18" s="1686" t="s">
        <v>225</v>
      </c>
      <c r="B18" s="935">
        <v>0</v>
      </c>
      <c r="C18" s="936">
        <v>0</v>
      </c>
      <c r="D18" s="937">
        <v>0</v>
      </c>
      <c r="E18" s="935">
        <v>0</v>
      </c>
      <c r="F18" s="936">
        <v>0</v>
      </c>
      <c r="G18" s="937">
        <v>0</v>
      </c>
      <c r="H18" s="1739">
        <f t="shared" ref="H18:I20" si="7">B18+E18</f>
        <v>0</v>
      </c>
      <c r="I18" s="1740">
        <f t="shared" si="7"/>
        <v>0</v>
      </c>
      <c r="J18" s="1741">
        <f>H18+I18</f>
        <v>0</v>
      </c>
    </row>
    <row r="19" spans="1:15" ht="43.5" customHeight="1">
      <c r="A19" s="1676" t="s">
        <v>226</v>
      </c>
      <c r="B19" s="328">
        <v>0</v>
      </c>
      <c r="C19" s="329">
        <v>0</v>
      </c>
      <c r="D19" s="330">
        <v>0</v>
      </c>
      <c r="E19" s="328">
        <v>0</v>
      </c>
      <c r="F19" s="329">
        <v>0</v>
      </c>
      <c r="G19" s="330">
        <v>0</v>
      </c>
      <c r="H19" s="1742">
        <f t="shared" si="7"/>
        <v>0</v>
      </c>
      <c r="I19" s="1743">
        <f t="shared" si="7"/>
        <v>0</v>
      </c>
      <c r="J19" s="1744">
        <f>H19+I19</f>
        <v>0</v>
      </c>
    </row>
    <row r="20" spans="1:15" ht="28.5" customHeight="1" thickBot="1">
      <c r="A20" s="1677" t="s">
        <v>227</v>
      </c>
      <c r="B20" s="271">
        <v>0</v>
      </c>
      <c r="C20" s="272">
        <v>0</v>
      </c>
      <c r="D20" s="273">
        <v>0</v>
      </c>
      <c r="E20" s="271">
        <v>0</v>
      </c>
      <c r="F20" s="272">
        <v>0</v>
      </c>
      <c r="G20" s="273">
        <v>0</v>
      </c>
      <c r="H20" s="1745">
        <f t="shared" si="7"/>
        <v>0</v>
      </c>
      <c r="I20" s="1746">
        <f t="shared" si="7"/>
        <v>0</v>
      </c>
      <c r="J20" s="1747">
        <f>H20+I20</f>
        <v>0</v>
      </c>
    </row>
    <row r="21" spans="1:15" ht="40.15" customHeight="1" thickBot="1">
      <c r="A21" s="1687" t="s">
        <v>19</v>
      </c>
      <c r="B21" s="331">
        <f t="shared" ref="B21:J21" si="8">SUM(B18:B20)</f>
        <v>0</v>
      </c>
      <c r="C21" s="331">
        <f t="shared" si="8"/>
        <v>0</v>
      </c>
      <c r="D21" s="331">
        <f t="shared" si="8"/>
        <v>0</v>
      </c>
      <c r="E21" s="331">
        <f>SUM(E18:E20)</f>
        <v>0</v>
      </c>
      <c r="F21" s="331">
        <f>SUM(F18:F20)</f>
        <v>0</v>
      </c>
      <c r="G21" s="331">
        <f>SUM(G18:G20)</f>
        <v>0</v>
      </c>
      <c r="H21" s="331">
        <f t="shared" si="8"/>
        <v>0</v>
      </c>
      <c r="I21" s="331">
        <f t="shared" si="8"/>
        <v>0</v>
      </c>
      <c r="J21" s="333">
        <f t="shared" si="8"/>
        <v>0</v>
      </c>
    </row>
    <row r="22" spans="1:15" ht="38.25" customHeight="1" thickBot="1">
      <c r="A22" s="332" t="s">
        <v>228</v>
      </c>
      <c r="B22" s="852">
        <f t="shared" ref="B22:J22" si="9">B16+B21</f>
        <v>14</v>
      </c>
      <c r="C22" s="852">
        <f t="shared" si="9"/>
        <v>0</v>
      </c>
      <c r="D22" s="852">
        <f t="shared" si="9"/>
        <v>14</v>
      </c>
      <c r="E22" s="852">
        <f>E16+E21</f>
        <v>16</v>
      </c>
      <c r="F22" s="852">
        <f>F16+F21</f>
        <v>0</v>
      </c>
      <c r="G22" s="852">
        <f>G16+G21</f>
        <v>16</v>
      </c>
      <c r="H22" s="852">
        <f t="shared" si="9"/>
        <v>30</v>
      </c>
      <c r="I22" s="852">
        <f t="shared" si="9"/>
        <v>0</v>
      </c>
      <c r="J22" s="853">
        <f t="shared" si="9"/>
        <v>30</v>
      </c>
    </row>
    <row r="23" spans="1:15" ht="25.5" hidden="1" customHeight="1">
      <c r="A23" s="241"/>
      <c r="B23" s="274"/>
      <c r="C23" s="274"/>
      <c r="D23" s="274"/>
      <c r="E23" s="274"/>
      <c r="F23" s="274"/>
      <c r="G23" s="274"/>
      <c r="H23" s="274"/>
      <c r="I23" s="274"/>
      <c r="J23" s="274"/>
    </row>
    <row r="24" spans="1:15" ht="24.95" customHeight="1">
      <c r="A24" s="7108"/>
      <c r="B24" s="7108"/>
      <c r="C24" s="7108"/>
      <c r="D24" s="7108"/>
      <c r="E24" s="7108"/>
      <c r="F24" s="7108"/>
      <c r="G24" s="7108"/>
      <c r="H24" s="7108"/>
      <c r="I24" s="7108"/>
      <c r="J24" s="7108"/>
    </row>
    <row r="25" spans="1:15" ht="24.95" customHeight="1"/>
    <row r="26" spans="1:15" ht="24.95" customHeight="1"/>
    <row r="27" spans="1:15" ht="24.95" customHeight="1"/>
    <row r="28" spans="1:15" ht="52.5" customHeight="1">
      <c r="O28" s="267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5">
    <tabColor rgb="FF00B050"/>
  </sheetPr>
  <dimension ref="A1:O33"/>
  <sheetViews>
    <sheetView zoomScale="50" zoomScaleNormal="50" workbookViewId="0">
      <selection activeCell="F31" sqref="F31"/>
    </sheetView>
  </sheetViews>
  <sheetFormatPr defaultRowHeight="20.25"/>
  <cols>
    <col min="1" max="1" width="91.42578125" style="261" customWidth="1"/>
    <col min="2" max="2" width="13.85546875" style="261" customWidth="1"/>
    <col min="3" max="3" width="12.140625" style="261" customWidth="1"/>
    <col min="4" max="4" width="11" style="261" customWidth="1"/>
    <col min="5" max="5" width="14.140625" style="261" customWidth="1"/>
    <col min="6" max="6" width="11.85546875" style="261" customWidth="1"/>
    <col min="7" max="7" width="11.5703125" style="261" customWidth="1"/>
    <col min="8" max="8" width="13" style="261" customWidth="1"/>
    <col min="9" max="9" width="12.140625" style="261" customWidth="1"/>
    <col min="10" max="10" width="13" style="261" customWidth="1"/>
    <col min="11" max="11" width="14.28515625" style="261" customWidth="1"/>
    <col min="12" max="12" width="13.140625" style="261" customWidth="1"/>
    <col min="13" max="13" width="12.140625" style="261" customWidth="1"/>
    <col min="14" max="14" width="0.5703125" style="261" customWidth="1"/>
    <col min="15" max="15" width="9.140625" style="261" hidden="1" customWidth="1"/>
    <col min="16" max="256" width="9.140625" style="261"/>
    <col min="257" max="257" width="91.42578125" style="261" customWidth="1"/>
    <col min="258" max="258" width="13.85546875" style="261" customWidth="1"/>
    <col min="259" max="259" width="12.140625" style="261" customWidth="1"/>
    <col min="260" max="260" width="11" style="261" customWidth="1"/>
    <col min="261" max="261" width="14.140625" style="261" customWidth="1"/>
    <col min="262" max="262" width="11.85546875" style="261" customWidth="1"/>
    <col min="263" max="263" width="11.5703125" style="261" customWidth="1"/>
    <col min="264" max="264" width="13" style="261" customWidth="1"/>
    <col min="265" max="265" width="12.140625" style="261" customWidth="1"/>
    <col min="266" max="266" width="13" style="261" customWidth="1"/>
    <col min="267" max="267" width="14.28515625" style="261" customWidth="1"/>
    <col min="268" max="268" width="13.140625" style="261" customWidth="1"/>
    <col min="269" max="269" width="10.7109375" style="261" customWidth="1"/>
    <col min="270" max="512" width="9.140625" style="261"/>
    <col min="513" max="513" width="91.42578125" style="261" customWidth="1"/>
    <col min="514" max="514" width="13.85546875" style="261" customWidth="1"/>
    <col min="515" max="515" width="12.140625" style="261" customWidth="1"/>
    <col min="516" max="516" width="11" style="261" customWidth="1"/>
    <col min="517" max="517" width="14.140625" style="261" customWidth="1"/>
    <col min="518" max="518" width="11.85546875" style="261" customWidth="1"/>
    <col min="519" max="519" width="11.5703125" style="261" customWidth="1"/>
    <col min="520" max="520" width="13" style="261" customWidth="1"/>
    <col min="521" max="521" width="12.140625" style="261" customWidth="1"/>
    <col min="522" max="522" width="13" style="261" customWidth="1"/>
    <col min="523" max="523" width="14.28515625" style="261" customWidth="1"/>
    <col min="524" max="524" width="13.140625" style="261" customWidth="1"/>
    <col min="525" max="525" width="10.7109375" style="261" customWidth="1"/>
    <col min="526" max="768" width="9.140625" style="261"/>
    <col min="769" max="769" width="91.42578125" style="261" customWidth="1"/>
    <col min="770" max="770" width="13.85546875" style="261" customWidth="1"/>
    <col min="771" max="771" width="12.140625" style="261" customWidth="1"/>
    <col min="772" max="772" width="11" style="261" customWidth="1"/>
    <col min="773" max="773" width="14.140625" style="261" customWidth="1"/>
    <col min="774" max="774" width="11.85546875" style="261" customWidth="1"/>
    <col min="775" max="775" width="11.5703125" style="261" customWidth="1"/>
    <col min="776" max="776" width="13" style="261" customWidth="1"/>
    <col min="777" max="777" width="12.140625" style="261" customWidth="1"/>
    <col min="778" max="778" width="13" style="261" customWidth="1"/>
    <col min="779" max="779" width="14.28515625" style="261" customWidth="1"/>
    <col min="780" max="780" width="13.140625" style="261" customWidth="1"/>
    <col min="781" max="781" width="10.7109375" style="261" customWidth="1"/>
    <col min="782" max="1024" width="9.140625" style="261"/>
    <col min="1025" max="1025" width="91.42578125" style="261" customWidth="1"/>
    <col min="1026" max="1026" width="13.85546875" style="261" customWidth="1"/>
    <col min="1027" max="1027" width="12.140625" style="261" customWidth="1"/>
    <col min="1028" max="1028" width="11" style="261" customWidth="1"/>
    <col min="1029" max="1029" width="14.140625" style="261" customWidth="1"/>
    <col min="1030" max="1030" width="11.85546875" style="261" customWidth="1"/>
    <col min="1031" max="1031" width="11.5703125" style="261" customWidth="1"/>
    <col min="1032" max="1032" width="13" style="261" customWidth="1"/>
    <col min="1033" max="1033" width="12.140625" style="261" customWidth="1"/>
    <col min="1034" max="1034" width="13" style="261" customWidth="1"/>
    <col min="1035" max="1035" width="14.28515625" style="261" customWidth="1"/>
    <col min="1036" max="1036" width="13.140625" style="261" customWidth="1"/>
    <col min="1037" max="1037" width="10.7109375" style="261" customWidth="1"/>
    <col min="1038" max="1280" width="9.140625" style="261"/>
    <col min="1281" max="1281" width="91.42578125" style="261" customWidth="1"/>
    <col min="1282" max="1282" width="13.85546875" style="261" customWidth="1"/>
    <col min="1283" max="1283" width="12.140625" style="261" customWidth="1"/>
    <col min="1284" max="1284" width="11" style="261" customWidth="1"/>
    <col min="1285" max="1285" width="14.140625" style="261" customWidth="1"/>
    <col min="1286" max="1286" width="11.85546875" style="261" customWidth="1"/>
    <col min="1287" max="1287" width="11.5703125" style="261" customWidth="1"/>
    <col min="1288" max="1288" width="13" style="261" customWidth="1"/>
    <col min="1289" max="1289" width="12.140625" style="261" customWidth="1"/>
    <col min="1290" max="1290" width="13" style="261" customWidth="1"/>
    <col min="1291" max="1291" width="14.28515625" style="261" customWidth="1"/>
    <col min="1292" max="1292" width="13.140625" style="261" customWidth="1"/>
    <col min="1293" max="1293" width="10.7109375" style="261" customWidth="1"/>
    <col min="1294" max="1536" width="9.140625" style="261"/>
    <col min="1537" max="1537" width="91.42578125" style="261" customWidth="1"/>
    <col min="1538" max="1538" width="13.85546875" style="261" customWidth="1"/>
    <col min="1539" max="1539" width="12.140625" style="261" customWidth="1"/>
    <col min="1540" max="1540" width="11" style="261" customWidth="1"/>
    <col min="1541" max="1541" width="14.140625" style="261" customWidth="1"/>
    <col min="1542" max="1542" width="11.85546875" style="261" customWidth="1"/>
    <col min="1543" max="1543" width="11.5703125" style="261" customWidth="1"/>
    <col min="1544" max="1544" width="13" style="261" customWidth="1"/>
    <col min="1545" max="1545" width="12.140625" style="261" customWidth="1"/>
    <col min="1546" max="1546" width="13" style="261" customWidth="1"/>
    <col min="1547" max="1547" width="14.28515625" style="261" customWidth="1"/>
    <col min="1548" max="1548" width="13.140625" style="261" customWidth="1"/>
    <col min="1549" max="1549" width="10.7109375" style="261" customWidth="1"/>
    <col min="1550" max="1792" width="9.140625" style="261"/>
    <col min="1793" max="1793" width="91.42578125" style="261" customWidth="1"/>
    <col min="1794" max="1794" width="13.85546875" style="261" customWidth="1"/>
    <col min="1795" max="1795" width="12.140625" style="261" customWidth="1"/>
    <col min="1796" max="1796" width="11" style="261" customWidth="1"/>
    <col min="1797" max="1797" width="14.140625" style="261" customWidth="1"/>
    <col min="1798" max="1798" width="11.85546875" style="261" customWidth="1"/>
    <col min="1799" max="1799" width="11.5703125" style="261" customWidth="1"/>
    <col min="1800" max="1800" width="13" style="261" customWidth="1"/>
    <col min="1801" max="1801" width="12.140625" style="261" customWidth="1"/>
    <col min="1802" max="1802" width="13" style="261" customWidth="1"/>
    <col min="1803" max="1803" width="14.28515625" style="261" customWidth="1"/>
    <col min="1804" max="1804" width="13.140625" style="261" customWidth="1"/>
    <col min="1805" max="1805" width="10.7109375" style="261" customWidth="1"/>
    <col min="1806" max="2048" width="9.140625" style="261"/>
    <col min="2049" max="2049" width="91.42578125" style="261" customWidth="1"/>
    <col min="2050" max="2050" width="13.85546875" style="261" customWidth="1"/>
    <col min="2051" max="2051" width="12.140625" style="261" customWidth="1"/>
    <col min="2052" max="2052" width="11" style="261" customWidth="1"/>
    <col min="2053" max="2053" width="14.140625" style="261" customWidth="1"/>
    <col min="2054" max="2054" width="11.85546875" style="261" customWidth="1"/>
    <col min="2055" max="2055" width="11.5703125" style="261" customWidth="1"/>
    <col min="2056" max="2056" width="13" style="261" customWidth="1"/>
    <col min="2057" max="2057" width="12.140625" style="261" customWidth="1"/>
    <col min="2058" max="2058" width="13" style="261" customWidth="1"/>
    <col min="2059" max="2059" width="14.28515625" style="261" customWidth="1"/>
    <col min="2060" max="2060" width="13.140625" style="261" customWidth="1"/>
    <col min="2061" max="2061" width="10.7109375" style="261" customWidth="1"/>
    <col min="2062" max="2304" width="9.140625" style="261"/>
    <col min="2305" max="2305" width="91.42578125" style="261" customWidth="1"/>
    <col min="2306" max="2306" width="13.85546875" style="261" customWidth="1"/>
    <col min="2307" max="2307" width="12.140625" style="261" customWidth="1"/>
    <col min="2308" max="2308" width="11" style="261" customWidth="1"/>
    <col min="2309" max="2309" width="14.140625" style="261" customWidth="1"/>
    <col min="2310" max="2310" width="11.85546875" style="261" customWidth="1"/>
    <col min="2311" max="2311" width="11.5703125" style="261" customWidth="1"/>
    <col min="2312" max="2312" width="13" style="261" customWidth="1"/>
    <col min="2313" max="2313" width="12.140625" style="261" customWidth="1"/>
    <col min="2314" max="2314" width="13" style="261" customWidth="1"/>
    <col min="2315" max="2315" width="14.28515625" style="261" customWidth="1"/>
    <col min="2316" max="2316" width="13.140625" style="261" customWidth="1"/>
    <col min="2317" max="2317" width="10.7109375" style="261" customWidth="1"/>
    <col min="2318" max="2560" width="9.140625" style="261"/>
    <col min="2561" max="2561" width="91.42578125" style="261" customWidth="1"/>
    <col min="2562" max="2562" width="13.85546875" style="261" customWidth="1"/>
    <col min="2563" max="2563" width="12.140625" style="261" customWidth="1"/>
    <col min="2564" max="2564" width="11" style="261" customWidth="1"/>
    <col min="2565" max="2565" width="14.140625" style="261" customWidth="1"/>
    <col min="2566" max="2566" width="11.85546875" style="261" customWidth="1"/>
    <col min="2567" max="2567" width="11.5703125" style="261" customWidth="1"/>
    <col min="2568" max="2568" width="13" style="261" customWidth="1"/>
    <col min="2569" max="2569" width="12.140625" style="261" customWidth="1"/>
    <col min="2570" max="2570" width="13" style="261" customWidth="1"/>
    <col min="2571" max="2571" width="14.28515625" style="261" customWidth="1"/>
    <col min="2572" max="2572" width="13.140625" style="261" customWidth="1"/>
    <col min="2573" max="2573" width="10.7109375" style="261" customWidth="1"/>
    <col min="2574" max="2816" width="9.140625" style="261"/>
    <col min="2817" max="2817" width="91.42578125" style="261" customWidth="1"/>
    <col min="2818" max="2818" width="13.85546875" style="261" customWidth="1"/>
    <col min="2819" max="2819" width="12.140625" style="261" customWidth="1"/>
    <col min="2820" max="2820" width="11" style="261" customWidth="1"/>
    <col min="2821" max="2821" width="14.140625" style="261" customWidth="1"/>
    <col min="2822" max="2822" width="11.85546875" style="261" customWidth="1"/>
    <col min="2823" max="2823" width="11.5703125" style="261" customWidth="1"/>
    <col min="2824" max="2824" width="13" style="261" customWidth="1"/>
    <col min="2825" max="2825" width="12.140625" style="261" customWidth="1"/>
    <col min="2826" max="2826" width="13" style="261" customWidth="1"/>
    <col min="2827" max="2827" width="14.28515625" style="261" customWidth="1"/>
    <col min="2828" max="2828" width="13.140625" style="261" customWidth="1"/>
    <col min="2829" max="2829" width="10.7109375" style="261" customWidth="1"/>
    <col min="2830" max="3072" width="9.140625" style="261"/>
    <col min="3073" max="3073" width="91.42578125" style="261" customWidth="1"/>
    <col min="3074" max="3074" width="13.85546875" style="261" customWidth="1"/>
    <col min="3075" max="3075" width="12.140625" style="261" customWidth="1"/>
    <col min="3076" max="3076" width="11" style="261" customWidth="1"/>
    <col min="3077" max="3077" width="14.140625" style="261" customWidth="1"/>
    <col min="3078" max="3078" width="11.85546875" style="261" customWidth="1"/>
    <col min="3079" max="3079" width="11.5703125" style="261" customWidth="1"/>
    <col min="3080" max="3080" width="13" style="261" customWidth="1"/>
    <col min="3081" max="3081" width="12.140625" style="261" customWidth="1"/>
    <col min="3082" max="3082" width="13" style="261" customWidth="1"/>
    <col min="3083" max="3083" width="14.28515625" style="261" customWidth="1"/>
    <col min="3084" max="3084" width="13.140625" style="261" customWidth="1"/>
    <col min="3085" max="3085" width="10.7109375" style="261" customWidth="1"/>
    <col min="3086" max="3328" width="9.140625" style="261"/>
    <col min="3329" max="3329" width="91.42578125" style="261" customWidth="1"/>
    <col min="3330" max="3330" width="13.85546875" style="261" customWidth="1"/>
    <col min="3331" max="3331" width="12.140625" style="261" customWidth="1"/>
    <col min="3332" max="3332" width="11" style="261" customWidth="1"/>
    <col min="3333" max="3333" width="14.140625" style="261" customWidth="1"/>
    <col min="3334" max="3334" width="11.85546875" style="261" customWidth="1"/>
    <col min="3335" max="3335" width="11.5703125" style="261" customWidth="1"/>
    <col min="3336" max="3336" width="13" style="261" customWidth="1"/>
    <col min="3337" max="3337" width="12.140625" style="261" customWidth="1"/>
    <col min="3338" max="3338" width="13" style="261" customWidth="1"/>
    <col min="3339" max="3339" width="14.28515625" style="261" customWidth="1"/>
    <col min="3340" max="3340" width="13.140625" style="261" customWidth="1"/>
    <col min="3341" max="3341" width="10.7109375" style="261" customWidth="1"/>
    <col min="3342" max="3584" width="9.140625" style="261"/>
    <col min="3585" max="3585" width="91.42578125" style="261" customWidth="1"/>
    <col min="3586" max="3586" width="13.85546875" style="261" customWidth="1"/>
    <col min="3587" max="3587" width="12.140625" style="261" customWidth="1"/>
    <col min="3588" max="3588" width="11" style="261" customWidth="1"/>
    <col min="3589" max="3589" width="14.140625" style="261" customWidth="1"/>
    <col min="3590" max="3590" width="11.85546875" style="261" customWidth="1"/>
    <col min="3591" max="3591" width="11.5703125" style="261" customWidth="1"/>
    <col min="3592" max="3592" width="13" style="261" customWidth="1"/>
    <col min="3593" max="3593" width="12.140625" style="261" customWidth="1"/>
    <col min="3594" max="3594" width="13" style="261" customWidth="1"/>
    <col min="3595" max="3595" width="14.28515625" style="261" customWidth="1"/>
    <col min="3596" max="3596" width="13.140625" style="261" customWidth="1"/>
    <col min="3597" max="3597" width="10.7109375" style="261" customWidth="1"/>
    <col min="3598" max="3840" width="9.140625" style="261"/>
    <col min="3841" max="3841" width="91.42578125" style="261" customWidth="1"/>
    <col min="3842" max="3842" width="13.85546875" style="261" customWidth="1"/>
    <col min="3843" max="3843" width="12.140625" style="261" customWidth="1"/>
    <col min="3844" max="3844" width="11" style="261" customWidth="1"/>
    <col min="3845" max="3845" width="14.140625" style="261" customWidth="1"/>
    <col min="3846" max="3846" width="11.85546875" style="261" customWidth="1"/>
    <col min="3847" max="3847" width="11.5703125" style="261" customWidth="1"/>
    <col min="3848" max="3848" width="13" style="261" customWidth="1"/>
    <col min="3849" max="3849" width="12.140625" style="261" customWidth="1"/>
    <col min="3850" max="3850" width="13" style="261" customWidth="1"/>
    <col min="3851" max="3851" width="14.28515625" style="261" customWidth="1"/>
    <col min="3852" max="3852" width="13.140625" style="261" customWidth="1"/>
    <col min="3853" max="3853" width="10.7109375" style="261" customWidth="1"/>
    <col min="3854" max="4096" width="9.140625" style="261"/>
    <col min="4097" max="4097" width="91.42578125" style="261" customWidth="1"/>
    <col min="4098" max="4098" width="13.85546875" style="261" customWidth="1"/>
    <col min="4099" max="4099" width="12.140625" style="261" customWidth="1"/>
    <col min="4100" max="4100" width="11" style="261" customWidth="1"/>
    <col min="4101" max="4101" width="14.140625" style="261" customWidth="1"/>
    <col min="4102" max="4102" width="11.85546875" style="261" customWidth="1"/>
    <col min="4103" max="4103" width="11.5703125" style="261" customWidth="1"/>
    <col min="4104" max="4104" width="13" style="261" customWidth="1"/>
    <col min="4105" max="4105" width="12.140625" style="261" customWidth="1"/>
    <col min="4106" max="4106" width="13" style="261" customWidth="1"/>
    <col min="4107" max="4107" width="14.28515625" style="261" customWidth="1"/>
    <col min="4108" max="4108" width="13.140625" style="261" customWidth="1"/>
    <col min="4109" max="4109" width="10.7109375" style="261" customWidth="1"/>
    <col min="4110" max="4352" width="9.140625" style="261"/>
    <col min="4353" max="4353" width="91.42578125" style="261" customWidth="1"/>
    <col min="4354" max="4354" width="13.85546875" style="261" customWidth="1"/>
    <col min="4355" max="4355" width="12.140625" style="261" customWidth="1"/>
    <col min="4356" max="4356" width="11" style="261" customWidth="1"/>
    <col min="4357" max="4357" width="14.140625" style="261" customWidth="1"/>
    <col min="4358" max="4358" width="11.85546875" style="261" customWidth="1"/>
    <col min="4359" max="4359" width="11.5703125" style="261" customWidth="1"/>
    <col min="4360" max="4360" width="13" style="261" customWidth="1"/>
    <col min="4361" max="4361" width="12.140625" style="261" customWidth="1"/>
    <col min="4362" max="4362" width="13" style="261" customWidth="1"/>
    <col min="4363" max="4363" width="14.28515625" style="261" customWidth="1"/>
    <col min="4364" max="4364" width="13.140625" style="261" customWidth="1"/>
    <col min="4365" max="4365" width="10.7109375" style="261" customWidth="1"/>
    <col min="4366" max="4608" width="9.140625" style="261"/>
    <col min="4609" max="4609" width="91.42578125" style="261" customWidth="1"/>
    <col min="4610" max="4610" width="13.85546875" style="261" customWidth="1"/>
    <col min="4611" max="4611" width="12.140625" style="261" customWidth="1"/>
    <col min="4612" max="4612" width="11" style="261" customWidth="1"/>
    <col min="4613" max="4613" width="14.140625" style="261" customWidth="1"/>
    <col min="4614" max="4614" width="11.85546875" style="261" customWidth="1"/>
    <col min="4615" max="4615" width="11.5703125" style="261" customWidth="1"/>
    <col min="4616" max="4616" width="13" style="261" customWidth="1"/>
    <col min="4617" max="4617" width="12.140625" style="261" customWidth="1"/>
    <col min="4618" max="4618" width="13" style="261" customWidth="1"/>
    <col min="4619" max="4619" width="14.28515625" style="261" customWidth="1"/>
    <col min="4620" max="4620" width="13.140625" style="261" customWidth="1"/>
    <col min="4621" max="4621" width="10.7109375" style="261" customWidth="1"/>
    <col min="4622" max="4864" width="9.140625" style="261"/>
    <col min="4865" max="4865" width="91.42578125" style="261" customWidth="1"/>
    <col min="4866" max="4866" width="13.85546875" style="261" customWidth="1"/>
    <col min="4867" max="4867" width="12.140625" style="261" customWidth="1"/>
    <col min="4868" max="4868" width="11" style="261" customWidth="1"/>
    <col min="4869" max="4869" width="14.140625" style="261" customWidth="1"/>
    <col min="4870" max="4870" width="11.85546875" style="261" customWidth="1"/>
    <col min="4871" max="4871" width="11.5703125" style="261" customWidth="1"/>
    <col min="4872" max="4872" width="13" style="261" customWidth="1"/>
    <col min="4873" max="4873" width="12.140625" style="261" customWidth="1"/>
    <col min="4874" max="4874" width="13" style="261" customWidth="1"/>
    <col min="4875" max="4875" width="14.28515625" style="261" customWidth="1"/>
    <col min="4876" max="4876" width="13.140625" style="261" customWidth="1"/>
    <col min="4877" max="4877" width="10.7109375" style="261" customWidth="1"/>
    <col min="4878" max="5120" width="9.140625" style="261"/>
    <col min="5121" max="5121" width="91.42578125" style="261" customWidth="1"/>
    <col min="5122" max="5122" width="13.85546875" style="261" customWidth="1"/>
    <col min="5123" max="5123" width="12.140625" style="261" customWidth="1"/>
    <col min="5124" max="5124" width="11" style="261" customWidth="1"/>
    <col min="5125" max="5125" width="14.140625" style="261" customWidth="1"/>
    <col min="5126" max="5126" width="11.85546875" style="261" customWidth="1"/>
    <col min="5127" max="5127" width="11.5703125" style="261" customWidth="1"/>
    <col min="5128" max="5128" width="13" style="261" customWidth="1"/>
    <col min="5129" max="5129" width="12.140625" style="261" customWidth="1"/>
    <col min="5130" max="5130" width="13" style="261" customWidth="1"/>
    <col min="5131" max="5131" width="14.28515625" style="261" customWidth="1"/>
    <col min="5132" max="5132" width="13.140625" style="261" customWidth="1"/>
    <col min="5133" max="5133" width="10.7109375" style="261" customWidth="1"/>
    <col min="5134" max="5376" width="9.140625" style="261"/>
    <col min="5377" max="5377" width="91.42578125" style="261" customWidth="1"/>
    <col min="5378" max="5378" width="13.85546875" style="261" customWidth="1"/>
    <col min="5379" max="5379" width="12.140625" style="261" customWidth="1"/>
    <col min="5380" max="5380" width="11" style="261" customWidth="1"/>
    <col min="5381" max="5381" width="14.140625" style="261" customWidth="1"/>
    <col min="5382" max="5382" width="11.85546875" style="261" customWidth="1"/>
    <col min="5383" max="5383" width="11.5703125" style="261" customWidth="1"/>
    <col min="5384" max="5384" width="13" style="261" customWidth="1"/>
    <col min="5385" max="5385" width="12.140625" style="261" customWidth="1"/>
    <col min="5386" max="5386" width="13" style="261" customWidth="1"/>
    <col min="5387" max="5387" width="14.28515625" style="261" customWidth="1"/>
    <col min="5388" max="5388" width="13.140625" style="261" customWidth="1"/>
    <col min="5389" max="5389" width="10.7109375" style="261" customWidth="1"/>
    <col min="5390" max="5632" width="9.140625" style="261"/>
    <col min="5633" max="5633" width="91.42578125" style="261" customWidth="1"/>
    <col min="5634" max="5634" width="13.85546875" style="261" customWidth="1"/>
    <col min="5635" max="5635" width="12.140625" style="261" customWidth="1"/>
    <col min="5636" max="5636" width="11" style="261" customWidth="1"/>
    <col min="5637" max="5637" width="14.140625" style="261" customWidth="1"/>
    <col min="5638" max="5638" width="11.85546875" style="261" customWidth="1"/>
    <col min="5639" max="5639" width="11.5703125" style="261" customWidth="1"/>
    <col min="5640" max="5640" width="13" style="261" customWidth="1"/>
    <col min="5641" max="5641" width="12.140625" style="261" customWidth="1"/>
    <col min="5642" max="5642" width="13" style="261" customWidth="1"/>
    <col min="5643" max="5643" width="14.28515625" style="261" customWidth="1"/>
    <col min="5644" max="5644" width="13.140625" style="261" customWidth="1"/>
    <col min="5645" max="5645" width="10.7109375" style="261" customWidth="1"/>
    <col min="5646" max="5888" width="9.140625" style="261"/>
    <col min="5889" max="5889" width="91.42578125" style="261" customWidth="1"/>
    <col min="5890" max="5890" width="13.85546875" style="261" customWidth="1"/>
    <col min="5891" max="5891" width="12.140625" style="261" customWidth="1"/>
    <col min="5892" max="5892" width="11" style="261" customWidth="1"/>
    <col min="5893" max="5893" width="14.140625" style="261" customWidth="1"/>
    <col min="5894" max="5894" width="11.85546875" style="261" customWidth="1"/>
    <col min="5895" max="5895" width="11.5703125" style="261" customWidth="1"/>
    <col min="5896" max="5896" width="13" style="261" customWidth="1"/>
    <col min="5897" max="5897" width="12.140625" style="261" customWidth="1"/>
    <col min="5898" max="5898" width="13" style="261" customWidth="1"/>
    <col min="5899" max="5899" width="14.28515625" style="261" customWidth="1"/>
    <col min="5900" max="5900" width="13.140625" style="261" customWidth="1"/>
    <col min="5901" max="5901" width="10.7109375" style="261" customWidth="1"/>
    <col min="5902" max="6144" width="9.140625" style="261"/>
    <col min="6145" max="6145" width="91.42578125" style="261" customWidth="1"/>
    <col min="6146" max="6146" width="13.85546875" style="261" customWidth="1"/>
    <col min="6147" max="6147" width="12.140625" style="261" customWidth="1"/>
    <col min="6148" max="6148" width="11" style="261" customWidth="1"/>
    <col min="6149" max="6149" width="14.140625" style="261" customWidth="1"/>
    <col min="6150" max="6150" width="11.85546875" style="261" customWidth="1"/>
    <col min="6151" max="6151" width="11.5703125" style="261" customWidth="1"/>
    <col min="6152" max="6152" width="13" style="261" customWidth="1"/>
    <col min="6153" max="6153" width="12.140625" style="261" customWidth="1"/>
    <col min="6154" max="6154" width="13" style="261" customWidth="1"/>
    <col min="6155" max="6155" width="14.28515625" style="261" customWidth="1"/>
    <col min="6156" max="6156" width="13.140625" style="261" customWidth="1"/>
    <col min="6157" max="6157" width="10.7109375" style="261" customWidth="1"/>
    <col min="6158" max="6400" width="9.140625" style="261"/>
    <col min="6401" max="6401" width="91.42578125" style="261" customWidth="1"/>
    <col min="6402" max="6402" width="13.85546875" style="261" customWidth="1"/>
    <col min="6403" max="6403" width="12.140625" style="261" customWidth="1"/>
    <col min="6404" max="6404" width="11" style="261" customWidth="1"/>
    <col min="6405" max="6405" width="14.140625" style="261" customWidth="1"/>
    <col min="6406" max="6406" width="11.85546875" style="261" customWidth="1"/>
    <col min="6407" max="6407" width="11.5703125" style="261" customWidth="1"/>
    <col min="6408" max="6408" width="13" style="261" customWidth="1"/>
    <col min="6409" max="6409" width="12.140625" style="261" customWidth="1"/>
    <col min="6410" max="6410" width="13" style="261" customWidth="1"/>
    <col min="6411" max="6411" width="14.28515625" style="261" customWidth="1"/>
    <col min="6412" max="6412" width="13.140625" style="261" customWidth="1"/>
    <col min="6413" max="6413" width="10.7109375" style="261" customWidth="1"/>
    <col min="6414" max="6656" width="9.140625" style="261"/>
    <col min="6657" max="6657" width="91.42578125" style="261" customWidth="1"/>
    <col min="6658" max="6658" width="13.85546875" style="261" customWidth="1"/>
    <col min="6659" max="6659" width="12.140625" style="261" customWidth="1"/>
    <col min="6660" max="6660" width="11" style="261" customWidth="1"/>
    <col min="6661" max="6661" width="14.140625" style="261" customWidth="1"/>
    <col min="6662" max="6662" width="11.85546875" style="261" customWidth="1"/>
    <col min="6663" max="6663" width="11.5703125" style="261" customWidth="1"/>
    <col min="6664" max="6664" width="13" style="261" customWidth="1"/>
    <col min="6665" max="6665" width="12.140625" style="261" customWidth="1"/>
    <col min="6666" max="6666" width="13" style="261" customWidth="1"/>
    <col min="6667" max="6667" width="14.28515625" style="261" customWidth="1"/>
    <col min="6668" max="6668" width="13.140625" style="261" customWidth="1"/>
    <col min="6669" max="6669" width="10.7109375" style="261" customWidth="1"/>
    <col min="6670" max="6912" width="9.140625" style="261"/>
    <col min="6913" max="6913" width="91.42578125" style="261" customWidth="1"/>
    <col min="6914" max="6914" width="13.85546875" style="261" customWidth="1"/>
    <col min="6915" max="6915" width="12.140625" style="261" customWidth="1"/>
    <col min="6916" max="6916" width="11" style="261" customWidth="1"/>
    <col min="6917" max="6917" width="14.140625" style="261" customWidth="1"/>
    <col min="6918" max="6918" width="11.85546875" style="261" customWidth="1"/>
    <col min="6919" max="6919" width="11.5703125" style="261" customWidth="1"/>
    <col min="6920" max="6920" width="13" style="261" customWidth="1"/>
    <col min="6921" max="6921" width="12.140625" style="261" customWidth="1"/>
    <col min="6922" max="6922" width="13" style="261" customWidth="1"/>
    <col min="6923" max="6923" width="14.28515625" style="261" customWidth="1"/>
    <col min="6924" max="6924" width="13.140625" style="261" customWidth="1"/>
    <col min="6925" max="6925" width="10.7109375" style="261" customWidth="1"/>
    <col min="6926" max="7168" width="9.140625" style="261"/>
    <col min="7169" max="7169" width="91.42578125" style="261" customWidth="1"/>
    <col min="7170" max="7170" width="13.85546875" style="261" customWidth="1"/>
    <col min="7171" max="7171" width="12.140625" style="261" customWidth="1"/>
    <col min="7172" max="7172" width="11" style="261" customWidth="1"/>
    <col min="7173" max="7173" width="14.140625" style="261" customWidth="1"/>
    <col min="7174" max="7174" width="11.85546875" style="261" customWidth="1"/>
    <col min="7175" max="7175" width="11.5703125" style="261" customWidth="1"/>
    <col min="7176" max="7176" width="13" style="261" customWidth="1"/>
    <col min="7177" max="7177" width="12.140625" style="261" customWidth="1"/>
    <col min="7178" max="7178" width="13" style="261" customWidth="1"/>
    <col min="7179" max="7179" width="14.28515625" style="261" customWidth="1"/>
    <col min="7180" max="7180" width="13.140625" style="261" customWidth="1"/>
    <col min="7181" max="7181" width="10.7109375" style="261" customWidth="1"/>
    <col min="7182" max="7424" width="9.140625" style="261"/>
    <col min="7425" max="7425" width="91.42578125" style="261" customWidth="1"/>
    <col min="7426" max="7426" width="13.85546875" style="261" customWidth="1"/>
    <col min="7427" max="7427" width="12.140625" style="261" customWidth="1"/>
    <col min="7428" max="7428" width="11" style="261" customWidth="1"/>
    <col min="7429" max="7429" width="14.140625" style="261" customWidth="1"/>
    <col min="7430" max="7430" width="11.85546875" style="261" customWidth="1"/>
    <col min="7431" max="7431" width="11.5703125" style="261" customWidth="1"/>
    <col min="7432" max="7432" width="13" style="261" customWidth="1"/>
    <col min="7433" max="7433" width="12.140625" style="261" customWidth="1"/>
    <col min="7434" max="7434" width="13" style="261" customWidth="1"/>
    <col min="7435" max="7435" width="14.28515625" style="261" customWidth="1"/>
    <col min="7436" max="7436" width="13.140625" style="261" customWidth="1"/>
    <col min="7437" max="7437" width="10.7109375" style="261" customWidth="1"/>
    <col min="7438" max="7680" width="9.140625" style="261"/>
    <col min="7681" max="7681" width="91.42578125" style="261" customWidth="1"/>
    <col min="7682" max="7682" width="13.85546875" style="261" customWidth="1"/>
    <col min="7683" max="7683" width="12.140625" style="261" customWidth="1"/>
    <col min="7684" max="7684" width="11" style="261" customWidth="1"/>
    <col min="7685" max="7685" width="14.140625" style="261" customWidth="1"/>
    <col min="7686" max="7686" width="11.85546875" style="261" customWidth="1"/>
    <col min="7687" max="7687" width="11.5703125" style="261" customWidth="1"/>
    <col min="7688" max="7688" width="13" style="261" customWidth="1"/>
    <col min="7689" max="7689" width="12.140625" style="261" customWidth="1"/>
    <col min="7690" max="7690" width="13" style="261" customWidth="1"/>
    <col min="7691" max="7691" width="14.28515625" style="261" customWidth="1"/>
    <col min="7692" max="7692" width="13.140625" style="261" customWidth="1"/>
    <col min="7693" max="7693" width="10.7109375" style="261" customWidth="1"/>
    <col min="7694" max="7936" width="9.140625" style="261"/>
    <col min="7937" max="7937" width="91.42578125" style="261" customWidth="1"/>
    <col min="7938" max="7938" width="13.85546875" style="261" customWidth="1"/>
    <col min="7939" max="7939" width="12.140625" style="261" customWidth="1"/>
    <col min="7940" max="7940" width="11" style="261" customWidth="1"/>
    <col min="7941" max="7941" width="14.140625" style="261" customWidth="1"/>
    <col min="7942" max="7942" width="11.85546875" style="261" customWidth="1"/>
    <col min="7943" max="7943" width="11.5703125" style="261" customWidth="1"/>
    <col min="7944" max="7944" width="13" style="261" customWidth="1"/>
    <col min="7945" max="7945" width="12.140625" style="261" customWidth="1"/>
    <col min="7946" max="7946" width="13" style="261" customWidth="1"/>
    <col min="7947" max="7947" width="14.28515625" style="261" customWidth="1"/>
    <col min="7948" max="7948" width="13.140625" style="261" customWidth="1"/>
    <col min="7949" max="7949" width="10.7109375" style="261" customWidth="1"/>
    <col min="7950" max="8192" width="9.140625" style="261"/>
    <col min="8193" max="8193" width="91.42578125" style="261" customWidth="1"/>
    <col min="8194" max="8194" width="13.85546875" style="261" customWidth="1"/>
    <col min="8195" max="8195" width="12.140625" style="261" customWidth="1"/>
    <col min="8196" max="8196" width="11" style="261" customWidth="1"/>
    <col min="8197" max="8197" width="14.140625" style="261" customWidth="1"/>
    <col min="8198" max="8198" width="11.85546875" style="261" customWidth="1"/>
    <col min="8199" max="8199" width="11.5703125" style="261" customWidth="1"/>
    <col min="8200" max="8200" width="13" style="261" customWidth="1"/>
    <col min="8201" max="8201" width="12.140625" style="261" customWidth="1"/>
    <col min="8202" max="8202" width="13" style="261" customWidth="1"/>
    <col min="8203" max="8203" width="14.28515625" style="261" customWidth="1"/>
    <col min="8204" max="8204" width="13.140625" style="261" customWidth="1"/>
    <col min="8205" max="8205" width="10.7109375" style="261" customWidth="1"/>
    <col min="8206" max="8448" width="9.140625" style="261"/>
    <col min="8449" max="8449" width="91.42578125" style="261" customWidth="1"/>
    <col min="8450" max="8450" width="13.85546875" style="261" customWidth="1"/>
    <col min="8451" max="8451" width="12.140625" style="261" customWidth="1"/>
    <col min="8452" max="8452" width="11" style="261" customWidth="1"/>
    <col min="8453" max="8453" width="14.140625" style="261" customWidth="1"/>
    <col min="8454" max="8454" width="11.85546875" style="261" customWidth="1"/>
    <col min="8455" max="8455" width="11.5703125" style="261" customWidth="1"/>
    <col min="8456" max="8456" width="13" style="261" customWidth="1"/>
    <col min="8457" max="8457" width="12.140625" style="261" customWidth="1"/>
    <col min="8458" max="8458" width="13" style="261" customWidth="1"/>
    <col min="8459" max="8459" width="14.28515625" style="261" customWidth="1"/>
    <col min="8460" max="8460" width="13.140625" style="261" customWidth="1"/>
    <col min="8461" max="8461" width="10.7109375" style="261" customWidth="1"/>
    <col min="8462" max="8704" width="9.140625" style="261"/>
    <col min="8705" max="8705" width="91.42578125" style="261" customWidth="1"/>
    <col min="8706" max="8706" width="13.85546875" style="261" customWidth="1"/>
    <col min="8707" max="8707" width="12.140625" style="261" customWidth="1"/>
    <col min="8708" max="8708" width="11" style="261" customWidth="1"/>
    <col min="8709" max="8709" width="14.140625" style="261" customWidth="1"/>
    <col min="8710" max="8710" width="11.85546875" style="261" customWidth="1"/>
    <col min="8711" max="8711" width="11.5703125" style="261" customWidth="1"/>
    <col min="8712" max="8712" width="13" style="261" customWidth="1"/>
    <col min="8713" max="8713" width="12.140625" style="261" customWidth="1"/>
    <col min="8714" max="8714" width="13" style="261" customWidth="1"/>
    <col min="8715" max="8715" width="14.28515625" style="261" customWidth="1"/>
    <col min="8716" max="8716" width="13.140625" style="261" customWidth="1"/>
    <col min="8717" max="8717" width="10.7109375" style="261" customWidth="1"/>
    <col min="8718" max="8960" width="9.140625" style="261"/>
    <col min="8961" max="8961" width="91.42578125" style="261" customWidth="1"/>
    <col min="8962" max="8962" width="13.85546875" style="261" customWidth="1"/>
    <col min="8963" max="8963" width="12.140625" style="261" customWidth="1"/>
    <col min="8964" max="8964" width="11" style="261" customWidth="1"/>
    <col min="8965" max="8965" width="14.140625" style="261" customWidth="1"/>
    <col min="8966" max="8966" width="11.85546875" style="261" customWidth="1"/>
    <col min="8967" max="8967" width="11.5703125" style="261" customWidth="1"/>
    <col min="8968" max="8968" width="13" style="261" customWidth="1"/>
    <col min="8969" max="8969" width="12.140625" style="261" customWidth="1"/>
    <col min="8970" max="8970" width="13" style="261" customWidth="1"/>
    <col min="8971" max="8971" width="14.28515625" style="261" customWidth="1"/>
    <col min="8972" max="8972" width="13.140625" style="261" customWidth="1"/>
    <col min="8973" max="8973" width="10.7109375" style="261" customWidth="1"/>
    <col min="8974" max="9216" width="9.140625" style="261"/>
    <col min="9217" max="9217" width="91.42578125" style="261" customWidth="1"/>
    <col min="9218" max="9218" width="13.85546875" style="261" customWidth="1"/>
    <col min="9219" max="9219" width="12.140625" style="261" customWidth="1"/>
    <col min="9220" max="9220" width="11" style="261" customWidth="1"/>
    <col min="9221" max="9221" width="14.140625" style="261" customWidth="1"/>
    <col min="9222" max="9222" width="11.85546875" style="261" customWidth="1"/>
    <col min="9223" max="9223" width="11.5703125" style="261" customWidth="1"/>
    <col min="9224" max="9224" width="13" style="261" customWidth="1"/>
    <col min="9225" max="9225" width="12.140625" style="261" customWidth="1"/>
    <col min="9226" max="9226" width="13" style="261" customWidth="1"/>
    <col min="9227" max="9227" width="14.28515625" style="261" customWidth="1"/>
    <col min="9228" max="9228" width="13.140625" style="261" customWidth="1"/>
    <col min="9229" max="9229" width="10.7109375" style="261" customWidth="1"/>
    <col min="9230" max="9472" width="9.140625" style="261"/>
    <col min="9473" max="9473" width="91.42578125" style="261" customWidth="1"/>
    <col min="9474" max="9474" width="13.85546875" style="261" customWidth="1"/>
    <col min="9475" max="9475" width="12.140625" style="261" customWidth="1"/>
    <col min="9476" max="9476" width="11" style="261" customWidth="1"/>
    <col min="9477" max="9477" width="14.140625" style="261" customWidth="1"/>
    <col min="9478" max="9478" width="11.85546875" style="261" customWidth="1"/>
    <col min="9479" max="9479" width="11.5703125" style="261" customWidth="1"/>
    <col min="9480" max="9480" width="13" style="261" customWidth="1"/>
    <col min="9481" max="9481" width="12.140625" style="261" customWidth="1"/>
    <col min="9482" max="9482" width="13" style="261" customWidth="1"/>
    <col min="9483" max="9483" width="14.28515625" style="261" customWidth="1"/>
    <col min="9484" max="9484" width="13.140625" style="261" customWidth="1"/>
    <col min="9485" max="9485" width="10.7109375" style="261" customWidth="1"/>
    <col min="9486" max="9728" width="9.140625" style="261"/>
    <col min="9729" max="9729" width="91.42578125" style="261" customWidth="1"/>
    <col min="9730" max="9730" width="13.85546875" style="261" customWidth="1"/>
    <col min="9731" max="9731" width="12.140625" style="261" customWidth="1"/>
    <col min="9732" max="9732" width="11" style="261" customWidth="1"/>
    <col min="9733" max="9733" width="14.140625" style="261" customWidth="1"/>
    <col min="9734" max="9734" width="11.85546875" style="261" customWidth="1"/>
    <col min="9735" max="9735" width="11.5703125" style="261" customWidth="1"/>
    <col min="9736" max="9736" width="13" style="261" customWidth="1"/>
    <col min="9737" max="9737" width="12.140625" style="261" customWidth="1"/>
    <col min="9738" max="9738" width="13" style="261" customWidth="1"/>
    <col min="9739" max="9739" width="14.28515625" style="261" customWidth="1"/>
    <col min="9740" max="9740" width="13.140625" style="261" customWidth="1"/>
    <col min="9741" max="9741" width="10.7109375" style="261" customWidth="1"/>
    <col min="9742" max="9984" width="9.140625" style="261"/>
    <col min="9985" max="9985" width="91.42578125" style="261" customWidth="1"/>
    <col min="9986" max="9986" width="13.85546875" style="261" customWidth="1"/>
    <col min="9987" max="9987" width="12.140625" style="261" customWidth="1"/>
    <col min="9988" max="9988" width="11" style="261" customWidth="1"/>
    <col min="9989" max="9989" width="14.140625" style="261" customWidth="1"/>
    <col min="9990" max="9990" width="11.85546875" style="261" customWidth="1"/>
    <col min="9991" max="9991" width="11.5703125" style="261" customWidth="1"/>
    <col min="9992" max="9992" width="13" style="261" customWidth="1"/>
    <col min="9993" max="9993" width="12.140625" style="261" customWidth="1"/>
    <col min="9994" max="9994" width="13" style="261" customWidth="1"/>
    <col min="9995" max="9995" width="14.28515625" style="261" customWidth="1"/>
    <col min="9996" max="9996" width="13.140625" style="261" customWidth="1"/>
    <col min="9997" max="9997" width="10.7109375" style="261" customWidth="1"/>
    <col min="9998" max="10240" width="9.140625" style="261"/>
    <col min="10241" max="10241" width="91.42578125" style="261" customWidth="1"/>
    <col min="10242" max="10242" width="13.85546875" style="261" customWidth="1"/>
    <col min="10243" max="10243" width="12.140625" style="261" customWidth="1"/>
    <col min="10244" max="10244" width="11" style="261" customWidth="1"/>
    <col min="10245" max="10245" width="14.140625" style="261" customWidth="1"/>
    <col min="10246" max="10246" width="11.85546875" style="261" customWidth="1"/>
    <col min="10247" max="10247" width="11.5703125" style="261" customWidth="1"/>
    <col min="10248" max="10248" width="13" style="261" customWidth="1"/>
    <col min="10249" max="10249" width="12.140625" style="261" customWidth="1"/>
    <col min="10250" max="10250" width="13" style="261" customWidth="1"/>
    <col min="10251" max="10251" width="14.28515625" style="261" customWidth="1"/>
    <col min="10252" max="10252" width="13.140625" style="261" customWidth="1"/>
    <col min="10253" max="10253" width="10.7109375" style="261" customWidth="1"/>
    <col min="10254" max="10496" width="9.140625" style="261"/>
    <col min="10497" max="10497" width="91.42578125" style="261" customWidth="1"/>
    <col min="10498" max="10498" width="13.85546875" style="261" customWidth="1"/>
    <col min="10499" max="10499" width="12.140625" style="261" customWidth="1"/>
    <col min="10500" max="10500" width="11" style="261" customWidth="1"/>
    <col min="10501" max="10501" width="14.140625" style="261" customWidth="1"/>
    <col min="10502" max="10502" width="11.85546875" style="261" customWidth="1"/>
    <col min="10503" max="10503" width="11.5703125" style="261" customWidth="1"/>
    <col min="10504" max="10504" width="13" style="261" customWidth="1"/>
    <col min="10505" max="10505" width="12.140625" style="261" customWidth="1"/>
    <col min="10506" max="10506" width="13" style="261" customWidth="1"/>
    <col min="10507" max="10507" width="14.28515625" style="261" customWidth="1"/>
    <col min="10508" max="10508" width="13.140625" style="261" customWidth="1"/>
    <col min="10509" max="10509" width="10.7109375" style="261" customWidth="1"/>
    <col min="10510" max="10752" width="9.140625" style="261"/>
    <col min="10753" max="10753" width="91.42578125" style="261" customWidth="1"/>
    <col min="10754" max="10754" width="13.85546875" style="261" customWidth="1"/>
    <col min="10755" max="10755" width="12.140625" style="261" customWidth="1"/>
    <col min="10756" max="10756" width="11" style="261" customWidth="1"/>
    <col min="10757" max="10757" width="14.140625" style="261" customWidth="1"/>
    <col min="10758" max="10758" width="11.85546875" style="261" customWidth="1"/>
    <col min="10759" max="10759" width="11.5703125" style="261" customWidth="1"/>
    <col min="10760" max="10760" width="13" style="261" customWidth="1"/>
    <col min="10761" max="10761" width="12.140625" style="261" customWidth="1"/>
    <col min="10762" max="10762" width="13" style="261" customWidth="1"/>
    <col min="10763" max="10763" width="14.28515625" style="261" customWidth="1"/>
    <col min="10764" max="10764" width="13.140625" style="261" customWidth="1"/>
    <col min="10765" max="10765" width="10.7109375" style="261" customWidth="1"/>
    <col min="10766" max="11008" width="9.140625" style="261"/>
    <col min="11009" max="11009" width="91.42578125" style="261" customWidth="1"/>
    <col min="11010" max="11010" width="13.85546875" style="261" customWidth="1"/>
    <col min="11011" max="11011" width="12.140625" style="261" customWidth="1"/>
    <col min="11012" max="11012" width="11" style="261" customWidth="1"/>
    <col min="11013" max="11013" width="14.140625" style="261" customWidth="1"/>
    <col min="11014" max="11014" width="11.85546875" style="261" customWidth="1"/>
    <col min="11015" max="11015" width="11.5703125" style="261" customWidth="1"/>
    <col min="11016" max="11016" width="13" style="261" customWidth="1"/>
    <col min="11017" max="11017" width="12.140625" style="261" customWidth="1"/>
    <col min="11018" max="11018" width="13" style="261" customWidth="1"/>
    <col min="11019" max="11019" width="14.28515625" style="261" customWidth="1"/>
    <col min="11020" max="11020" width="13.140625" style="261" customWidth="1"/>
    <col min="11021" max="11021" width="10.7109375" style="261" customWidth="1"/>
    <col min="11022" max="11264" width="9.140625" style="261"/>
    <col min="11265" max="11265" width="91.42578125" style="261" customWidth="1"/>
    <col min="11266" max="11266" width="13.85546875" style="261" customWidth="1"/>
    <col min="11267" max="11267" width="12.140625" style="261" customWidth="1"/>
    <col min="11268" max="11268" width="11" style="261" customWidth="1"/>
    <col min="11269" max="11269" width="14.140625" style="261" customWidth="1"/>
    <col min="11270" max="11270" width="11.85546875" style="261" customWidth="1"/>
    <col min="11271" max="11271" width="11.5703125" style="261" customWidth="1"/>
    <col min="11272" max="11272" width="13" style="261" customWidth="1"/>
    <col min="11273" max="11273" width="12.140625" style="261" customWidth="1"/>
    <col min="11274" max="11274" width="13" style="261" customWidth="1"/>
    <col min="11275" max="11275" width="14.28515625" style="261" customWidth="1"/>
    <col min="11276" max="11276" width="13.140625" style="261" customWidth="1"/>
    <col min="11277" max="11277" width="10.7109375" style="261" customWidth="1"/>
    <col min="11278" max="11520" width="9.140625" style="261"/>
    <col min="11521" max="11521" width="91.42578125" style="261" customWidth="1"/>
    <col min="11522" max="11522" width="13.85546875" style="261" customWidth="1"/>
    <col min="11523" max="11523" width="12.140625" style="261" customWidth="1"/>
    <col min="11524" max="11524" width="11" style="261" customWidth="1"/>
    <col min="11525" max="11525" width="14.140625" style="261" customWidth="1"/>
    <col min="11526" max="11526" width="11.85546875" style="261" customWidth="1"/>
    <col min="11527" max="11527" width="11.5703125" style="261" customWidth="1"/>
    <col min="11528" max="11528" width="13" style="261" customWidth="1"/>
    <col min="11529" max="11529" width="12.140625" style="261" customWidth="1"/>
    <col min="11530" max="11530" width="13" style="261" customWidth="1"/>
    <col min="11531" max="11531" width="14.28515625" style="261" customWidth="1"/>
    <col min="11532" max="11532" width="13.140625" style="261" customWidth="1"/>
    <col min="11533" max="11533" width="10.7109375" style="261" customWidth="1"/>
    <col min="11534" max="11776" width="9.140625" style="261"/>
    <col min="11777" max="11777" width="91.42578125" style="261" customWidth="1"/>
    <col min="11778" max="11778" width="13.85546875" style="261" customWidth="1"/>
    <col min="11779" max="11779" width="12.140625" style="261" customWidth="1"/>
    <col min="11780" max="11780" width="11" style="261" customWidth="1"/>
    <col min="11781" max="11781" width="14.140625" style="261" customWidth="1"/>
    <col min="11782" max="11782" width="11.85546875" style="261" customWidth="1"/>
    <col min="11783" max="11783" width="11.5703125" style="261" customWidth="1"/>
    <col min="11784" max="11784" width="13" style="261" customWidth="1"/>
    <col min="11785" max="11785" width="12.140625" style="261" customWidth="1"/>
    <col min="11786" max="11786" width="13" style="261" customWidth="1"/>
    <col min="11787" max="11787" width="14.28515625" style="261" customWidth="1"/>
    <col min="11788" max="11788" width="13.140625" style="261" customWidth="1"/>
    <col min="11789" max="11789" width="10.7109375" style="261" customWidth="1"/>
    <col min="11790" max="12032" width="9.140625" style="261"/>
    <col min="12033" max="12033" width="91.42578125" style="261" customWidth="1"/>
    <col min="12034" max="12034" width="13.85546875" style="261" customWidth="1"/>
    <col min="12035" max="12035" width="12.140625" style="261" customWidth="1"/>
    <col min="12036" max="12036" width="11" style="261" customWidth="1"/>
    <col min="12037" max="12037" width="14.140625" style="261" customWidth="1"/>
    <col min="12038" max="12038" width="11.85546875" style="261" customWidth="1"/>
    <col min="12039" max="12039" width="11.5703125" style="261" customWidth="1"/>
    <col min="12040" max="12040" width="13" style="261" customWidth="1"/>
    <col min="12041" max="12041" width="12.140625" style="261" customWidth="1"/>
    <col min="12042" max="12042" width="13" style="261" customWidth="1"/>
    <col min="12043" max="12043" width="14.28515625" style="261" customWidth="1"/>
    <col min="12044" max="12044" width="13.140625" style="261" customWidth="1"/>
    <col min="12045" max="12045" width="10.7109375" style="261" customWidth="1"/>
    <col min="12046" max="12288" width="9.140625" style="261"/>
    <col min="12289" max="12289" width="91.42578125" style="261" customWidth="1"/>
    <col min="12290" max="12290" width="13.85546875" style="261" customWidth="1"/>
    <col min="12291" max="12291" width="12.140625" style="261" customWidth="1"/>
    <col min="12292" max="12292" width="11" style="261" customWidth="1"/>
    <col min="12293" max="12293" width="14.140625" style="261" customWidth="1"/>
    <col min="12294" max="12294" width="11.85546875" style="261" customWidth="1"/>
    <col min="12295" max="12295" width="11.5703125" style="261" customWidth="1"/>
    <col min="12296" max="12296" width="13" style="261" customWidth="1"/>
    <col min="12297" max="12297" width="12.140625" style="261" customWidth="1"/>
    <col min="12298" max="12298" width="13" style="261" customWidth="1"/>
    <col min="12299" max="12299" width="14.28515625" style="261" customWidth="1"/>
    <col min="12300" max="12300" width="13.140625" style="261" customWidth="1"/>
    <col min="12301" max="12301" width="10.7109375" style="261" customWidth="1"/>
    <col min="12302" max="12544" width="9.140625" style="261"/>
    <col min="12545" max="12545" width="91.42578125" style="261" customWidth="1"/>
    <col min="12546" max="12546" width="13.85546875" style="261" customWidth="1"/>
    <col min="12547" max="12547" width="12.140625" style="261" customWidth="1"/>
    <col min="12548" max="12548" width="11" style="261" customWidth="1"/>
    <col min="12549" max="12549" width="14.140625" style="261" customWidth="1"/>
    <col min="12550" max="12550" width="11.85546875" style="261" customWidth="1"/>
    <col min="12551" max="12551" width="11.5703125" style="261" customWidth="1"/>
    <col min="12552" max="12552" width="13" style="261" customWidth="1"/>
    <col min="12553" max="12553" width="12.140625" style="261" customWidth="1"/>
    <col min="12554" max="12554" width="13" style="261" customWidth="1"/>
    <col min="12555" max="12555" width="14.28515625" style="261" customWidth="1"/>
    <col min="12556" max="12556" width="13.140625" style="261" customWidth="1"/>
    <col min="12557" max="12557" width="10.7109375" style="261" customWidth="1"/>
    <col min="12558" max="12800" width="9.140625" style="261"/>
    <col min="12801" max="12801" width="91.42578125" style="261" customWidth="1"/>
    <col min="12802" max="12802" width="13.85546875" style="261" customWidth="1"/>
    <col min="12803" max="12803" width="12.140625" style="261" customWidth="1"/>
    <col min="12804" max="12804" width="11" style="261" customWidth="1"/>
    <col min="12805" max="12805" width="14.140625" style="261" customWidth="1"/>
    <col min="12806" max="12806" width="11.85546875" style="261" customWidth="1"/>
    <col min="12807" max="12807" width="11.5703125" style="261" customWidth="1"/>
    <col min="12808" max="12808" width="13" style="261" customWidth="1"/>
    <col min="12809" max="12809" width="12.140625" style="261" customWidth="1"/>
    <col min="12810" max="12810" width="13" style="261" customWidth="1"/>
    <col min="12811" max="12811" width="14.28515625" style="261" customWidth="1"/>
    <col min="12812" max="12812" width="13.140625" style="261" customWidth="1"/>
    <col min="12813" max="12813" width="10.7109375" style="261" customWidth="1"/>
    <col min="12814" max="13056" width="9.140625" style="261"/>
    <col min="13057" max="13057" width="91.42578125" style="261" customWidth="1"/>
    <col min="13058" max="13058" width="13.85546875" style="261" customWidth="1"/>
    <col min="13059" max="13059" width="12.140625" style="261" customWidth="1"/>
    <col min="13060" max="13060" width="11" style="261" customWidth="1"/>
    <col min="13061" max="13061" width="14.140625" style="261" customWidth="1"/>
    <col min="13062" max="13062" width="11.85546875" style="261" customWidth="1"/>
    <col min="13063" max="13063" width="11.5703125" style="261" customWidth="1"/>
    <col min="13064" max="13064" width="13" style="261" customWidth="1"/>
    <col min="13065" max="13065" width="12.140625" style="261" customWidth="1"/>
    <col min="13066" max="13066" width="13" style="261" customWidth="1"/>
    <col min="13067" max="13067" width="14.28515625" style="261" customWidth="1"/>
    <col min="13068" max="13068" width="13.140625" style="261" customWidth="1"/>
    <col min="13069" max="13069" width="10.7109375" style="261" customWidth="1"/>
    <col min="13070" max="13312" width="9.140625" style="261"/>
    <col min="13313" max="13313" width="91.42578125" style="261" customWidth="1"/>
    <col min="13314" max="13314" width="13.85546875" style="261" customWidth="1"/>
    <col min="13315" max="13315" width="12.140625" style="261" customWidth="1"/>
    <col min="13316" max="13316" width="11" style="261" customWidth="1"/>
    <col min="13317" max="13317" width="14.140625" style="261" customWidth="1"/>
    <col min="13318" max="13318" width="11.85546875" style="261" customWidth="1"/>
    <col min="13319" max="13319" width="11.5703125" style="261" customWidth="1"/>
    <col min="13320" max="13320" width="13" style="261" customWidth="1"/>
    <col min="13321" max="13321" width="12.140625" style="261" customWidth="1"/>
    <col min="13322" max="13322" width="13" style="261" customWidth="1"/>
    <col min="13323" max="13323" width="14.28515625" style="261" customWidth="1"/>
    <col min="13324" max="13324" width="13.140625" style="261" customWidth="1"/>
    <col min="13325" max="13325" width="10.7109375" style="261" customWidth="1"/>
    <col min="13326" max="13568" width="9.140625" style="261"/>
    <col min="13569" max="13569" width="91.42578125" style="261" customWidth="1"/>
    <col min="13570" max="13570" width="13.85546875" style="261" customWidth="1"/>
    <col min="13571" max="13571" width="12.140625" style="261" customWidth="1"/>
    <col min="13572" max="13572" width="11" style="261" customWidth="1"/>
    <col min="13573" max="13573" width="14.140625" style="261" customWidth="1"/>
    <col min="13574" max="13574" width="11.85546875" style="261" customWidth="1"/>
    <col min="13575" max="13575" width="11.5703125" style="261" customWidth="1"/>
    <col min="13576" max="13576" width="13" style="261" customWidth="1"/>
    <col min="13577" max="13577" width="12.140625" style="261" customWidth="1"/>
    <col min="13578" max="13578" width="13" style="261" customWidth="1"/>
    <col min="13579" max="13579" width="14.28515625" style="261" customWidth="1"/>
    <col min="13580" max="13580" width="13.140625" style="261" customWidth="1"/>
    <col min="13581" max="13581" width="10.7109375" style="261" customWidth="1"/>
    <col min="13582" max="13824" width="9.140625" style="261"/>
    <col min="13825" max="13825" width="91.42578125" style="261" customWidth="1"/>
    <col min="13826" max="13826" width="13.85546875" style="261" customWidth="1"/>
    <col min="13827" max="13827" width="12.140625" style="261" customWidth="1"/>
    <col min="13828" max="13828" width="11" style="261" customWidth="1"/>
    <col min="13829" max="13829" width="14.140625" style="261" customWidth="1"/>
    <col min="13830" max="13830" width="11.85546875" style="261" customWidth="1"/>
    <col min="13831" max="13831" width="11.5703125" style="261" customWidth="1"/>
    <col min="13832" max="13832" width="13" style="261" customWidth="1"/>
    <col min="13833" max="13833" width="12.140625" style="261" customWidth="1"/>
    <col min="13834" max="13834" width="13" style="261" customWidth="1"/>
    <col min="13835" max="13835" width="14.28515625" style="261" customWidth="1"/>
    <col min="13836" max="13836" width="13.140625" style="261" customWidth="1"/>
    <col min="13837" max="13837" width="10.7109375" style="261" customWidth="1"/>
    <col min="13838" max="14080" width="9.140625" style="261"/>
    <col min="14081" max="14081" width="91.42578125" style="261" customWidth="1"/>
    <col min="14082" max="14082" width="13.85546875" style="261" customWidth="1"/>
    <col min="14083" max="14083" width="12.140625" style="261" customWidth="1"/>
    <col min="14084" max="14084" width="11" style="261" customWidth="1"/>
    <col min="14085" max="14085" width="14.140625" style="261" customWidth="1"/>
    <col min="14086" max="14086" width="11.85546875" style="261" customWidth="1"/>
    <col min="14087" max="14087" width="11.5703125" style="261" customWidth="1"/>
    <col min="14088" max="14088" width="13" style="261" customWidth="1"/>
    <col min="14089" max="14089" width="12.140625" style="261" customWidth="1"/>
    <col min="14090" max="14090" width="13" style="261" customWidth="1"/>
    <col min="14091" max="14091" width="14.28515625" style="261" customWidth="1"/>
    <col min="14092" max="14092" width="13.140625" style="261" customWidth="1"/>
    <col min="14093" max="14093" width="10.7109375" style="261" customWidth="1"/>
    <col min="14094" max="14336" width="9.140625" style="261"/>
    <col min="14337" max="14337" width="91.42578125" style="261" customWidth="1"/>
    <col min="14338" max="14338" width="13.85546875" style="261" customWidth="1"/>
    <col min="14339" max="14339" width="12.140625" style="261" customWidth="1"/>
    <col min="14340" max="14340" width="11" style="261" customWidth="1"/>
    <col min="14341" max="14341" width="14.140625" style="261" customWidth="1"/>
    <col min="14342" max="14342" width="11.85546875" style="261" customWidth="1"/>
    <col min="14343" max="14343" width="11.5703125" style="261" customWidth="1"/>
    <col min="14344" max="14344" width="13" style="261" customWidth="1"/>
    <col min="14345" max="14345" width="12.140625" style="261" customWidth="1"/>
    <col min="14346" max="14346" width="13" style="261" customWidth="1"/>
    <col min="14347" max="14347" width="14.28515625" style="261" customWidth="1"/>
    <col min="14348" max="14348" width="13.140625" style="261" customWidth="1"/>
    <col min="14349" max="14349" width="10.7109375" style="261" customWidth="1"/>
    <col min="14350" max="14592" width="9.140625" style="261"/>
    <col min="14593" max="14593" width="91.42578125" style="261" customWidth="1"/>
    <col min="14594" max="14594" width="13.85546875" style="261" customWidth="1"/>
    <col min="14595" max="14595" width="12.140625" style="261" customWidth="1"/>
    <col min="14596" max="14596" width="11" style="261" customWidth="1"/>
    <col min="14597" max="14597" width="14.140625" style="261" customWidth="1"/>
    <col min="14598" max="14598" width="11.85546875" style="261" customWidth="1"/>
    <col min="14599" max="14599" width="11.5703125" style="261" customWidth="1"/>
    <col min="14600" max="14600" width="13" style="261" customWidth="1"/>
    <col min="14601" max="14601" width="12.140625" style="261" customWidth="1"/>
    <col min="14602" max="14602" width="13" style="261" customWidth="1"/>
    <col min="14603" max="14603" width="14.28515625" style="261" customWidth="1"/>
    <col min="14604" max="14604" width="13.140625" style="261" customWidth="1"/>
    <col min="14605" max="14605" width="10.7109375" style="261" customWidth="1"/>
    <col min="14606" max="14848" width="9.140625" style="261"/>
    <col min="14849" max="14849" width="91.42578125" style="261" customWidth="1"/>
    <col min="14850" max="14850" width="13.85546875" style="261" customWidth="1"/>
    <col min="14851" max="14851" width="12.140625" style="261" customWidth="1"/>
    <col min="14852" max="14852" width="11" style="261" customWidth="1"/>
    <col min="14853" max="14853" width="14.140625" style="261" customWidth="1"/>
    <col min="14854" max="14854" width="11.85546875" style="261" customWidth="1"/>
    <col min="14855" max="14855" width="11.5703125" style="261" customWidth="1"/>
    <col min="14856" max="14856" width="13" style="261" customWidth="1"/>
    <col min="14857" max="14857" width="12.140625" style="261" customWidth="1"/>
    <col min="14858" max="14858" width="13" style="261" customWidth="1"/>
    <col min="14859" max="14859" width="14.28515625" style="261" customWidth="1"/>
    <col min="14860" max="14860" width="13.140625" style="261" customWidth="1"/>
    <col min="14861" max="14861" width="10.7109375" style="261" customWidth="1"/>
    <col min="14862" max="15104" width="9.140625" style="261"/>
    <col min="15105" max="15105" width="91.42578125" style="261" customWidth="1"/>
    <col min="15106" max="15106" width="13.85546875" style="261" customWidth="1"/>
    <col min="15107" max="15107" width="12.140625" style="261" customWidth="1"/>
    <col min="15108" max="15108" width="11" style="261" customWidth="1"/>
    <col min="15109" max="15109" width="14.140625" style="261" customWidth="1"/>
    <col min="15110" max="15110" width="11.85546875" style="261" customWidth="1"/>
    <col min="15111" max="15111" width="11.5703125" style="261" customWidth="1"/>
    <col min="15112" max="15112" width="13" style="261" customWidth="1"/>
    <col min="15113" max="15113" width="12.140625" style="261" customWidth="1"/>
    <col min="15114" max="15114" width="13" style="261" customWidth="1"/>
    <col min="15115" max="15115" width="14.28515625" style="261" customWidth="1"/>
    <col min="15116" max="15116" width="13.140625" style="261" customWidth="1"/>
    <col min="15117" max="15117" width="10.7109375" style="261" customWidth="1"/>
    <col min="15118" max="15360" width="9.140625" style="261"/>
    <col min="15361" max="15361" width="91.42578125" style="261" customWidth="1"/>
    <col min="15362" max="15362" width="13.85546875" style="261" customWidth="1"/>
    <col min="15363" max="15363" width="12.140625" style="261" customWidth="1"/>
    <col min="15364" max="15364" width="11" style="261" customWidth="1"/>
    <col min="15365" max="15365" width="14.140625" style="261" customWidth="1"/>
    <col min="15366" max="15366" width="11.85546875" style="261" customWidth="1"/>
    <col min="15367" max="15367" width="11.5703125" style="261" customWidth="1"/>
    <col min="15368" max="15368" width="13" style="261" customWidth="1"/>
    <col min="15369" max="15369" width="12.140625" style="261" customWidth="1"/>
    <col min="15370" max="15370" width="13" style="261" customWidth="1"/>
    <col min="15371" max="15371" width="14.28515625" style="261" customWidth="1"/>
    <col min="15372" max="15372" width="13.140625" style="261" customWidth="1"/>
    <col min="15373" max="15373" width="10.7109375" style="261" customWidth="1"/>
    <col min="15374" max="15616" width="9.140625" style="261"/>
    <col min="15617" max="15617" width="91.42578125" style="261" customWidth="1"/>
    <col min="15618" max="15618" width="13.85546875" style="261" customWidth="1"/>
    <col min="15619" max="15619" width="12.140625" style="261" customWidth="1"/>
    <col min="15620" max="15620" width="11" style="261" customWidth="1"/>
    <col min="15621" max="15621" width="14.140625" style="261" customWidth="1"/>
    <col min="15622" max="15622" width="11.85546875" style="261" customWidth="1"/>
    <col min="15623" max="15623" width="11.5703125" style="261" customWidth="1"/>
    <col min="15624" max="15624" width="13" style="261" customWidth="1"/>
    <col min="15625" max="15625" width="12.140625" style="261" customWidth="1"/>
    <col min="15626" max="15626" width="13" style="261" customWidth="1"/>
    <col min="15627" max="15627" width="14.28515625" style="261" customWidth="1"/>
    <col min="15628" max="15628" width="13.140625" style="261" customWidth="1"/>
    <col min="15629" max="15629" width="10.7109375" style="261" customWidth="1"/>
    <col min="15630" max="15872" width="9.140625" style="261"/>
    <col min="15873" max="15873" width="91.42578125" style="261" customWidth="1"/>
    <col min="15874" max="15874" width="13.85546875" style="261" customWidth="1"/>
    <col min="15875" max="15875" width="12.140625" style="261" customWidth="1"/>
    <col min="15876" max="15876" width="11" style="261" customWidth="1"/>
    <col min="15877" max="15877" width="14.140625" style="261" customWidth="1"/>
    <col min="15878" max="15878" width="11.85546875" style="261" customWidth="1"/>
    <col min="15879" max="15879" width="11.5703125" style="261" customWidth="1"/>
    <col min="15880" max="15880" width="13" style="261" customWidth="1"/>
    <col min="15881" max="15881" width="12.140625" style="261" customWidth="1"/>
    <col min="15882" max="15882" width="13" style="261" customWidth="1"/>
    <col min="15883" max="15883" width="14.28515625" style="261" customWidth="1"/>
    <col min="15884" max="15884" width="13.140625" style="261" customWidth="1"/>
    <col min="15885" max="15885" width="10.7109375" style="261" customWidth="1"/>
    <col min="15886" max="16128" width="9.140625" style="261"/>
    <col min="16129" max="16129" width="91.42578125" style="261" customWidth="1"/>
    <col min="16130" max="16130" width="13.85546875" style="261" customWidth="1"/>
    <col min="16131" max="16131" width="12.140625" style="261" customWidth="1"/>
    <col min="16132" max="16132" width="11" style="261" customWidth="1"/>
    <col min="16133" max="16133" width="14.140625" style="261" customWidth="1"/>
    <col min="16134" max="16134" width="11.85546875" style="261" customWidth="1"/>
    <col min="16135" max="16135" width="11.5703125" style="261" customWidth="1"/>
    <col min="16136" max="16136" width="13" style="261" customWidth="1"/>
    <col min="16137" max="16137" width="12.140625" style="261" customWidth="1"/>
    <col min="16138" max="16138" width="13" style="261" customWidth="1"/>
    <col min="16139" max="16139" width="14.28515625" style="261" customWidth="1"/>
    <col min="16140" max="16140" width="13.140625" style="261" customWidth="1"/>
    <col min="16141" max="16141" width="10.7109375" style="261" customWidth="1"/>
    <col min="16142" max="16384" width="9.140625" style="261"/>
  </cols>
  <sheetData>
    <row r="1" spans="1:13" ht="38.25" customHeight="1">
      <c r="A1" s="7118" t="s">
        <v>0</v>
      </c>
      <c r="B1" s="7118"/>
      <c r="C1" s="7118"/>
      <c r="D1" s="7118"/>
      <c r="E1" s="7118"/>
      <c r="F1" s="7118"/>
      <c r="G1" s="7118"/>
      <c r="H1" s="7118"/>
      <c r="I1" s="7118"/>
      <c r="J1" s="7118"/>
      <c r="K1" s="7118"/>
      <c r="L1" s="7118"/>
      <c r="M1" s="7118"/>
    </row>
    <row r="2" spans="1:13" ht="29.25" customHeight="1">
      <c r="A2" s="7118" t="s">
        <v>484</v>
      </c>
      <c r="B2" s="7118"/>
      <c r="C2" s="7118"/>
      <c r="D2" s="7118"/>
      <c r="E2" s="7118"/>
      <c r="F2" s="7118"/>
      <c r="G2" s="7118"/>
      <c r="H2" s="7118"/>
      <c r="I2" s="7118"/>
      <c r="J2" s="7118"/>
      <c r="K2" s="7118"/>
      <c r="L2" s="7118"/>
      <c r="M2" s="7118"/>
    </row>
    <row r="3" spans="1:13" ht="20.25" customHeight="1" thickBot="1">
      <c r="A3" s="350"/>
      <c r="B3" s="351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351"/>
    </row>
    <row r="4" spans="1:13" ht="33" customHeight="1" thickBot="1">
      <c r="A4" s="7119" t="s">
        <v>1</v>
      </c>
      <c r="B4" s="7121" t="s">
        <v>36</v>
      </c>
      <c r="C4" s="7122"/>
      <c r="D4" s="7123"/>
      <c r="E4" s="7121" t="s">
        <v>37</v>
      </c>
      <c r="F4" s="7122"/>
      <c r="G4" s="7123"/>
      <c r="H4" s="7121" t="s">
        <v>43</v>
      </c>
      <c r="I4" s="7122"/>
      <c r="J4" s="7123"/>
      <c r="K4" s="7124" t="s">
        <v>343</v>
      </c>
      <c r="L4" s="7125"/>
      <c r="M4" s="7126"/>
    </row>
    <row r="5" spans="1:13" ht="155.25" customHeight="1" thickBot="1">
      <c r="A5" s="7120"/>
      <c r="B5" s="352" t="s">
        <v>7</v>
      </c>
      <c r="C5" s="352" t="s">
        <v>8</v>
      </c>
      <c r="D5" s="352" t="s">
        <v>9</v>
      </c>
      <c r="E5" s="352" t="s">
        <v>7</v>
      </c>
      <c r="F5" s="352" t="s">
        <v>8</v>
      </c>
      <c r="G5" s="352" t="s">
        <v>9</v>
      </c>
      <c r="H5" s="352" t="s">
        <v>7</v>
      </c>
      <c r="I5" s="352" t="s">
        <v>8</v>
      </c>
      <c r="J5" s="352" t="s">
        <v>9</v>
      </c>
      <c r="K5" s="352" t="s">
        <v>7</v>
      </c>
      <c r="L5" s="352" t="s">
        <v>8</v>
      </c>
      <c r="M5" s="353" t="s">
        <v>9</v>
      </c>
    </row>
    <row r="6" spans="1:13" ht="27.75" customHeight="1" thickBot="1">
      <c r="A6" s="354" t="s">
        <v>10</v>
      </c>
      <c r="B6" s="355"/>
      <c r="C6" s="356"/>
      <c r="D6" s="357"/>
      <c r="E6" s="355"/>
      <c r="F6" s="356"/>
      <c r="G6" s="358"/>
      <c r="H6" s="359"/>
      <c r="I6" s="356"/>
      <c r="J6" s="357"/>
      <c r="K6" s="360"/>
      <c r="L6" s="361"/>
      <c r="M6" s="362"/>
    </row>
    <row r="7" spans="1:13" ht="30.75" customHeight="1">
      <c r="A7" s="1667" t="s">
        <v>225</v>
      </c>
      <c r="B7" s="1641">
        <v>5</v>
      </c>
      <c r="C7" s="1642">
        <v>2</v>
      </c>
      <c r="D7" s="1643">
        <v>7</v>
      </c>
      <c r="E7" s="1644">
        <v>8</v>
      </c>
      <c r="F7" s="1642">
        <v>2</v>
      </c>
      <c r="G7" s="1643">
        <v>10</v>
      </c>
      <c r="H7" s="1644">
        <v>9</v>
      </c>
      <c r="I7" s="1641">
        <v>4</v>
      </c>
      <c r="J7" s="1645">
        <v>13</v>
      </c>
      <c r="K7" s="1646">
        <f>K12+K16</f>
        <v>22</v>
      </c>
      <c r="L7" s="1250">
        <f t="shared" ref="K7:M8" si="0">L12+L16</f>
        <v>8</v>
      </c>
      <c r="M7" s="1251">
        <f t="shared" si="0"/>
        <v>30</v>
      </c>
    </row>
    <row r="8" spans="1:13" ht="53.25" customHeight="1" thickBot="1">
      <c r="A8" s="1667" t="s">
        <v>226</v>
      </c>
      <c r="B8" s="377">
        <v>6</v>
      </c>
      <c r="C8" s="378">
        <v>13</v>
      </c>
      <c r="D8" s="379">
        <v>19</v>
      </c>
      <c r="E8" s="380">
        <v>7</v>
      </c>
      <c r="F8" s="378">
        <v>4</v>
      </c>
      <c r="G8" s="379">
        <v>11</v>
      </c>
      <c r="H8" s="380">
        <v>11</v>
      </c>
      <c r="I8" s="377">
        <v>2</v>
      </c>
      <c r="J8" s="381">
        <v>13</v>
      </c>
      <c r="K8" s="1252">
        <f t="shared" si="0"/>
        <v>24</v>
      </c>
      <c r="L8" s="1252">
        <f t="shared" si="0"/>
        <v>19</v>
      </c>
      <c r="M8" s="1253">
        <f t="shared" si="0"/>
        <v>43</v>
      </c>
    </row>
    <row r="9" spans="1:13" ht="27" customHeight="1" thickBot="1">
      <c r="A9" s="1668" t="s">
        <v>27</v>
      </c>
      <c r="B9" s="385">
        <v>11</v>
      </c>
      <c r="C9" s="385">
        <v>15</v>
      </c>
      <c r="D9" s="385">
        <v>26</v>
      </c>
      <c r="E9" s="385">
        <v>15</v>
      </c>
      <c r="F9" s="385">
        <v>6</v>
      </c>
      <c r="G9" s="385">
        <v>21</v>
      </c>
      <c r="H9" s="363">
        <v>20</v>
      </c>
      <c r="I9" s="363">
        <v>6</v>
      </c>
      <c r="J9" s="363">
        <v>26</v>
      </c>
      <c r="K9" s="363">
        <f t="shared" ref="K9:M9" si="1">SUM(K7:K8)</f>
        <v>46</v>
      </c>
      <c r="L9" s="363">
        <f t="shared" si="1"/>
        <v>27</v>
      </c>
      <c r="M9" s="364">
        <f t="shared" si="1"/>
        <v>73</v>
      </c>
    </row>
    <row r="10" spans="1:13" ht="30.75" customHeight="1" thickBot="1">
      <c r="A10" s="1669" t="s">
        <v>15</v>
      </c>
      <c r="B10" s="365"/>
      <c r="C10" s="366"/>
      <c r="D10" s="367"/>
      <c r="E10" s="365"/>
      <c r="F10" s="366"/>
      <c r="G10" s="367"/>
      <c r="H10" s="365"/>
      <c r="I10" s="366"/>
      <c r="J10" s="367"/>
      <c r="K10" s="368"/>
      <c r="L10" s="369"/>
      <c r="M10" s="370"/>
    </row>
    <row r="11" spans="1:13" ht="24.75" customHeight="1" thickBot="1">
      <c r="A11" s="1670" t="s">
        <v>16</v>
      </c>
      <c r="B11" s="371"/>
      <c r="C11" s="372"/>
      <c r="D11" s="373"/>
      <c r="E11" s="371"/>
      <c r="F11" s="372"/>
      <c r="G11" s="373"/>
      <c r="H11" s="371"/>
      <c r="I11" s="372"/>
      <c r="J11" s="373"/>
      <c r="K11" s="374"/>
      <c r="L11" s="375"/>
      <c r="M11" s="376"/>
    </row>
    <row r="12" spans="1:13" ht="24.95" customHeight="1">
      <c r="A12" s="1671" t="s">
        <v>225</v>
      </c>
      <c r="B12" s="377">
        <v>5</v>
      </c>
      <c r="C12" s="378">
        <v>2</v>
      </c>
      <c r="D12" s="379">
        <v>7</v>
      </c>
      <c r="E12" s="380">
        <v>8</v>
      </c>
      <c r="F12" s="378">
        <v>2</v>
      </c>
      <c r="G12" s="379">
        <v>10</v>
      </c>
      <c r="H12" s="380">
        <v>9</v>
      </c>
      <c r="I12" s="377">
        <v>4</v>
      </c>
      <c r="J12" s="381">
        <v>13</v>
      </c>
      <c r="K12" s="382">
        <f>B12+E12+H12</f>
        <v>22</v>
      </c>
      <c r="L12" s="383">
        <f>C12+F12+I12</f>
        <v>8</v>
      </c>
      <c r="M12" s="384">
        <f>K12+L12</f>
        <v>30</v>
      </c>
    </row>
    <row r="13" spans="1:13" ht="51.75" customHeight="1" thickBot="1">
      <c r="A13" s="1671" t="s">
        <v>226</v>
      </c>
      <c r="B13" s="377">
        <v>6</v>
      </c>
      <c r="C13" s="378">
        <v>13</v>
      </c>
      <c r="D13" s="379">
        <v>19</v>
      </c>
      <c r="E13" s="380">
        <v>7</v>
      </c>
      <c r="F13" s="378">
        <v>4</v>
      </c>
      <c r="G13" s="379">
        <v>11</v>
      </c>
      <c r="H13" s="380">
        <v>11</v>
      </c>
      <c r="I13" s="377">
        <v>2</v>
      </c>
      <c r="J13" s="381">
        <v>13</v>
      </c>
      <c r="K13" s="382">
        <f>B13+E13+H13</f>
        <v>24</v>
      </c>
      <c r="L13" s="383">
        <f>C13+F13+I13</f>
        <v>19</v>
      </c>
      <c r="M13" s="384">
        <f>K13+L13</f>
        <v>43</v>
      </c>
    </row>
    <row r="14" spans="1:13" ht="33.75" customHeight="1" thickBot="1">
      <c r="A14" s="1672" t="s">
        <v>17</v>
      </c>
      <c r="B14" s="385">
        <f t="shared" ref="B14:M14" si="2">SUM(B12:B13)</f>
        <v>11</v>
      </c>
      <c r="C14" s="385">
        <f t="shared" si="2"/>
        <v>15</v>
      </c>
      <c r="D14" s="385">
        <f t="shared" si="2"/>
        <v>26</v>
      </c>
      <c r="E14" s="385">
        <f t="shared" si="2"/>
        <v>15</v>
      </c>
      <c r="F14" s="385">
        <f t="shared" si="2"/>
        <v>6</v>
      </c>
      <c r="G14" s="385">
        <f t="shared" si="2"/>
        <v>21</v>
      </c>
      <c r="H14" s="385">
        <f t="shared" si="2"/>
        <v>20</v>
      </c>
      <c r="I14" s="385">
        <f t="shared" si="2"/>
        <v>6</v>
      </c>
      <c r="J14" s="385">
        <f t="shared" si="2"/>
        <v>26</v>
      </c>
      <c r="K14" s="385">
        <f t="shared" si="2"/>
        <v>46</v>
      </c>
      <c r="L14" s="385">
        <f t="shared" si="2"/>
        <v>27</v>
      </c>
      <c r="M14" s="386">
        <f t="shared" si="2"/>
        <v>73</v>
      </c>
    </row>
    <row r="15" spans="1:13" ht="24.95" customHeight="1" thickBot="1">
      <c r="A15" s="1673" t="s">
        <v>18</v>
      </c>
      <c r="B15" s="387"/>
      <c r="C15" s="388"/>
      <c r="D15" s="389"/>
      <c r="E15" s="387"/>
      <c r="F15" s="388"/>
      <c r="G15" s="389"/>
      <c r="H15" s="387"/>
      <c r="I15" s="390"/>
      <c r="J15" s="391"/>
      <c r="K15" s="368"/>
      <c r="L15" s="369"/>
      <c r="M15" s="370"/>
    </row>
    <row r="16" spans="1:13" ht="33.75" customHeight="1">
      <c r="A16" s="1674" t="s">
        <v>225</v>
      </c>
      <c r="B16" s="652">
        <v>0</v>
      </c>
      <c r="C16" s="652">
        <v>0</v>
      </c>
      <c r="D16" s="652">
        <v>0</v>
      </c>
      <c r="E16" s="652">
        <v>0</v>
      </c>
      <c r="F16" s="652">
        <v>0</v>
      </c>
      <c r="G16" s="652">
        <v>0</v>
      </c>
      <c r="H16" s="652">
        <v>0</v>
      </c>
      <c r="I16" s="652">
        <v>0</v>
      </c>
      <c r="J16" s="652">
        <v>0</v>
      </c>
      <c r="K16" s="653">
        <f>B16+E16+H16</f>
        <v>0</v>
      </c>
      <c r="L16" s="654">
        <f>C16+F16+I16</f>
        <v>0</v>
      </c>
      <c r="M16" s="655">
        <f>K16+L16</f>
        <v>0</v>
      </c>
    </row>
    <row r="17" spans="1:13" ht="48.75" customHeight="1" thickBot="1">
      <c r="A17" s="1675" t="s">
        <v>226</v>
      </c>
      <c r="B17" s="656">
        <v>0</v>
      </c>
      <c r="C17" s="656">
        <v>0</v>
      </c>
      <c r="D17" s="656">
        <v>0</v>
      </c>
      <c r="E17" s="656">
        <v>0</v>
      </c>
      <c r="F17" s="656">
        <v>0</v>
      </c>
      <c r="G17" s="656">
        <v>0</v>
      </c>
      <c r="H17" s="656">
        <v>0</v>
      </c>
      <c r="I17" s="656">
        <v>0</v>
      </c>
      <c r="J17" s="656">
        <v>0</v>
      </c>
      <c r="K17" s="657">
        <f>B17+E17+H17</f>
        <v>0</v>
      </c>
      <c r="L17" s="658">
        <f>C17+F17+I17</f>
        <v>0</v>
      </c>
      <c r="M17" s="659">
        <f>K17+L17</f>
        <v>0</v>
      </c>
    </row>
    <row r="18" spans="1:13" ht="32.25" customHeight="1" thickBot="1">
      <c r="A18" s="1672" t="s">
        <v>19</v>
      </c>
      <c r="B18" s="392">
        <f t="shared" ref="B18:M18" si="3">SUM(B16:B17)</f>
        <v>0</v>
      </c>
      <c r="C18" s="392">
        <f t="shared" si="3"/>
        <v>0</v>
      </c>
      <c r="D18" s="392">
        <f t="shared" si="3"/>
        <v>0</v>
      </c>
      <c r="E18" s="392">
        <f t="shared" si="3"/>
        <v>0</v>
      </c>
      <c r="F18" s="392">
        <f t="shared" si="3"/>
        <v>0</v>
      </c>
      <c r="G18" s="392">
        <f t="shared" si="3"/>
        <v>0</v>
      </c>
      <c r="H18" s="392">
        <f t="shared" si="3"/>
        <v>0</v>
      </c>
      <c r="I18" s="392">
        <f t="shared" si="3"/>
        <v>0</v>
      </c>
      <c r="J18" s="392">
        <f t="shared" si="3"/>
        <v>0</v>
      </c>
      <c r="K18" s="392">
        <f t="shared" si="3"/>
        <v>0</v>
      </c>
      <c r="L18" s="392">
        <f t="shared" si="3"/>
        <v>0</v>
      </c>
      <c r="M18" s="386">
        <f t="shared" si="3"/>
        <v>0</v>
      </c>
    </row>
    <row r="19" spans="1:13" ht="32.25" customHeight="1" thickBot="1">
      <c r="A19" s="393" t="s">
        <v>229</v>
      </c>
      <c r="B19" s="394">
        <f t="shared" ref="B19:M19" si="4">B14+B18</f>
        <v>11</v>
      </c>
      <c r="C19" s="394">
        <f t="shared" si="4"/>
        <v>15</v>
      </c>
      <c r="D19" s="394">
        <f t="shared" si="4"/>
        <v>26</v>
      </c>
      <c r="E19" s="394">
        <f t="shared" si="4"/>
        <v>15</v>
      </c>
      <c r="F19" s="394">
        <f t="shared" si="4"/>
        <v>6</v>
      </c>
      <c r="G19" s="394">
        <f t="shared" si="4"/>
        <v>21</v>
      </c>
      <c r="H19" s="394">
        <f t="shared" si="4"/>
        <v>20</v>
      </c>
      <c r="I19" s="394">
        <f t="shared" si="4"/>
        <v>6</v>
      </c>
      <c r="J19" s="394">
        <f t="shared" si="4"/>
        <v>26</v>
      </c>
      <c r="K19" s="394">
        <f t="shared" si="4"/>
        <v>46</v>
      </c>
      <c r="L19" s="394">
        <f t="shared" si="4"/>
        <v>27</v>
      </c>
      <c r="M19" s="395">
        <f t="shared" si="4"/>
        <v>73</v>
      </c>
    </row>
    <row r="20" spans="1:13" ht="24.75" hidden="1" customHeight="1">
      <c r="A20" s="7117"/>
      <c r="B20" s="7117"/>
      <c r="C20" s="7117"/>
      <c r="D20" s="7117"/>
      <c r="E20" s="7117"/>
      <c r="F20" s="7117"/>
      <c r="G20" s="7117"/>
      <c r="H20" s="7117"/>
      <c r="I20" s="7117"/>
      <c r="J20" s="7117"/>
      <c r="K20" s="396"/>
      <c r="L20" s="396"/>
      <c r="M20" s="396"/>
    </row>
    <row r="21" spans="1:13" ht="38.25" hidden="1" customHeight="1">
      <c r="K21" s="396"/>
      <c r="L21" s="396"/>
      <c r="M21" s="396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6">
    <tabColor rgb="FF00B050"/>
  </sheetPr>
  <dimension ref="A1:W966"/>
  <sheetViews>
    <sheetView view="pageBreakPreview" zoomScale="50" zoomScaleNormal="50" workbookViewId="0">
      <selection activeCell="H17" sqref="H17"/>
    </sheetView>
  </sheetViews>
  <sheetFormatPr defaultRowHeight="15" customHeight="1"/>
  <cols>
    <col min="1" max="1" width="88.85546875" style="41" customWidth="1"/>
    <col min="2" max="2" width="15.5703125" style="41" customWidth="1"/>
    <col min="3" max="3" width="12.85546875" style="41" customWidth="1"/>
    <col min="4" max="4" width="12.28515625" style="41" customWidth="1"/>
    <col min="5" max="5" width="13.7109375" style="41" customWidth="1"/>
    <col min="6" max="6" width="11.5703125" style="41" customWidth="1"/>
    <col min="7" max="7" width="11" style="41" customWidth="1"/>
    <col min="8" max="8" width="15.7109375" style="41" customWidth="1"/>
    <col min="9" max="9" width="14.140625" style="41" customWidth="1"/>
    <col min="10" max="10" width="12.28515625" style="41" customWidth="1"/>
    <col min="11" max="12" width="13.85546875" style="41" customWidth="1"/>
    <col min="13" max="13" width="12" style="41" customWidth="1"/>
    <col min="14" max="14" width="14" style="41" customWidth="1"/>
    <col min="15" max="16" width="12" style="41" customWidth="1"/>
    <col min="17" max="17" width="14.85546875" style="41" customWidth="1"/>
    <col min="18" max="18" width="13.85546875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7127" t="s">
        <v>21</v>
      </c>
      <c r="B1" s="7127"/>
      <c r="C1" s="7127"/>
      <c r="D1" s="7127"/>
      <c r="E1" s="7127"/>
      <c r="F1" s="7127"/>
      <c r="G1" s="7127"/>
      <c r="H1" s="7127"/>
      <c r="I1" s="7127"/>
      <c r="J1" s="7127"/>
      <c r="K1" s="7127"/>
      <c r="L1" s="7127"/>
      <c r="M1" s="7127"/>
      <c r="N1" s="7127"/>
      <c r="O1" s="7127"/>
      <c r="P1" s="7127"/>
      <c r="Q1" s="7127"/>
      <c r="R1" s="7127"/>
      <c r="S1" s="7127"/>
      <c r="T1" s="220"/>
      <c r="U1" s="220"/>
      <c r="V1" s="220"/>
      <c r="W1" s="220"/>
    </row>
    <row r="2" spans="1:23" ht="37.5" customHeight="1">
      <c r="A2" s="7127" t="s">
        <v>476</v>
      </c>
      <c r="B2" s="7127"/>
      <c r="C2" s="7127"/>
      <c r="D2" s="7127"/>
      <c r="E2" s="7127"/>
      <c r="F2" s="7127"/>
      <c r="G2" s="7127"/>
      <c r="H2" s="7127"/>
      <c r="I2" s="7127"/>
      <c r="J2" s="7127"/>
      <c r="K2" s="7127"/>
      <c r="L2" s="7127"/>
      <c r="M2" s="7127"/>
      <c r="N2" s="7127"/>
      <c r="O2" s="7127"/>
      <c r="P2" s="7127"/>
      <c r="Q2" s="7127"/>
      <c r="R2" s="7127"/>
      <c r="S2" s="7127"/>
      <c r="T2" s="862"/>
      <c r="U2" s="862"/>
    </row>
    <row r="3" spans="1:23" ht="33" customHeight="1" thickBot="1">
      <c r="A3" s="216"/>
    </row>
    <row r="4" spans="1:23" ht="33" customHeight="1">
      <c r="A4" s="7128" t="s">
        <v>1</v>
      </c>
      <c r="B4" s="7073" t="s">
        <v>36</v>
      </c>
      <c r="C4" s="7074"/>
      <c r="D4" s="7075"/>
      <c r="E4" s="7073" t="s">
        <v>37</v>
      </c>
      <c r="F4" s="7074"/>
      <c r="G4" s="7075"/>
      <c r="H4" s="7073" t="s">
        <v>43</v>
      </c>
      <c r="I4" s="7074"/>
      <c r="J4" s="7075"/>
      <c r="K4" s="7073" t="s">
        <v>148</v>
      </c>
      <c r="L4" s="7074"/>
      <c r="M4" s="7075"/>
      <c r="N4" s="7073" t="s">
        <v>152</v>
      </c>
      <c r="O4" s="7074"/>
      <c r="P4" s="7075"/>
      <c r="Q4" s="7131" t="s">
        <v>342</v>
      </c>
      <c r="R4" s="7132"/>
      <c r="S4" s="7133"/>
      <c r="T4" s="221"/>
      <c r="U4" s="221"/>
    </row>
    <row r="5" spans="1:23" ht="33" customHeight="1" thickBot="1">
      <c r="A5" s="7129"/>
      <c r="B5" s="7076"/>
      <c r="C5" s="7077"/>
      <c r="D5" s="7078"/>
      <c r="E5" s="7076"/>
      <c r="F5" s="7077"/>
      <c r="G5" s="7078"/>
      <c r="H5" s="7076"/>
      <c r="I5" s="7077"/>
      <c r="J5" s="7078"/>
      <c r="K5" s="7076"/>
      <c r="L5" s="7077"/>
      <c r="M5" s="7078"/>
      <c r="N5" s="7076"/>
      <c r="O5" s="7077"/>
      <c r="P5" s="7078"/>
      <c r="Q5" s="7134"/>
      <c r="R5" s="7135"/>
      <c r="S5" s="7136"/>
      <c r="T5" s="221"/>
      <c r="U5" s="221"/>
    </row>
    <row r="6" spans="1:23" ht="99.75" customHeight="1" thickBot="1">
      <c r="A6" s="7130"/>
      <c r="B6" s="2887" t="s">
        <v>7</v>
      </c>
      <c r="C6" s="2888" t="s">
        <v>8</v>
      </c>
      <c r="D6" s="2889" t="s">
        <v>9</v>
      </c>
      <c r="E6" s="2887" t="s">
        <v>7</v>
      </c>
      <c r="F6" s="2888" t="s">
        <v>8</v>
      </c>
      <c r="G6" s="2889" t="s">
        <v>9</v>
      </c>
      <c r="H6" s="2887" t="s">
        <v>7</v>
      </c>
      <c r="I6" s="2888" t="s">
        <v>8</v>
      </c>
      <c r="J6" s="2889" t="s">
        <v>9</v>
      </c>
      <c r="K6" s="2887" t="s">
        <v>7</v>
      </c>
      <c r="L6" s="2888" t="s">
        <v>8</v>
      </c>
      <c r="M6" s="2889" t="s">
        <v>9</v>
      </c>
      <c r="N6" s="2887" t="s">
        <v>7</v>
      </c>
      <c r="O6" s="2888" t="s">
        <v>8</v>
      </c>
      <c r="P6" s="2889" t="s">
        <v>9</v>
      </c>
      <c r="Q6" s="2887" t="s">
        <v>7</v>
      </c>
      <c r="R6" s="2888" t="s">
        <v>8</v>
      </c>
      <c r="S6" s="2890" t="s">
        <v>9</v>
      </c>
      <c r="T6" s="221"/>
      <c r="U6" s="221"/>
    </row>
    <row r="7" spans="1:23" ht="45" customHeight="1">
      <c r="A7" s="3939" t="s">
        <v>10</v>
      </c>
      <c r="B7" s="2867"/>
      <c r="C7" s="2868"/>
      <c r="D7" s="2869"/>
      <c r="E7" s="2867"/>
      <c r="F7" s="2868"/>
      <c r="G7" s="2869"/>
      <c r="H7" s="2867"/>
      <c r="I7" s="2868"/>
      <c r="J7" s="2869"/>
      <c r="K7" s="3940"/>
      <c r="L7" s="3941"/>
      <c r="M7" s="3942"/>
      <c r="N7" s="3943"/>
      <c r="O7" s="3943"/>
      <c r="P7" s="3943"/>
      <c r="Q7" s="2870"/>
      <c r="R7" s="2870"/>
      <c r="S7" s="2871"/>
      <c r="T7" s="221"/>
      <c r="U7" s="221"/>
    </row>
    <row r="8" spans="1:23" ht="28.5" customHeight="1">
      <c r="A8" s="3944" t="s">
        <v>362</v>
      </c>
      <c r="B8" s="6553">
        <f t="shared" ref="B8:G9" si="0">B20+B15</f>
        <v>31</v>
      </c>
      <c r="C8" s="6554">
        <f t="shared" si="0"/>
        <v>20</v>
      </c>
      <c r="D8" s="3947">
        <f t="shared" si="0"/>
        <v>51</v>
      </c>
      <c r="E8" s="6553">
        <f t="shared" si="0"/>
        <v>22</v>
      </c>
      <c r="F8" s="6554">
        <f t="shared" si="0"/>
        <v>20</v>
      </c>
      <c r="G8" s="3947">
        <f t="shared" si="0"/>
        <v>42</v>
      </c>
      <c r="H8" s="6555"/>
      <c r="I8" s="6556"/>
      <c r="J8" s="6557"/>
      <c r="K8" s="6555"/>
      <c r="L8" s="6556"/>
      <c r="M8" s="6558"/>
      <c r="N8" s="4362"/>
      <c r="O8" s="4362"/>
      <c r="P8" s="4362"/>
      <c r="Q8" s="3962">
        <f>B8+E8+H8+K8+N8</f>
        <v>53</v>
      </c>
      <c r="R8" s="3962">
        <f>C8+F8+I8+L8+O8</f>
        <v>40</v>
      </c>
      <c r="S8" s="3963">
        <f t="shared" ref="S8" si="1">SUM(Q8:R8)</f>
        <v>93</v>
      </c>
      <c r="T8" s="221"/>
      <c r="U8" s="221"/>
    </row>
    <row r="9" spans="1:23" ht="28.5" customHeight="1">
      <c r="A9" s="3948" t="s">
        <v>23</v>
      </c>
      <c r="B9" s="6553">
        <f t="shared" si="0"/>
        <v>31</v>
      </c>
      <c r="C9" s="6554">
        <f t="shared" si="0"/>
        <v>13</v>
      </c>
      <c r="D9" s="3947">
        <f t="shared" si="0"/>
        <v>44</v>
      </c>
      <c r="E9" s="6553">
        <f t="shared" si="0"/>
        <v>31</v>
      </c>
      <c r="F9" s="6554">
        <f t="shared" si="0"/>
        <v>18</v>
      </c>
      <c r="G9" s="3947">
        <f t="shared" si="0"/>
        <v>49</v>
      </c>
      <c r="H9" s="6553">
        <f t="shared" ref="H9:M11" si="2">H21+H16</f>
        <v>51</v>
      </c>
      <c r="I9" s="6554">
        <f t="shared" si="2"/>
        <v>14</v>
      </c>
      <c r="J9" s="3947">
        <f t="shared" si="2"/>
        <v>65</v>
      </c>
      <c r="K9" s="6553">
        <f t="shared" si="2"/>
        <v>58</v>
      </c>
      <c r="L9" s="6554">
        <f t="shared" si="2"/>
        <v>4</v>
      </c>
      <c r="M9" s="6559">
        <f t="shared" si="2"/>
        <v>62</v>
      </c>
      <c r="N9" s="5060">
        <f>SUM(N16+N22)</f>
        <v>49</v>
      </c>
      <c r="O9" s="5060">
        <f>SUM(O16+O22)</f>
        <v>2</v>
      </c>
      <c r="P9" s="5060">
        <f>SUM(P16+P22)</f>
        <v>51</v>
      </c>
      <c r="Q9" s="3962">
        <f>B9+E9+H9+K9+N9</f>
        <v>220</v>
      </c>
      <c r="R9" s="3962">
        <f t="shared" ref="R9:R10" si="3">C9+F9+I9+L9+O9</f>
        <v>51</v>
      </c>
      <c r="S9" s="3963">
        <f t="shared" ref="S9:S10" si="4">SUM(Q9:R9)</f>
        <v>271</v>
      </c>
      <c r="T9" s="221"/>
      <c r="U9" s="221"/>
    </row>
    <row r="10" spans="1:23" ht="28.5" customHeight="1">
      <c r="A10" s="3948" t="s">
        <v>24</v>
      </c>
      <c r="B10" s="6553">
        <f>B17+B22</f>
        <v>117</v>
      </c>
      <c r="C10" s="6554">
        <f t="shared" ref="C10:G11" si="5">C22+C17</f>
        <v>14</v>
      </c>
      <c r="D10" s="3947">
        <f t="shared" si="5"/>
        <v>131</v>
      </c>
      <c r="E10" s="6553">
        <f t="shared" si="5"/>
        <v>120</v>
      </c>
      <c r="F10" s="6554">
        <f t="shared" si="5"/>
        <v>7</v>
      </c>
      <c r="G10" s="3947">
        <f t="shared" si="5"/>
        <v>127</v>
      </c>
      <c r="H10" s="6553">
        <f t="shared" si="2"/>
        <v>100</v>
      </c>
      <c r="I10" s="6554">
        <f t="shared" si="2"/>
        <v>3</v>
      </c>
      <c r="J10" s="3947">
        <f t="shared" si="2"/>
        <v>103</v>
      </c>
      <c r="K10" s="6553">
        <f t="shared" si="2"/>
        <v>87</v>
      </c>
      <c r="L10" s="6554">
        <f t="shared" si="2"/>
        <v>4</v>
      </c>
      <c r="M10" s="6559">
        <f t="shared" si="2"/>
        <v>91</v>
      </c>
      <c r="N10" s="5060">
        <v>0</v>
      </c>
      <c r="O10" s="5060">
        <v>0</v>
      </c>
      <c r="P10" s="5060">
        <v>0</v>
      </c>
      <c r="Q10" s="3962">
        <f t="shared" ref="Q10" si="6">B10+E10+H10+K10+N10</f>
        <v>424</v>
      </c>
      <c r="R10" s="3962">
        <f t="shared" si="3"/>
        <v>28</v>
      </c>
      <c r="S10" s="3963">
        <f t="shared" si="4"/>
        <v>452</v>
      </c>
      <c r="T10" s="221"/>
      <c r="U10" s="221"/>
    </row>
    <row r="11" spans="1:23" ht="33.75" customHeight="1" thickBot="1">
      <c r="A11" s="3948" t="s">
        <v>26</v>
      </c>
      <c r="B11" s="6553">
        <f>B18+B23</f>
        <v>21</v>
      </c>
      <c r="C11" s="6554">
        <f t="shared" si="5"/>
        <v>2</v>
      </c>
      <c r="D11" s="3947">
        <f t="shared" si="5"/>
        <v>23</v>
      </c>
      <c r="E11" s="6553">
        <f t="shared" si="5"/>
        <v>21</v>
      </c>
      <c r="F11" s="6554">
        <f t="shared" si="5"/>
        <v>0</v>
      </c>
      <c r="G11" s="3947">
        <f t="shared" si="5"/>
        <v>21</v>
      </c>
      <c r="H11" s="6553">
        <f t="shared" si="2"/>
        <v>13</v>
      </c>
      <c r="I11" s="6554">
        <f t="shared" si="2"/>
        <v>0</v>
      </c>
      <c r="J11" s="3947">
        <f t="shared" si="2"/>
        <v>13</v>
      </c>
      <c r="K11" s="6560">
        <f t="shared" si="2"/>
        <v>7</v>
      </c>
      <c r="L11" s="6561">
        <f t="shared" si="2"/>
        <v>0</v>
      </c>
      <c r="M11" s="6562">
        <f t="shared" si="2"/>
        <v>7</v>
      </c>
      <c r="N11" s="5060">
        <v>0</v>
      </c>
      <c r="O11" s="5060">
        <v>0</v>
      </c>
      <c r="P11" s="5060">
        <v>0</v>
      </c>
      <c r="Q11" s="3962">
        <f t="shared" ref="Q11" si="7">B11+E11+H11+K11+N11</f>
        <v>62</v>
      </c>
      <c r="R11" s="3962">
        <f t="shared" ref="R11" si="8">C11+F11+I11+L11+O11</f>
        <v>2</v>
      </c>
      <c r="S11" s="3963">
        <f t="shared" ref="S11" si="9">SUM(Q11:R11)</f>
        <v>64</v>
      </c>
      <c r="T11" s="221"/>
      <c r="U11" s="221"/>
    </row>
    <row r="12" spans="1:23" ht="36" customHeight="1" thickBot="1">
      <c r="A12" s="4272" t="s">
        <v>27</v>
      </c>
      <c r="B12" s="6564">
        <f t="shared" ref="B12:J12" si="10">SUM(B8:B11)</f>
        <v>200</v>
      </c>
      <c r="C12" s="6564">
        <f t="shared" si="10"/>
        <v>49</v>
      </c>
      <c r="D12" s="6564">
        <f t="shared" si="10"/>
        <v>249</v>
      </c>
      <c r="E12" s="6564">
        <f t="shared" si="10"/>
        <v>194</v>
      </c>
      <c r="F12" s="6564">
        <f t="shared" si="10"/>
        <v>45</v>
      </c>
      <c r="G12" s="6564">
        <f t="shared" si="10"/>
        <v>239</v>
      </c>
      <c r="H12" s="6564">
        <f t="shared" si="10"/>
        <v>164</v>
      </c>
      <c r="I12" s="6564">
        <f t="shared" si="10"/>
        <v>17</v>
      </c>
      <c r="J12" s="6564">
        <f t="shared" si="10"/>
        <v>181</v>
      </c>
      <c r="K12" s="6564">
        <f>SUM(K9:K11)</f>
        <v>152</v>
      </c>
      <c r="L12" s="6564">
        <f>SUM(L9:L11)</f>
        <v>8</v>
      </c>
      <c r="M12" s="6564">
        <f>SUM(M9:M11)</f>
        <v>160</v>
      </c>
      <c r="N12" s="5061">
        <f>SUM(N9)</f>
        <v>49</v>
      </c>
      <c r="O12" s="5061">
        <f>SUM(O9)</f>
        <v>2</v>
      </c>
      <c r="P12" s="5061">
        <f>SUM(P9)</f>
        <v>51</v>
      </c>
      <c r="Q12" s="5061">
        <f>SUM(Q8:Q11)</f>
        <v>759</v>
      </c>
      <c r="R12" s="5061">
        <f>SUM(R8:R11)</f>
        <v>121</v>
      </c>
      <c r="S12" s="5062">
        <f>SUM(S8:S11)</f>
        <v>880</v>
      </c>
      <c r="T12" s="221"/>
      <c r="U12" s="221"/>
    </row>
    <row r="13" spans="1:23" ht="31.5" customHeight="1" thickBot="1">
      <c r="A13" s="3949" t="s">
        <v>15</v>
      </c>
      <c r="B13" s="6565"/>
      <c r="C13" s="6566"/>
      <c r="D13" s="6567"/>
      <c r="E13" s="6568"/>
      <c r="F13" s="6568"/>
      <c r="G13" s="2891"/>
      <c r="H13" s="6568"/>
      <c r="I13" s="6568"/>
      <c r="J13" s="2892"/>
      <c r="K13" s="6569"/>
      <c r="L13" s="6568"/>
      <c r="M13" s="2891"/>
      <c r="N13" s="2892"/>
      <c r="O13" s="2892"/>
      <c r="P13" s="2892"/>
      <c r="Q13" s="3964"/>
      <c r="R13" s="2895"/>
      <c r="S13" s="2896"/>
      <c r="T13" s="222"/>
      <c r="U13" s="222"/>
    </row>
    <row r="14" spans="1:23" ht="24.95" customHeight="1">
      <c r="A14" s="3952" t="s">
        <v>16</v>
      </c>
      <c r="B14" s="6570"/>
      <c r="C14" s="6571"/>
      <c r="D14" s="6572"/>
      <c r="E14" s="6573"/>
      <c r="F14" s="6574"/>
      <c r="G14" s="6575"/>
      <c r="H14" s="6576"/>
      <c r="I14" s="6574" t="s">
        <v>28</v>
      </c>
      <c r="J14" s="6577"/>
      <c r="K14" s="6576"/>
      <c r="L14" s="6574"/>
      <c r="M14" s="6577"/>
      <c r="N14" s="3966"/>
      <c r="O14" s="3967"/>
      <c r="P14" s="3965"/>
      <c r="Q14" s="3968"/>
      <c r="R14" s="3967"/>
      <c r="S14" s="3965"/>
      <c r="T14" s="217"/>
      <c r="U14" s="217"/>
    </row>
    <row r="15" spans="1:23" ht="24.95" customHeight="1">
      <c r="A15" s="3954" t="s">
        <v>362</v>
      </c>
      <c r="B15" s="6578">
        <v>31</v>
      </c>
      <c r="C15" s="6579">
        <v>20</v>
      </c>
      <c r="D15" s="6580">
        <f>SUM(B15:C15)</f>
        <v>51</v>
      </c>
      <c r="E15" s="6581">
        <v>22</v>
      </c>
      <c r="F15" s="6582">
        <v>20</v>
      </c>
      <c r="G15" s="6583">
        <f>SUM(E15:F15)</f>
        <v>42</v>
      </c>
      <c r="H15" s="6578"/>
      <c r="I15" s="6582"/>
      <c r="J15" s="6584"/>
      <c r="K15" s="6578"/>
      <c r="L15" s="6582"/>
      <c r="M15" s="6584"/>
      <c r="N15" s="3974"/>
      <c r="O15" s="3975"/>
      <c r="P15" s="3976"/>
      <c r="Q15" s="3962">
        <f>B15+E15+H15+K15+N15</f>
        <v>53</v>
      </c>
      <c r="R15" s="3977">
        <f>C15+F15+I15+L15+O15</f>
        <v>40</v>
      </c>
      <c r="S15" s="3963">
        <f t="shared" ref="S15:S22" si="11">SUM(Q15:R15)</f>
        <v>93</v>
      </c>
      <c r="T15" s="2846"/>
      <c r="U15" s="2846"/>
    </row>
    <row r="16" spans="1:23" ht="24.6" customHeight="1">
      <c r="A16" s="3948" t="s">
        <v>23</v>
      </c>
      <c r="B16" s="6585">
        <v>31</v>
      </c>
      <c r="C16" s="6586">
        <v>13</v>
      </c>
      <c r="D16" s="6580">
        <f>SUM(B16:C16)</f>
        <v>44</v>
      </c>
      <c r="E16" s="6587">
        <v>31</v>
      </c>
      <c r="F16" s="6586">
        <v>18</v>
      </c>
      <c r="G16" s="6583">
        <f>SUM(E16:F16)</f>
        <v>49</v>
      </c>
      <c r="H16" s="6585">
        <v>51</v>
      </c>
      <c r="I16" s="6586">
        <v>14</v>
      </c>
      <c r="J16" s="6580">
        <f>SUM(H16:I16)</f>
        <v>65</v>
      </c>
      <c r="K16" s="6585">
        <v>58</v>
      </c>
      <c r="L16" s="6588">
        <v>4</v>
      </c>
      <c r="M16" s="6580">
        <f>SUM(K16:L16)</f>
        <v>62</v>
      </c>
      <c r="N16" s="3980">
        <v>49</v>
      </c>
      <c r="O16" s="3981">
        <v>2</v>
      </c>
      <c r="P16" s="3982">
        <v>51</v>
      </c>
      <c r="Q16" s="3962">
        <f t="shared" ref="Q16:Q18" si="12">B16+E16+H16+K16+N16</f>
        <v>220</v>
      </c>
      <c r="R16" s="3977">
        <f t="shared" ref="R16:R18" si="13">C16+F16+I16+L16+O16</f>
        <v>51</v>
      </c>
      <c r="S16" s="3963">
        <f t="shared" ref="S16:S18" si="14">SUM(Q16:R16)</f>
        <v>271</v>
      </c>
      <c r="T16" s="217"/>
      <c r="U16" s="217"/>
    </row>
    <row r="17" spans="1:21" s="102" customFormat="1" ht="24.6" customHeight="1">
      <c r="A17" s="3955" t="s">
        <v>24</v>
      </c>
      <c r="B17" s="6585">
        <v>117</v>
      </c>
      <c r="C17" s="6586">
        <v>14</v>
      </c>
      <c r="D17" s="6580">
        <f>SUM(B17:C17)</f>
        <v>131</v>
      </c>
      <c r="E17" s="6587">
        <v>120</v>
      </c>
      <c r="F17" s="6586">
        <v>7</v>
      </c>
      <c r="G17" s="6583">
        <f>SUM(E17:F17)</f>
        <v>127</v>
      </c>
      <c r="H17" s="6589">
        <v>99</v>
      </c>
      <c r="I17" s="6586">
        <v>3</v>
      </c>
      <c r="J17" s="6580">
        <f>SUM(H17:I17)</f>
        <v>102</v>
      </c>
      <c r="K17" s="6585">
        <v>85</v>
      </c>
      <c r="L17" s="6586">
        <v>3</v>
      </c>
      <c r="M17" s="6580">
        <f>SUM(K17:L17)</f>
        <v>88</v>
      </c>
      <c r="N17" s="3947">
        <v>0</v>
      </c>
      <c r="O17" s="3946">
        <v>0</v>
      </c>
      <c r="P17" s="3970">
        <v>0</v>
      </c>
      <c r="Q17" s="3962">
        <f t="shared" si="12"/>
        <v>421</v>
      </c>
      <c r="R17" s="3977">
        <f t="shared" si="13"/>
        <v>27</v>
      </c>
      <c r="S17" s="3963">
        <f t="shared" si="14"/>
        <v>448</v>
      </c>
      <c r="T17" s="219"/>
      <c r="U17" s="219"/>
    </row>
    <row r="18" spans="1:21" ht="30.75" customHeight="1" thickBot="1">
      <c r="A18" s="3948" t="s">
        <v>26</v>
      </c>
      <c r="B18" s="6590">
        <v>21</v>
      </c>
      <c r="C18" s="6591">
        <v>2</v>
      </c>
      <c r="D18" s="6592">
        <f>SUM(B18:C18)</f>
        <v>23</v>
      </c>
      <c r="E18" s="6593">
        <v>21</v>
      </c>
      <c r="F18" s="6591">
        <v>0</v>
      </c>
      <c r="G18" s="6594">
        <f>SUM(E18:F18)</f>
        <v>21</v>
      </c>
      <c r="H18" s="6590">
        <v>13</v>
      </c>
      <c r="I18" s="6591">
        <v>0</v>
      </c>
      <c r="J18" s="6592">
        <f>SUM(H18:I18)</f>
        <v>13</v>
      </c>
      <c r="K18" s="6590">
        <v>7</v>
      </c>
      <c r="L18" s="6591">
        <v>0</v>
      </c>
      <c r="M18" s="6592">
        <f>SUM(K18:L18)</f>
        <v>7</v>
      </c>
      <c r="N18" s="3984">
        <v>0</v>
      </c>
      <c r="O18" s="3985">
        <v>0</v>
      </c>
      <c r="P18" s="3986">
        <v>0</v>
      </c>
      <c r="Q18" s="3962">
        <f t="shared" si="12"/>
        <v>62</v>
      </c>
      <c r="R18" s="3977">
        <f t="shared" si="13"/>
        <v>2</v>
      </c>
      <c r="S18" s="3963">
        <f t="shared" si="14"/>
        <v>64</v>
      </c>
      <c r="T18" s="217"/>
      <c r="U18" s="217"/>
    </row>
    <row r="19" spans="1:21" ht="34.5" customHeight="1" thickBot="1">
      <c r="A19" s="3956" t="s">
        <v>17</v>
      </c>
      <c r="B19" s="6595">
        <f t="shared" ref="B19:G19" si="15">SUM(B15:B18)</f>
        <v>200</v>
      </c>
      <c r="C19" s="6595">
        <f t="shared" si="15"/>
        <v>49</v>
      </c>
      <c r="D19" s="6596">
        <f t="shared" si="15"/>
        <v>249</v>
      </c>
      <c r="E19" s="6597">
        <f t="shared" si="15"/>
        <v>194</v>
      </c>
      <c r="F19" s="6598">
        <f t="shared" si="15"/>
        <v>45</v>
      </c>
      <c r="G19" s="6599">
        <f t="shared" si="15"/>
        <v>239</v>
      </c>
      <c r="H19" s="6598">
        <f t="shared" ref="H19:M19" si="16">SUM(H16:H18)</f>
        <v>163</v>
      </c>
      <c r="I19" s="6598">
        <f t="shared" si="16"/>
        <v>17</v>
      </c>
      <c r="J19" s="6600">
        <f t="shared" si="16"/>
        <v>180</v>
      </c>
      <c r="K19" s="6598">
        <f t="shared" si="16"/>
        <v>150</v>
      </c>
      <c r="L19" s="6598">
        <f t="shared" si="16"/>
        <v>7</v>
      </c>
      <c r="M19" s="6600">
        <f t="shared" si="16"/>
        <v>157</v>
      </c>
      <c r="N19" s="3960">
        <f t="shared" ref="N19:O19" si="17">SUM(N16:N18)</f>
        <v>49</v>
      </c>
      <c r="O19" s="3960">
        <f t="shared" si="17"/>
        <v>2</v>
      </c>
      <c r="P19" s="3960">
        <f>SUM(N19:O19)</f>
        <v>51</v>
      </c>
      <c r="Q19" s="3987">
        <f>B19+E19+H19+K19+N19</f>
        <v>756</v>
      </c>
      <c r="R19" s="3988">
        <f>C19+F19+I19+L19+O19</f>
        <v>120</v>
      </c>
      <c r="S19" s="3989">
        <f t="shared" si="11"/>
        <v>876</v>
      </c>
      <c r="T19" s="217"/>
      <c r="U19" s="217"/>
    </row>
    <row r="20" spans="1:21" s="102" customFormat="1" ht="24.95" customHeight="1">
      <c r="A20" s="3957" t="s">
        <v>18</v>
      </c>
      <c r="B20" s="6601"/>
      <c r="C20" s="6602"/>
      <c r="D20" s="6603"/>
      <c r="E20" s="6604"/>
      <c r="F20" s="6602"/>
      <c r="G20" s="6605"/>
      <c r="H20" s="6601"/>
      <c r="I20" s="6602"/>
      <c r="J20" s="6605"/>
      <c r="K20" s="6601"/>
      <c r="L20" s="6602"/>
      <c r="M20" s="6605"/>
      <c r="N20" s="3990"/>
      <c r="O20" s="3975"/>
      <c r="P20" s="3976"/>
      <c r="Q20" s="3991"/>
      <c r="R20" s="3992"/>
      <c r="S20" s="3993"/>
      <c r="T20" s="2893"/>
      <c r="U20" s="2893"/>
    </row>
    <row r="21" spans="1:21" s="102" customFormat="1" ht="32.25" customHeight="1">
      <c r="A21" s="3955" t="s">
        <v>23</v>
      </c>
      <c r="B21" s="6585">
        <v>0</v>
      </c>
      <c r="C21" s="6586">
        <v>0</v>
      </c>
      <c r="D21" s="6580">
        <f>SUM(B21:C21)</f>
        <v>0</v>
      </c>
      <c r="E21" s="6587">
        <v>0</v>
      </c>
      <c r="F21" s="6586">
        <v>0</v>
      </c>
      <c r="G21" s="6583">
        <f>SUM(E21:F21)</f>
        <v>0</v>
      </c>
      <c r="H21" s="6585">
        <v>0</v>
      </c>
      <c r="I21" s="6586">
        <v>0</v>
      </c>
      <c r="J21" s="6583">
        <f>SUM(H21:I21)</f>
        <v>0</v>
      </c>
      <c r="K21" s="6585">
        <v>0</v>
      </c>
      <c r="L21" s="6588">
        <v>0</v>
      </c>
      <c r="M21" s="6583">
        <f>SUM(K21:L21)</f>
        <v>0</v>
      </c>
      <c r="N21" s="3978">
        <v>0</v>
      </c>
      <c r="O21" s="3979">
        <v>0</v>
      </c>
      <c r="P21" s="3970">
        <f t="shared" ref="P21:P26" si="18">SUM(N21:O21)</f>
        <v>0</v>
      </c>
      <c r="Q21" s="3962">
        <f>B21+E21+H21+K21+N21</f>
        <v>0</v>
      </c>
      <c r="R21" s="3977">
        <f>C21+F21+I21+L21+O21</f>
        <v>0</v>
      </c>
      <c r="S21" s="3963">
        <f t="shared" si="11"/>
        <v>0</v>
      </c>
      <c r="T21" s="2894"/>
      <c r="U21" s="2894"/>
    </row>
    <row r="22" spans="1:21" ht="38.450000000000003" customHeight="1">
      <c r="A22" s="3955" t="s">
        <v>24</v>
      </c>
      <c r="B22" s="6589">
        <v>0</v>
      </c>
      <c r="C22" s="6586">
        <v>0</v>
      </c>
      <c r="D22" s="6580">
        <f>SUM(B22:C22)</f>
        <v>0</v>
      </c>
      <c r="E22" s="6587">
        <v>0</v>
      </c>
      <c r="F22" s="6586">
        <v>0</v>
      </c>
      <c r="G22" s="6583">
        <f>SUM(E22:F22)</f>
        <v>0</v>
      </c>
      <c r="H22" s="6589">
        <v>1</v>
      </c>
      <c r="I22" s="6586">
        <v>0</v>
      </c>
      <c r="J22" s="6583">
        <f>SUM(H22:I22)</f>
        <v>1</v>
      </c>
      <c r="K22" s="6585">
        <v>2</v>
      </c>
      <c r="L22" s="6586">
        <v>1</v>
      </c>
      <c r="M22" s="6583">
        <f>SUM(K22:L22)</f>
        <v>3</v>
      </c>
      <c r="N22" s="3978">
        <v>0</v>
      </c>
      <c r="O22" s="3946">
        <v>0</v>
      </c>
      <c r="P22" s="3970">
        <f t="shared" si="18"/>
        <v>0</v>
      </c>
      <c r="Q22" s="3962">
        <f t="shared" ref="Q22:R22" si="19">B22+E22+H22+K22</f>
        <v>3</v>
      </c>
      <c r="R22" s="3977">
        <f t="shared" si="19"/>
        <v>1</v>
      </c>
      <c r="S22" s="3963">
        <f t="shared" si="11"/>
        <v>4</v>
      </c>
      <c r="T22" s="223"/>
      <c r="U22" s="223"/>
    </row>
    <row r="23" spans="1:21" ht="28.5" customHeight="1" thickBot="1">
      <c r="A23" s="3948" t="s">
        <v>26</v>
      </c>
      <c r="B23" s="6585"/>
      <c r="C23" s="6586"/>
      <c r="D23" s="6580">
        <f>SUM(B23:C23)</f>
        <v>0</v>
      </c>
      <c r="E23" s="6587"/>
      <c r="F23" s="6586"/>
      <c r="G23" s="6583">
        <f>SUM(E23:F23)</f>
        <v>0</v>
      </c>
      <c r="H23" s="6585"/>
      <c r="I23" s="6586">
        <v>0</v>
      </c>
      <c r="J23" s="6583">
        <f>SUM(H23:I23)</f>
        <v>0</v>
      </c>
      <c r="K23" s="6585">
        <v>0</v>
      </c>
      <c r="L23" s="6586"/>
      <c r="M23" s="6583">
        <f>SUM(K23:L23)</f>
        <v>0</v>
      </c>
      <c r="N23" s="3978">
        <v>0</v>
      </c>
      <c r="O23" s="3979">
        <v>0</v>
      </c>
      <c r="P23" s="3970">
        <f t="shared" ref="P23" si="20">SUM(N23:O23)</f>
        <v>0</v>
      </c>
      <c r="Q23" s="3962">
        <f>B23+E23+H23+K23+N23</f>
        <v>0</v>
      </c>
      <c r="R23" s="3977">
        <f>C23+F23+I23+L23+O23</f>
        <v>0</v>
      </c>
      <c r="S23" s="3963">
        <f t="shared" ref="S23" si="21">SUM(Q23:R23)</f>
        <v>0</v>
      </c>
      <c r="T23" s="42"/>
      <c r="U23" s="42"/>
    </row>
    <row r="24" spans="1:21" ht="36.75" customHeight="1" thickBot="1">
      <c r="A24" s="3958" t="s">
        <v>19</v>
      </c>
      <c r="B24" s="6607">
        <f t="shared" ref="B24:M24" si="22">SUM(B21:B23)</f>
        <v>0</v>
      </c>
      <c r="C24" s="6607">
        <f t="shared" si="22"/>
        <v>0</v>
      </c>
      <c r="D24" s="6608">
        <f t="shared" si="22"/>
        <v>0</v>
      </c>
      <c r="E24" s="6609">
        <f t="shared" si="22"/>
        <v>0</v>
      </c>
      <c r="F24" s="6607">
        <f t="shared" si="22"/>
        <v>0</v>
      </c>
      <c r="G24" s="6608">
        <f t="shared" si="22"/>
        <v>0</v>
      </c>
      <c r="H24" s="6609">
        <f t="shared" si="22"/>
        <v>1</v>
      </c>
      <c r="I24" s="6607">
        <f t="shared" si="22"/>
        <v>0</v>
      </c>
      <c r="J24" s="6607">
        <f t="shared" si="22"/>
        <v>1</v>
      </c>
      <c r="K24" s="6607">
        <f t="shared" si="22"/>
        <v>2</v>
      </c>
      <c r="L24" s="6607">
        <f t="shared" si="22"/>
        <v>1</v>
      </c>
      <c r="M24" s="6607">
        <f t="shared" si="22"/>
        <v>3</v>
      </c>
      <c r="N24" s="3960">
        <f t="shared" ref="N24:O24" si="23">SUM(N21:N23)</f>
        <v>0</v>
      </c>
      <c r="O24" s="3960">
        <f t="shared" si="23"/>
        <v>0</v>
      </c>
      <c r="P24" s="3960">
        <f t="shared" si="18"/>
        <v>0</v>
      </c>
      <c r="Q24" s="3959">
        <f>SUM(Q20:Q23)</f>
        <v>3</v>
      </c>
      <c r="R24" s="3959">
        <f>SUM(R20:R23)</f>
        <v>1</v>
      </c>
      <c r="S24" s="3960">
        <f>SUM(S20:S23)</f>
        <v>4</v>
      </c>
      <c r="T24" s="43"/>
    </row>
    <row r="25" spans="1:21" ht="32.25" customHeight="1" thickBot="1">
      <c r="A25" s="3961" t="s">
        <v>29</v>
      </c>
      <c r="B25" s="6564">
        <f t="shared" ref="B25:M25" si="24">B19</f>
        <v>200</v>
      </c>
      <c r="C25" s="6564">
        <f t="shared" si="24"/>
        <v>49</v>
      </c>
      <c r="D25" s="6611">
        <f t="shared" si="24"/>
        <v>249</v>
      </c>
      <c r="E25" s="6612">
        <f t="shared" si="24"/>
        <v>194</v>
      </c>
      <c r="F25" s="6564">
        <f t="shared" si="24"/>
        <v>45</v>
      </c>
      <c r="G25" s="6564">
        <f t="shared" si="24"/>
        <v>239</v>
      </c>
      <c r="H25" s="6564">
        <f t="shared" si="24"/>
        <v>163</v>
      </c>
      <c r="I25" s="6564">
        <f t="shared" si="24"/>
        <v>17</v>
      </c>
      <c r="J25" s="6564">
        <f t="shared" si="24"/>
        <v>180</v>
      </c>
      <c r="K25" s="6564">
        <f t="shared" si="24"/>
        <v>150</v>
      </c>
      <c r="L25" s="6564">
        <f t="shared" si="24"/>
        <v>7</v>
      </c>
      <c r="M25" s="6613">
        <f t="shared" si="24"/>
        <v>157</v>
      </c>
      <c r="N25" s="3951">
        <f>SUM(N19)</f>
        <v>49</v>
      </c>
      <c r="O25" s="3951">
        <f>SUM(O19)</f>
        <v>2</v>
      </c>
      <c r="P25" s="3951">
        <f t="shared" si="18"/>
        <v>51</v>
      </c>
      <c r="Q25" s="3950">
        <f>Q19</f>
        <v>756</v>
      </c>
      <c r="R25" s="3950">
        <f>R19</f>
        <v>120</v>
      </c>
      <c r="S25" s="3951">
        <f>Q25+R25</f>
        <v>876</v>
      </c>
      <c r="T25" s="42"/>
      <c r="U25" s="42"/>
    </row>
    <row r="26" spans="1:21" ht="41.25" customHeight="1" thickBot="1">
      <c r="A26" s="3961" t="s">
        <v>30</v>
      </c>
      <c r="B26" s="6564">
        <f t="shared" ref="B26:M26" si="25">B24</f>
        <v>0</v>
      </c>
      <c r="C26" s="6564">
        <f t="shared" si="25"/>
        <v>0</v>
      </c>
      <c r="D26" s="6611">
        <f t="shared" si="25"/>
        <v>0</v>
      </c>
      <c r="E26" s="6612">
        <f t="shared" si="25"/>
        <v>0</v>
      </c>
      <c r="F26" s="6564">
        <f t="shared" si="25"/>
        <v>0</v>
      </c>
      <c r="G26" s="6564">
        <f t="shared" si="25"/>
        <v>0</v>
      </c>
      <c r="H26" s="6564">
        <f t="shared" si="25"/>
        <v>1</v>
      </c>
      <c r="I26" s="6564">
        <f t="shared" si="25"/>
        <v>0</v>
      </c>
      <c r="J26" s="6564">
        <f t="shared" si="25"/>
        <v>1</v>
      </c>
      <c r="K26" s="6564">
        <f t="shared" si="25"/>
        <v>2</v>
      </c>
      <c r="L26" s="6564">
        <f t="shared" si="25"/>
        <v>1</v>
      </c>
      <c r="M26" s="6613">
        <f t="shared" si="25"/>
        <v>3</v>
      </c>
      <c r="N26" s="3951">
        <f>SUM(N24)</f>
        <v>0</v>
      </c>
      <c r="O26" s="3951">
        <f>SUM(O24)</f>
        <v>0</v>
      </c>
      <c r="P26" s="3951">
        <f t="shared" si="18"/>
        <v>0</v>
      </c>
      <c r="Q26" s="3950">
        <f>Q24</f>
        <v>3</v>
      </c>
      <c r="R26" s="3950">
        <f>R24</f>
        <v>1</v>
      </c>
      <c r="S26" s="3951">
        <f>S24</f>
        <v>4</v>
      </c>
    </row>
    <row r="27" spans="1:21" ht="34.5" customHeight="1" thickBot="1">
      <c r="A27" s="3994"/>
      <c r="B27" s="3995">
        <f>B25+B26</f>
        <v>200</v>
      </c>
      <c r="C27" s="3995">
        <f t="shared" ref="C27:S27" si="26">C25+C26</f>
        <v>49</v>
      </c>
      <c r="D27" s="3995">
        <f t="shared" si="26"/>
        <v>249</v>
      </c>
      <c r="E27" s="3995">
        <f t="shared" si="26"/>
        <v>194</v>
      </c>
      <c r="F27" s="3995">
        <f t="shared" si="26"/>
        <v>45</v>
      </c>
      <c r="G27" s="3995">
        <f t="shared" si="26"/>
        <v>239</v>
      </c>
      <c r="H27" s="3995">
        <f t="shared" si="26"/>
        <v>164</v>
      </c>
      <c r="I27" s="3995">
        <f t="shared" si="26"/>
        <v>17</v>
      </c>
      <c r="J27" s="3995">
        <f t="shared" si="26"/>
        <v>181</v>
      </c>
      <c r="K27" s="3995">
        <f t="shared" si="26"/>
        <v>152</v>
      </c>
      <c r="L27" s="3995">
        <f t="shared" si="26"/>
        <v>8</v>
      </c>
      <c r="M27" s="3995">
        <f t="shared" si="26"/>
        <v>160</v>
      </c>
      <c r="N27" s="3995">
        <f t="shared" si="26"/>
        <v>49</v>
      </c>
      <c r="O27" s="3995">
        <f t="shared" si="26"/>
        <v>2</v>
      </c>
      <c r="P27" s="3995">
        <f t="shared" si="26"/>
        <v>51</v>
      </c>
      <c r="Q27" s="3995">
        <f t="shared" si="26"/>
        <v>759</v>
      </c>
      <c r="R27" s="3995">
        <f t="shared" si="26"/>
        <v>121</v>
      </c>
      <c r="S27" s="3995">
        <f t="shared" si="26"/>
        <v>880</v>
      </c>
    </row>
    <row r="28" spans="1:21" ht="45" customHeight="1"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</row>
    <row r="29" spans="1:21" ht="25.5"/>
    <row r="30" spans="1:21" ht="25.5"/>
    <row r="31" spans="1:21" ht="25.5"/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71">
    <tabColor rgb="FF00B050"/>
  </sheetPr>
  <dimension ref="A1:U38"/>
  <sheetViews>
    <sheetView zoomScale="40" zoomScaleNormal="40" workbookViewId="0">
      <selection activeCell="S46" sqref="S46"/>
    </sheetView>
  </sheetViews>
  <sheetFormatPr defaultRowHeight="25.5"/>
  <cols>
    <col min="1" max="1" width="3" style="41" customWidth="1"/>
    <col min="2" max="2" width="88.42578125" style="41" customWidth="1"/>
    <col min="3" max="3" width="14.140625" style="41" customWidth="1"/>
    <col min="4" max="4" width="12.85546875" style="41" customWidth="1"/>
    <col min="5" max="5" width="13.42578125" style="41" customWidth="1"/>
    <col min="6" max="6" width="13.85546875" style="41" customWidth="1"/>
    <col min="7" max="7" width="14.140625" style="41" customWidth="1"/>
    <col min="8" max="8" width="14.28515625" style="41" customWidth="1"/>
    <col min="9" max="9" width="14.85546875" style="41" customWidth="1"/>
    <col min="10" max="10" width="15.5703125" style="41" customWidth="1"/>
    <col min="11" max="11" width="15.7109375" style="41" customWidth="1"/>
    <col min="12" max="13" width="15" style="41" customWidth="1"/>
    <col min="14" max="14" width="15.7109375" style="41" customWidth="1"/>
    <col min="15" max="16" width="16" style="41" customWidth="1"/>
    <col min="17" max="17" width="14.85546875" style="41" customWidth="1"/>
    <col min="18" max="18" width="18.28515625" style="41" customWidth="1"/>
    <col min="19" max="19" width="17.71093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7127"/>
      <c r="B1" s="7127"/>
      <c r="C1" s="7127"/>
      <c r="D1" s="7127"/>
      <c r="E1" s="7127"/>
      <c r="F1" s="7127"/>
      <c r="G1" s="7127"/>
      <c r="H1" s="7127"/>
      <c r="I1" s="7127"/>
      <c r="J1" s="7127"/>
      <c r="K1" s="7127"/>
      <c r="L1" s="7127"/>
      <c r="M1" s="7127"/>
      <c r="N1" s="7127"/>
      <c r="O1" s="7127"/>
      <c r="P1" s="7127"/>
      <c r="Q1" s="7127"/>
      <c r="R1" s="7127"/>
      <c r="S1" s="7127"/>
      <c r="T1" s="7127"/>
    </row>
    <row r="2" spans="1:20" ht="30" customHeight="1">
      <c r="A2" s="7138" t="s">
        <v>21</v>
      </c>
      <c r="B2" s="7138"/>
      <c r="C2" s="7138"/>
      <c r="D2" s="7138"/>
      <c r="E2" s="7138"/>
      <c r="F2" s="7138"/>
      <c r="G2" s="7138"/>
      <c r="H2" s="7138"/>
      <c r="I2" s="7138"/>
      <c r="J2" s="7138"/>
      <c r="K2" s="7138"/>
      <c r="L2" s="7138"/>
      <c r="M2" s="7138"/>
      <c r="N2" s="7138"/>
      <c r="O2" s="7138"/>
      <c r="P2" s="7138"/>
      <c r="Q2" s="7138"/>
      <c r="R2" s="7138"/>
      <c r="S2" s="7138"/>
      <c r="T2" s="7138"/>
    </row>
    <row r="3" spans="1:20" ht="37.5" customHeight="1">
      <c r="A3" s="7127" t="s">
        <v>477</v>
      </c>
      <c r="B3" s="7127"/>
      <c r="C3" s="7127"/>
      <c r="D3" s="7127"/>
      <c r="E3" s="7127"/>
      <c r="F3" s="7127"/>
      <c r="G3" s="7127"/>
      <c r="H3" s="7127"/>
      <c r="I3" s="7127"/>
      <c r="J3" s="7127"/>
      <c r="K3" s="7127"/>
      <c r="L3" s="7127"/>
      <c r="M3" s="7127"/>
      <c r="N3" s="7127"/>
      <c r="O3" s="7127"/>
      <c r="P3" s="7127"/>
      <c r="Q3" s="7127"/>
      <c r="R3" s="7127"/>
      <c r="S3" s="7127"/>
      <c r="T3" s="7127"/>
    </row>
    <row r="4" spans="1:20" ht="22.5" customHeight="1" thickBot="1">
      <c r="B4" s="216"/>
    </row>
    <row r="5" spans="1:20" ht="33" customHeight="1">
      <c r="B5" s="7139" t="s">
        <v>1</v>
      </c>
      <c r="C5" s="7073" t="s">
        <v>36</v>
      </c>
      <c r="D5" s="7074"/>
      <c r="E5" s="7075"/>
      <c r="F5" s="7073" t="s">
        <v>37</v>
      </c>
      <c r="G5" s="7074"/>
      <c r="H5" s="7075"/>
      <c r="I5" s="7073" t="s">
        <v>43</v>
      </c>
      <c r="J5" s="7074"/>
      <c r="K5" s="7075"/>
      <c r="L5" s="7073" t="s">
        <v>148</v>
      </c>
      <c r="M5" s="7074"/>
      <c r="N5" s="7075"/>
      <c r="O5" s="7073" t="s">
        <v>152</v>
      </c>
      <c r="P5" s="7074"/>
      <c r="Q5" s="7075"/>
      <c r="R5" s="7140" t="s">
        <v>342</v>
      </c>
      <c r="S5" s="7141"/>
      <c r="T5" s="7142"/>
    </row>
    <row r="6" spans="1:20" ht="33" customHeight="1" thickBot="1">
      <c r="B6" s="7129"/>
      <c r="C6" s="7076"/>
      <c r="D6" s="7077"/>
      <c r="E6" s="7078"/>
      <c r="F6" s="7076"/>
      <c r="G6" s="7077"/>
      <c r="H6" s="7078"/>
      <c r="I6" s="7076"/>
      <c r="J6" s="7077"/>
      <c r="K6" s="7078"/>
      <c r="L6" s="7076"/>
      <c r="M6" s="7077"/>
      <c r="N6" s="7078"/>
      <c r="O6" s="7076"/>
      <c r="P6" s="7077"/>
      <c r="Q6" s="7078"/>
      <c r="R6" s="7134"/>
      <c r="S6" s="7135"/>
      <c r="T6" s="7136"/>
    </row>
    <row r="7" spans="1:20" ht="86.25" customHeight="1" thickBot="1">
      <c r="B7" s="7130"/>
      <c r="C7" s="2897" t="s">
        <v>7</v>
      </c>
      <c r="D7" s="2898" t="s">
        <v>8</v>
      </c>
      <c r="E7" s="2899" t="s">
        <v>9</v>
      </c>
      <c r="F7" s="2897" t="s">
        <v>7</v>
      </c>
      <c r="G7" s="2898" t="s">
        <v>8</v>
      </c>
      <c r="H7" s="2899" t="s">
        <v>9</v>
      </c>
      <c r="I7" s="2897" t="s">
        <v>7</v>
      </c>
      <c r="J7" s="2898" t="s">
        <v>8</v>
      </c>
      <c r="K7" s="2899" t="s">
        <v>9</v>
      </c>
      <c r="L7" s="2897" t="s">
        <v>7</v>
      </c>
      <c r="M7" s="2898" t="s">
        <v>8</v>
      </c>
      <c r="N7" s="2899" t="s">
        <v>9</v>
      </c>
      <c r="O7" s="2897" t="s">
        <v>7</v>
      </c>
      <c r="P7" s="2898" t="s">
        <v>8</v>
      </c>
      <c r="Q7" s="2900" t="s">
        <v>9</v>
      </c>
      <c r="R7" s="4003" t="s">
        <v>7</v>
      </c>
      <c r="S7" s="4004" t="s">
        <v>8</v>
      </c>
      <c r="T7" s="4005" t="s">
        <v>9</v>
      </c>
    </row>
    <row r="8" spans="1:20" ht="34.5" customHeight="1">
      <c r="B8" s="3939" t="s">
        <v>10</v>
      </c>
      <c r="C8" s="5063"/>
      <c r="D8" s="5065"/>
      <c r="E8" s="5064"/>
      <c r="F8" s="5066"/>
      <c r="G8" s="5065"/>
      <c r="H8" s="5064"/>
      <c r="I8" s="5066"/>
      <c r="J8" s="5065"/>
      <c r="K8" s="5064"/>
      <c r="L8" s="3997"/>
      <c r="M8" s="3998"/>
      <c r="N8" s="3999"/>
      <c r="O8" s="5067"/>
      <c r="P8" s="5068"/>
      <c r="Q8" s="5064"/>
      <c r="R8" s="5069"/>
      <c r="S8" s="5071"/>
      <c r="T8" s="5070"/>
    </row>
    <row r="9" spans="1:20" ht="31.5" customHeight="1">
      <c r="B9" s="6683" t="s">
        <v>32</v>
      </c>
      <c r="C9" s="6684">
        <f t="shared" ref="C9:T11" si="0">C23+C16</f>
        <v>0</v>
      </c>
      <c r="D9" s="6685">
        <f t="shared" si="0"/>
        <v>22</v>
      </c>
      <c r="E9" s="6665">
        <f t="shared" si="0"/>
        <v>22</v>
      </c>
      <c r="F9" s="6685">
        <f t="shared" si="0"/>
        <v>0</v>
      </c>
      <c r="G9" s="6685">
        <f t="shared" si="0"/>
        <v>35</v>
      </c>
      <c r="H9" s="6665">
        <f t="shared" si="0"/>
        <v>35</v>
      </c>
      <c r="I9" s="6685">
        <f t="shared" si="0"/>
        <v>0</v>
      </c>
      <c r="J9" s="6685">
        <f t="shared" si="0"/>
        <v>24</v>
      </c>
      <c r="K9" s="6665">
        <f t="shared" si="0"/>
        <v>24</v>
      </c>
      <c r="L9" s="6685">
        <f t="shared" si="0"/>
        <v>0</v>
      </c>
      <c r="M9" s="6685">
        <f>M23+M16</f>
        <v>12</v>
      </c>
      <c r="N9" s="6665">
        <f t="shared" si="0"/>
        <v>12</v>
      </c>
      <c r="O9" s="6685">
        <f t="shared" si="0"/>
        <v>0</v>
      </c>
      <c r="P9" s="6685">
        <f t="shared" si="0"/>
        <v>0</v>
      </c>
      <c r="Q9" s="6665">
        <f t="shared" si="0"/>
        <v>0</v>
      </c>
      <c r="R9" s="6665">
        <f t="shared" si="0"/>
        <v>0</v>
      </c>
      <c r="S9" s="6665">
        <f t="shared" si="0"/>
        <v>93</v>
      </c>
      <c r="T9" s="6666">
        <f t="shared" si="0"/>
        <v>93</v>
      </c>
    </row>
    <row r="10" spans="1:20" ht="27.75" hidden="1" customHeight="1">
      <c r="B10" s="6683" t="s">
        <v>33</v>
      </c>
      <c r="C10" s="6684">
        <f t="shared" si="0"/>
        <v>0</v>
      </c>
      <c r="D10" s="6685">
        <f t="shared" si="0"/>
        <v>0</v>
      </c>
      <c r="E10" s="6665">
        <f t="shared" si="0"/>
        <v>0</v>
      </c>
      <c r="F10" s="6685">
        <f t="shared" si="0"/>
        <v>0</v>
      </c>
      <c r="G10" s="6685">
        <f t="shared" si="0"/>
        <v>0</v>
      </c>
      <c r="H10" s="6665">
        <f t="shared" si="0"/>
        <v>0</v>
      </c>
      <c r="I10" s="6685">
        <f t="shared" si="0"/>
        <v>0</v>
      </c>
      <c r="J10" s="6685">
        <f t="shared" si="0"/>
        <v>0</v>
      </c>
      <c r="K10" s="6665">
        <f t="shared" si="0"/>
        <v>0</v>
      </c>
      <c r="L10" s="6685">
        <f t="shared" si="0"/>
        <v>0</v>
      </c>
      <c r="M10" s="6685">
        <f t="shared" si="0"/>
        <v>0</v>
      </c>
      <c r="N10" s="6665">
        <f t="shared" si="0"/>
        <v>0</v>
      </c>
      <c r="O10" s="6685">
        <f t="shared" si="0"/>
        <v>0</v>
      </c>
      <c r="P10" s="6685">
        <f t="shared" si="0"/>
        <v>0</v>
      </c>
      <c r="Q10" s="6665">
        <f t="shared" si="0"/>
        <v>0</v>
      </c>
      <c r="R10" s="6665">
        <f t="shared" si="0"/>
        <v>0</v>
      </c>
      <c r="S10" s="6665">
        <f t="shared" si="0"/>
        <v>0</v>
      </c>
      <c r="T10" s="6666">
        <f t="shared" si="0"/>
        <v>0</v>
      </c>
    </row>
    <row r="11" spans="1:20" ht="55.5" customHeight="1" thickBot="1">
      <c r="B11" s="6686" t="s">
        <v>26</v>
      </c>
      <c r="C11" s="6687">
        <f t="shared" si="0"/>
        <v>0</v>
      </c>
      <c r="D11" s="6688">
        <f t="shared" si="0"/>
        <v>0</v>
      </c>
      <c r="E11" s="6667">
        <f t="shared" si="0"/>
        <v>0</v>
      </c>
      <c r="F11" s="6688">
        <f t="shared" si="0"/>
        <v>0</v>
      </c>
      <c r="G11" s="6688">
        <f t="shared" si="0"/>
        <v>0</v>
      </c>
      <c r="H11" s="6667">
        <f t="shared" si="0"/>
        <v>0</v>
      </c>
      <c r="I11" s="6688">
        <f t="shared" si="0"/>
        <v>0</v>
      </c>
      <c r="J11" s="6688">
        <f t="shared" si="0"/>
        <v>0</v>
      </c>
      <c r="K11" s="6667">
        <f t="shared" si="0"/>
        <v>0</v>
      </c>
      <c r="L11" s="6688">
        <f t="shared" si="0"/>
        <v>0</v>
      </c>
      <c r="M11" s="6688">
        <f t="shared" si="0"/>
        <v>0</v>
      </c>
      <c r="N11" s="6667">
        <f t="shared" si="0"/>
        <v>0</v>
      </c>
      <c r="O11" s="6688">
        <f t="shared" si="0"/>
        <v>0</v>
      </c>
      <c r="P11" s="6688">
        <f t="shared" si="0"/>
        <v>0</v>
      </c>
      <c r="Q11" s="6667">
        <f t="shared" si="0"/>
        <v>0</v>
      </c>
      <c r="R11" s="6667">
        <f t="shared" si="0"/>
        <v>0</v>
      </c>
      <c r="S11" s="6667">
        <f t="shared" si="0"/>
        <v>0</v>
      </c>
      <c r="T11" s="6668">
        <f t="shared" si="0"/>
        <v>0</v>
      </c>
    </row>
    <row r="12" spans="1:20" ht="34.5" hidden="1" customHeight="1" thickBot="1">
      <c r="B12" s="6689"/>
      <c r="C12" s="6690">
        <f t="shared" ref="C12:Q12" si="1">C27+C19</f>
        <v>0</v>
      </c>
      <c r="D12" s="6615">
        <f t="shared" si="1"/>
        <v>0</v>
      </c>
      <c r="E12" s="6616">
        <f t="shared" si="1"/>
        <v>0</v>
      </c>
      <c r="F12" s="6614">
        <f t="shared" si="1"/>
        <v>0</v>
      </c>
      <c r="G12" s="6615">
        <f t="shared" si="1"/>
        <v>0</v>
      </c>
      <c r="H12" s="6616">
        <f t="shared" si="1"/>
        <v>0</v>
      </c>
      <c r="I12" s="6614">
        <f t="shared" si="1"/>
        <v>0</v>
      </c>
      <c r="J12" s="6615">
        <f t="shared" si="1"/>
        <v>0</v>
      </c>
      <c r="K12" s="6616">
        <f t="shared" si="1"/>
        <v>0</v>
      </c>
      <c r="L12" s="6614">
        <f t="shared" si="1"/>
        <v>0</v>
      </c>
      <c r="M12" s="6615">
        <f t="shared" si="1"/>
        <v>0</v>
      </c>
      <c r="N12" s="6616">
        <f t="shared" si="1"/>
        <v>0</v>
      </c>
      <c r="O12" s="6614">
        <f t="shared" si="1"/>
        <v>0</v>
      </c>
      <c r="P12" s="6615">
        <f t="shared" si="1"/>
        <v>0</v>
      </c>
      <c r="Q12" s="6616">
        <f t="shared" si="1"/>
        <v>0</v>
      </c>
      <c r="R12" s="6669">
        <f>C12+F12+I12+L12+O12</f>
        <v>0</v>
      </c>
      <c r="S12" s="6670">
        <f>D12+G12+J12+M12+P12</f>
        <v>0</v>
      </c>
      <c r="T12" s="6671">
        <f>SUM(R12:S12)</f>
        <v>0</v>
      </c>
    </row>
    <row r="13" spans="1:20" ht="30.75" customHeight="1" thickBot="1">
      <c r="B13" s="6691" t="s">
        <v>14</v>
      </c>
      <c r="C13" s="6652">
        <f t="shared" ref="C13:H13" si="2">SUM(C9:C12)</f>
        <v>0</v>
      </c>
      <c r="D13" s="6618">
        <f t="shared" si="2"/>
        <v>22</v>
      </c>
      <c r="E13" s="6621">
        <f t="shared" si="2"/>
        <v>22</v>
      </c>
      <c r="F13" s="6617">
        <f t="shared" si="2"/>
        <v>0</v>
      </c>
      <c r="G13" s="6618">
        <f t="shared" si="2"/>
        <v>35</v>
      </c>
      <c r="H13" s="6619">
        <f t="shared" si="2"/>
        <v>35</v>
      </c>
      <c r="I13" s="6620">
        <f>SUM(I9+I11)</f>
        <v>0</v>
      </c>
      <c r="J13" s="6618">
        <f t="shared" ref="J13:T13" si="3">SUM(J9:J12)</f>
        <v>24</v>
      </c>
      <c r="K13" s="6621">
        <f t="shared" si="3"/>
        <v>24</v>
      </c>
      <c r="L13" s="6617">
        <f t="shared" si="3"/>
        <v>0</v>
      </c>
      <c r="M13" s="6618">
        <f t="shared" si="3"/>
        <v>12</v>
      </c>
      <c r="N13" s="6619">
        <f t="shared" si="3"/>
        <v>12</v>
      </c>
      <c r="O13" s="6620">
        <f t="shared" si="3"/>
        <v>0</v>
      </c>
      <c r="P13" s="6618">
        <f t="shared" si="3"/>
        <v>0</v>
      </c>
      <c r="Q13" s="6621">
        <f t="shared" si="3"/>
        <v>0</v>
      </c>
      <c r="R13" s="6617">
        <f t="shared" si="3"/>
        <v>0</v>
      </c>
      <c r="S13" s="6618">
        <f t="shared" si="3"/>
        <v>93</v>
      </c>
      <c r="T13" s="6621">
        <f t="shared" si="3"/>
        <v>93</v>
      </c>
    </row>
    <row r="14" spans="1:20" ht="30.75" customHeight="1" thickBot="1">
      <c r="B14" s="6563" t="s">
        <v>15</v>
      </c>
      <c r="C14" s="6642"/>
      <c r="D14" s="6623"/>
      <c r="E14" s="6624"/>
      <c r="F14" s="6622"/>
      <c r="G14" s="6623"/>
      <c r="H14" s="6624"/>
      <c r="I14" s="6622"/>
      <c r="J14" s="6623"/>
      <c r="K14" s="6624"/>
      <c r="L14" s="6622"/>
      <c r="M14" s="6623"/>
      <c r="N14" s="6624"/>
      <c r="O14" s="6642"/>
      <c r="P14" s="6623"/>
      <c r="Q14" s="6624"/>
      <c r="R14" s="6622"/>
      <c r="S14" s="6622"/>
      <c r="T14" s="6672"/>
    </row>
    <row r="15" spans="1:20" ht="43.5" customHeight="1" thickBot="1">
      <c r="B15" s="6692" t="s">
        <v>16</v>
      </c>
      <c r="C15" s="6625"/>
      <c r="D15" s="6626"/>
      <c r="E15" s="6629"/>
      <c r="F15" s="6625"/>
      <c r="G15" s="6626"/>
      <c r="H15" s="6627"/>
      <c r="I15" s="6628"/>
      <c r="J15" s="6626" t="s">
        <v>28</v>
      </c>
      <c r="K15" s="6629"/>
      <c r="L15" s="6625"/>
      <c r="M15" s="6626"/>
      <c r="N15" s="6629"/>
      <c r="O15" s="6652"/>
      <c r="P15" s="6693"/>
      <c r="Q15" s="6629"/>
      <c r="R15" s="6652"/>
      <c r="S15" s="6652"/>
      <c r="T15" s="6653"/>
    </row>
    <row r="16" spans="1:20" ht="30" hidden="1" customHeight="1">
      <c r="B16" s="6683" t="s">
        <v>32</v>
      </c>
      <c r="C16" s="6630">
        <v>0</v>
      </c>
      <c r="D16" s="6635">
        <v>22</v>
      </c>
      <c r="E16" s="6634">
        <f>SUM(C16:D16)</f>
        <v>22</v>
      </c>
      <c r="F16" s="6630"/>
      <c r="G16" s="6631">
        <v>35</v>
      </c>
      <c r="H16" s="6632">
        <f>SUM(F16:G16)</f>
        <v>35</v>
      </c>
      <c r="I16" s="6633"/>
      <c r="J16" s="6631">
        <v>24</v>
      </c>
      <c r="K16" s="6634">
        <f>SUM(I16:J16)</f>
        <v>24</v>
      </c>
      <c r="L16" s="6630"/>
      <c r="M16" s="6635">
        <v>12</v>
      </c>
      <c r="N16" s="6634">
        <f>SUM(L16:M16)</f>
        <v>12</v>
      </c>
      <c r="O16" s="6630"/>
      <c r="P16" s="6635">
        <v>0</v>
      </c>
      <c r="Q16" s="6634">
        <f>SUM(O16:P16)</f>
        <v>0</v>
      </c>
      <c r="R16" s="6673">
        <f t="shared" ref="R16:S20" si="4">C16+F16+I16+L16+O16</f>
        <v>0</v>
      </c>
      <c r="S16" s="6674">
        <f t="shared" si="4"/>
        <v>93</v>
      </c>
      <c r="T16" s="6675">
        <f>SUM(R16:S16)</f>
        <v>93</v>
      </c>
    </row>
    <row r="17" spans="2:21" ht="44.25" hidden="1" customHeight="1" thickBot="1">
      <c r="B17" s="6683" t="s">
        <v>33</v>
      </c>
      <c r="C17" s="6636"/>
      <c r="D17" s="6637"/>
      <c r="E17" s="6638">
        <f>SUM(C17:D17)</f>
        <v>0</v>
      </c>
      <c r="F17" s="6636"/>
      <c r="G17" s="6637"/>
      <c r="H17" s="6638">
        <f>SUM(F17:G17)</f>
        <v>0</v>
      </c>
      <c r="I17" s="6636"/>
      <c r="J17" s="6637"/>
      <c r="K17" s="6638">
        <f>SUM(I17:J17)</f>
        <v>0</v>
      </c>
      <c r="L17" s="6636"/>
      <c r="M17" s="6637"/>
      <c r="N17" s="6638">
        <f>SUM(L17:M17)</f>
        <v>0</v>
      </c>
      <c r="O17" s="6636"/>
      <c r="P17" s="6637"/>
      <c r="Q17" s="6638">
        <f>SUM(O17:P17)</f>
        <v>0</v>
      </c>
      <c r="R17" s="6676">
        <f t="shared" si="4"/>
        <v>0</v>
      </c>
      <c r="S17" s="6677">
        <f t="shared" si="4"/>
        <v>0</v>
      </c>
      <c r="T17" s="6678">
        <f>SUM(R17:S17)</f>
        <v>0</v>
      </c>
    </row>
    <row r="18" spans="2:21" ht="31.5" hidden="1" customHeight="1">
      <c r="B18" s="6683" t="s">
        <v>26</v>
      </c>
      <c r="C18" s="6639"/>
      <c r="D18" s="6640"/>
      <c r="E18" s="6641">
        <f>SUM(C18:D18)</f>
        <v>0</v>
      </c>
      <c r="F18" s="6639"/>
      <c r="G18" s="6640"/>
      <c r="H18" s="6641">
        <f>SUM(F18:G18)</f>
        <v>0</v>
      </c>
      <c r="I18" s="6639"/>
      <c r="J18" s="6640">
        <v>0</v>
      </c>
      <c r="K18" s="6641">
        <f>SUM(I18:J18)</f>
        <v>0</v>
      </c>
      <c r="L18" s="6639"/>
      <c r="M18" s="6640">
        <v>0</v>
      </c>
      <c r="N18" s="6641">
        <f>SUM(L18:M18)</f>
        <v>0</v>
      </c>
      <c r="O18" s="6639"/>
      <c r="P18" s="6640">
        <v>0</v>
      </c>
      <c r="Q18" s="6641">
        <f>SUM(O18:P18)</f>
        <v>0</v>
      </c>
      <c r="R18" s="6676">
        <f t="shared" si="4"/>
        <v>0</v>
      </c>
      <c r="S18" s="6677">
        <f t="shared" si="4"/>
        <v>0</v>
      </c>
      <c r="T18" s="6678">
        <f>SUM(R18:S18)</f>
        <v>0</v>
      </c>
    </row>
    <row r="19" spans="2:21" ht="30" hidden="1" customHeight="1">
      <c r="B19" s="6694"/>
      <c r="C19" s="6639">
        <v>0</v>
      </c>
      <c r="D19" s="6640">
        <v>0</v>
      </c>
      <c r="E19" s="6641">
        <f>SUM(C19:D19)</f>
        <v>0</v>
      </c>
      <c r="F19" s="6639">
        <v>0</v>
      </c>
      <c r="G19" s="6640">
        <v>0</v>
      </c>
      <c r="H19" s="6641">
        <f>SUM(F19:G19)</f>
        <v>0</v>
      </c>
      <c r="I19" s="6639">
        <v>0</v>
      </c>
      <c r="J19" s="6640">
        <v>0</v>
      </c>
      <c r="K19" s="6641">
        <f>SUM(I19:J19)</f>
        <v>0</v>
      </c>
      <c r="L19" s="6639">
        <v>0</v>
      </c>
      <c r="M19" s="6640">
        <v>0</v>
      </c>
      <c r="N19" s="6641">
        <f>SUM(L19:M19)</f>
        <v>0</v>
      </c>
      <c r="O19" s="6639">
        <v>0</v>
      </c>
      <c r="P19" s="6640">
        <v>0</v>
      </c>
      <c r="Q19" s="6641">
        <f>SUM(O19:P19)</f>
        <v>0</v>
      </c>
      <c r="R19" s="6676">
        <f t="shared" si="4"/>
        <v>0</v>
      </c>
      <c r="S19" s="6677">
        <f t="shared" si="4"/>
        <v>0</v>
      </c>
      <c r="T19" s="6678">
        <f>SUM(R19:S19)</f>
        <v>0</v>
      </c>
    </row>
    <row r="20" spans="2:21" ht="45.75" hidden="1" customHeight="1" thickBot="1">
      <c r="B20" s="6694"/>
      <c r="C20" s="6639">
        <v>0</v>
      </c>
      <c r="D20" s="6640">
        <v>0</v>
      </c>
      <c r="E20" s="6641">
        <f>SUM(C20:D20)</f>
        <v>0</v>
      </c>
      <c r="F20" s="6639">
        <v>0</v>
      </c>
      <c r="G20" s="6640">
        <v>0</v>
      </c>
      <c r="H20" s="6641">
        <f>SUM(F20:G20)</f>
        <v>0</v>
      </c>
      <c r="I20" s="6639">
        <v>0</v>
      </c>
      <c r="J20" s="6640">
        <v>0</v>
      </c>
      <c r="K20" s="6641">
        <f>SUM(I20:J20)</f>
        <v>0</v>
      </c>
      <c r="L20" s="6639">
        <v>0</v>
      </c>
      <c r="M20" s="6640">
        <v>0</v>
      </c>
      <c r="N20" s="6641">
        <f>SUM(L20:M20)</f>
        <v>0</v>
      </c>
      <c r="O20" s="6639">
        <v>0</v>
      </c>
      <c r="P20" s="6640">
        <v>0</v>
      </c>
      <c r="Q20" s="6641">
        <f>SUM(O20:P20)</f>
        <v>0</v>
      </c>
      <c r="R20" s="6676">
        <f t="shared" si="4"/>
        <v>0</v>
      </c>
      <c r="S20" s="6677">
        <f t="shared" si="4"/>
        <v>0</v>
      </c>
      <c r="T20" s="6678">
        <f>SUM(R20:S20)</f>
        <v>0</v>
      </c>
    </row>
    <row r="21" spans="2:21" ht="45.75" customHeight="1" thickBot="1">
      <c r="B21" s="6695" t="s">
        <v>17</v>
      </c>
      <c r="C21" s="6642">
        <f t="shared" ref="C21:T21" si="5">SUM(C16:C20)</f>
        <v>0</v>
      </c>
      <c r="D21" s="6642">
        <f t="shared" si="5"/>
        <v>22</v>
      </c>
      <c r="E21" s="6642">
        <f t="shared" si="5"/>
        <v>22</v>
      </c>
      <c r="F21" s="6642">
        <f t="shared" si="5"/>
        <v>0</v>
      </c>
      <c r="G21" s="6642">
        <f t="shared" si="5"/>
        <v>35</v>
      </c>
      <c r="H21" s="6642">
        <f t="shared" si="5"/>
        <v>35</v>
      </c>
      <c r="I21" s="6642">
        <f t="shared" si="5"/>
        <v>0</v>
      </c>
      <c r="J21" s="6642">
        <f t="shared" si="5"/>
        <v>24</v>
      </c>
      <c r="K21" s="6642">
        <f t="shared" si="5"/>
        <v>24</v>
      </c>
      <c r="L21" s="6642">
        <f t="shared" si="5"/>
        <v>0</v>
      </c>
      <c r="M21" s="6642">
        <f t="shared" si="5"/>
        <v>12</v>
      </c>
      <c r="N21" s="6642">
        <f t="shared" si="5"/>
        <v>12</v>
      </c>
      <c r="O21" s="6642">
        <f t="shared" si="5"/>
        <v>0</v>
      </c>
      <c r="P21" s="6642">
        <f t="shared" si="5"/>
        <v>0</v>
      </c>
      <c r="Q21" s="6642">
        <f t="shared" si="5"/>
        <v>0</v>
      </c>
      <c r="R21" s="6642">
        <f t="shared" si="5"/>
        <v>0</v>
      </c>
      <c r="S21" s="6642">
        <f t="shared" si="5"/>
        <v>93</v>
      </c>
      <c r="T21" s="6653">
        <f t="shared" si="5"/>
        <v>93</v>
      </c>
    </row>
    <row r="22" spans="2:21" ht="43.5" customHeight="1" thickBot="1">
      <c r="B22" s="6696" t="s">
        <v>18</v>
      </c>
      <c r="C22" s="6643"/>
      <c r="D22" s="6644"/>
      <c r="E22" s="6646"/>
      <c r="F22" s="6643"/>
      <c r="G22" s="6644"/>
      <c r="H22" s="6645"/>
      <c r="I22" s="6644"/>
      <c r="J22" s="6644"/>
      <c r="K22" s="6646"/>
      <c r="L22" s="6643"/>
      <c r="M22" s="6644"/>
      <c r="N22" s="6645"/>
      <c r="O22" s="6644"/>
      <c r="P22" s="6644"/>
      <c r="Q22" s="6646"/>
      <c r="R22" s="6643"/>
      <c r="S22" s="6644"/>
      <c r="T22" s="6679"/>
    </row>
    <row r="23" spans="2:21" ht="24.95" hidden="1" customHeight="1">
      <c r="B23" s="6683" t="s">
        <v>32</v>
      </c>
      <c r="C23" s="6630">
        <v>0</v>
      </c>
      <c r="D23" s="6635">
        <v>0</v>
      </c>
      <c r="E23" s="6634">
        <f>SUM(C23:D23)</f>
        <v>0</v>
      </c>
      <c r="F23" s="6630">
        <v>0</v>
      </c>
      <c r="G23" s="6635">
        <v>0</v>
      </c>
      <c r="H23" s="6647">
        <f>SUM(F23:G23)</f>
        <v>0</v>
      </c>
      <c r="I23" s="6648">
        <v>0</v>
      </c>
      <c r="J23" s="6635">
        <v>0</v>
      </c>
      <c r="K23" s="6634">
        <f>SUM(I23:J23)</f>
        <v>0</v>
      </c>
      <c r="L23" s="6639">
        <v>0</v>
      </c>
      <c r="M23" s="6640">
        <v>0</v>
      </c>
      <c r="N23" s="6649">
        <f>SUM(L23:M23)</f>
        <v>0</v>
      </c>
      <c r="O23" s="6697">
        <v>0</v>
      </c>
      <c r="P23" s="6698">
        <v>0</v>
      </c>
      <c r="Q23" s="6634">
        <f>SUM(O23:P23)</f>
        <v>0</v>
      </c>
      <c r="R23" s="6680">
        <f t="shared" ref="R23:S27" si="6">C23+F23+I23+L23+O23</f>
        <v>0</v>
      </c>
      <c r="S23" s="6681">
        <f t="shared" si="6"/>
        <v>0</v>
      </c>
      <c r="T23" s="6682">
        <f>SUM(R23:S23)</f>
        <v>0</v>
      </c>
    </row>
    <row r="24" spans="2:21" ht="34.5" hidden="1" customHeight="1" thickBot="1">
      <c r="B24" s="6683" t="s">
        <v>33</v>
      </c>
      <c r="C24" s="6636">
        <v>0</v>
      </c>
      <c r="D24" s="6637">
        <v>0</v>
      </c>
      <c r="E24" s="6638">
        <f>SUM(C24:D24)</f>
        <v>0</v>
      </c>
      <c r="F24" s="6636">
        <v>0</v>
      </c>
      <c r="G24" s="6637">
        <v>0</v>
      </c>
      <c r="H24" s="6649">
        <f>SUM(F24:G24)</f>
        <v>0</v>
      </c>
      <c r="I24" s="6650">
        <v>0</v>
      </c>
      <c r="J24" s="6637">
        <v>0</v>
      </c>
      <c r="K24" s="6638">
        <f>SUM(I24:J24)</f>
        <v>0</v>
      </c>
      <c r="L24" s="6636">
        <v>0</v>
      </c>
      <c r="M24" s="6637">
        <v>0</v>
      </c>
      <c r="N24" s="6647">
        <f>SUM(L24:M24)</f>
        <v>0</v>
      </c>
      <c r="O24" s="6699">
        <v>0</v>
      </c>
      <c r="P24" s="6700">
        <v>0</v>
      </c>
      <c r="Q24" s="6638">
        <f>SUM(O24:P24)</f>
        <v>0</v>
      </c>
      <c r="R24" s="6673">
        <f t="shared" si="6"/>
        <v>0</v>
      </c>
      <c r="S24" s="6674">
        <f t="shared" si="6"/>
        <v>0</v>
      </c>
      <c r="T24" s="6675">
        <f>SUM(R24:S24)</f>
        <v>0</v>
      </c>
    </row>
    <row r="25" spans="2:21" ht="27.75" hidden="1" customHeight="1" thickBot="1">
      <c r="B25" s="6683" t="s">
        <v>26</v>
      </c>
      <c r="C25" s="6639">
        <v>0</v>
      </c>
      <c r="D25" s="6640">
        <v>0</v>
      </c>
      <c r="E25" s="6641">
        <f>SUM(C25:D25)</f>
        <v>0</v>
      </c>
      <c r="F25" s="6639">
        <v>0</v>
      </c>
      <c r="G25" s="6640">
        <v>0</v>
      </c>
      <c r="H25" s="6649">
        <f>SUM(F25:G25)</f>
        <v>0</v>
      </c>
      <c r="I25" s="6651">
        <v>0</v>
      </c>
      <c r="J25" s="6640">
        <v>0</v>
      </c>
      <c r="K25" s="6641">
        <f>SUM(I25:J25)</f>
        <v>0</v>
      </c>
      <c r="L25" s="6639">
        <v>0</v>
      </c>
      <c r="M25" s="6640">
        <v>0</v>
      </c>
      <c r="N25" s="6649">
        <f>SUM(L25:M25)</f>
        <v>0</v>
      </c>
      <c r="O25" s="6701">
        <v>0</v>
      </c>
      <c r="P25" s="6702">
        <v>0</v>
      </c>
      <c r="Q25" s="6641">
        <f>SUM(O25:P25)</f>
        <v>0</v>
      </c>
      <c r="R25" s="6676">
        <f t="shared" si="6"/>
        <v>0</v>
      </c>
      <c r="S25" s="6677">
        <f t="shared" si="6"/>
        <v>0</v>
      </c>
      <c r="T25" s="6678">
        <f>SUM(R25:S25)</f>
        <v>0</v>
      </c>
    </row>
    <row r="26" spans="2:21" ht="36.75" hidden="1" customHeight="1" thickBot="1">
      <c r="B26" s="6694"/>
      <c r="C26" s="6639">
        <v>0</v>
      </c>
      <c r="D26" s="6640">
        <v>0</v>
      </c>
      <c r="E26" s="6641">
        <f>SUM(C26:D26)</f>
        <v>0</v>
      </c>
      <c r="F26" s="6639">
        <v>0</v>
      </c>
      <c r="G26" s="6640">
        <v>0</v>
      </c>
      <c r="H26" s="6649">
        <f>SUM(F26:G26)</f>
        <v>0</v>
      </c>
      <c r="I26" s="6651">
        <v>0</v>
      </c>
      <c r="J26" s="6640">
        <v>0</v>
      </c>
      <c r="K26" s="6641">
        <f>SUM(I26:J26)</f>
        <v>0</v>
      </c>
      <c r="L26" s="6639">
        <v>0</v>
      </c>
      <c r="M26" s="6640">
        <v>0</v>
      </c>
      <c r="N26" s="6649">
        <f>SUM(L26:M26)</f>
        <v>0</v>
      </c>
      <c r="O26" s="6701">
        <v>0</v>
      </c>
      <c r="P26" s="6702">
        <v>0</v>
      </c>
      <c r="Q26" s="6641">
        <f>SUM(O26:P26)</f>
        <v>0</v>
      </c>
      <c r="R26" s="6676">
        <f t="shared" si="6"/>
        <v>0</v>
      </c>
      <c r="S26" s="6677">
        <f t="shared" si="6"/>
        <v>0</v>
      </c>
      <c r="T26" s="6678">
        <f>SUM(R26:S26)</f>
        <v>0</v>
      </c>
    </row>
    <row r="27" spans="2:21" ht="36.75" hidden="1" customHeight="1" thickBot="1">
      <c r="B27" s="6694"/>
      <c r="C27" s="6639">
        <v>0</v>
      </c>
      <c r="D27" s="6640">
        <v>0</v>
      </c>
      <c r="E27" s="6641">
        <f>SUM(C27:D27)</f>
        <v>0</v>
      </c>
      <c r="F27" s="6639">
        <v>0</v>
      </c>
      <c r="G27" s="6640">
        <v>0</v>
      </c>
      <c r="H27" s="6649">
        <f>SUM(F27:G27)</f>
        <v>0</v>
      </c>
      <c r="I27" s="6651">
        <v>0</v>
      </c>
      <c r="J27" s="6640">
        <v>0</v>
      </c>
      <c r="K27" s="6641">
        <f>SUM(I27:J27)</f>
        <v>0</v>
      </c>
      <c r="L27" s="6639">
        <v>0</v>
      </c>
      <c r="M27" s="6640">
        <v>0</v>
      </c>
      <c r="N27" s="6649">
        <f>SUM(L27:M27)</f>
        <v>0</v>
      </c>
      <c r="O27" s="6701">
        <v>0</v>
      </c>
      <c r="P27" s="6702">
        <v>0</v>
      </c>
      <c r="Q27" s="6641">
        <f>SUM(O27:P27)</f>
        <v>0</v>
      </c>
      <c r="R27" s="6676">
        <f t="shared" si="6"/>
        <v>0</v>
      </c>
      <c r="S27" s="6677">
        <f t="shared" si="6"/>
        <v>0</v>
      </c>
      <c r="T27" s="6678">
        <f>SUM(R27:S27)</f>
        <v>0</v>
      </c>
    </row>
    <row r="28" spans="2:21" ht="41.25" customHeight="1" thickBot="1">
      <c r="B28" s="6606" t="s">
        <v>19</v>
      </c>
      <c r="C28" s="6627">
        <f t="shared" ref="C28:T28" si="7">SUM(C23:C27)</f>
        <v>0</v>
      </c>
      <c r="D28" s="6652">
        <f t="shared" si="7"/>
        <v>0</v>
      </c>
      <c r="E28" s="6703">
        <f t="shared" si="7"/>
        <v>0</v>
      </c>
      <c r="F28" s="6652">
        <f t="shared" si="7"/>
        <v>0</v>
      </c>
      <c r="G28" s="6652">
        <f t="shared" si="7"/>
        <v>0</v>
      </c>
      <c r="H28" s="6653">
        <f t="shared" si="7"/>
        <v>0</v>
      </c>
      <c r="I28" s="6654">
        <f t="shared" si="7"/>
        <v>0</v>
      </c>
      <c r="J28" s="6652">
        <f t="shared" si="7"/>
        <v>0</v>
      </c>
      <c r="K28" s="6652">
        <f t="shared" si="7"/>
        <v>0</v>
      </c>
      <c r="L28" s="6652">
        <f t="shared" si="7"/>
        <v>0</v>
      </c>
      <c r="M28" s="6652">
        <f t="shared" si="7"/>
        <v>0</v>
      </c>
      <c r="N28" s="6652">
        <f t="shared" si="7"/>
        <v>0</v>
      </c>
      <c r="O28" s="6652">
        <f t="shared" si="7"/>
        <v>0</v>
      </c>
      <c r="P28" s="6652">
        <f t="shared" si="7"/>
        <v>0</v>
      </c>
      <c r="Q28" s="6703">
        <f t="shared" si="7"/>
        <v>0</v>
      </c>
      <c r="R28" s="6652">
        <f t="shared" si="7"/>
        <v>0</v>
      </c>
      <c r="S28" s="6652">
        <f t="shared" si="7"/>
        <v>0</v>
      </c>
      <c r="T28" s="6653">
        <f t="shared" si="7"/>
        <v>0</v>
      </c>
    </row>
    <row r="29" spans="2:21" ht="49.5" customHeight="1" thickBot="1">
      <c r="B29" s="6704" t="s">
        <v>29</v>
      </c>
      <c r="C29" s="6658">
        <f t="shared" ref="C29:T29" si="8">C21</f>
        <v>0</v>
      </c>
      <c r="D29" s="6656">
        <f t="shared" si="8"/>
        <v>22</v>
      </c>
      <c r="E29" s="6659">
        <f t="shared" si="8"/>
        <v>22</v>
      </c>
      <c r="F29" s="6655">
        <f t="shared" si="8"/>
        <v>0</v>
      </c>
      <c r="G29" s="6656">
        <f t="shared" si="8"/>
        <v>35</v>
      </c>
      <c r="H29" s="6657">
        <f t="shared" si="8"/>
        <v>35</v>
      </c>
      <c r="I29" s="6658">
        <f t="shared" si="8"/>
        <v>0</v>
      </c>
      <c r="J29" s="6656">
        <f t="shared" si="8"/>
        <v>24</v>
      </c>
      <c r="K29" s="6659">
        <f t="shared" si="8"/>
        <v>24</v>
      </c>
      <c r="L29" s="6655">
        <f t="shared" si="8"/>
        <v>0</v>
      </c>
      <c r="M29" s="6656">
        <f t="shared" si="8"/>
        <v>12</v>
      </c>
      <c r="N29" s="6657">
        <f t="shared" si="8"/>
        <v>12</v>
      </c>
      <c r="O29" s="6658">
        <f t="shared" si="8"/>
        <v>0</v>
      </c>
      <c r="P29" s="6656">
        <f t="shared" si="8"/>
        <v>0</v>
      </c>
      <c r="Q29" s="6659">
        <f t="shared" si="8"/>
        <v>0</v>
      </c>
      <c r="R29" s="6655">
        <f t="shared" si="8"/>
        <v>0</v>
      </c>
      <c r="S29" s="6656">
        <f t="shared" si="8"/>
        <v>93</v>
      </c>
      <c r="T29" s="6659">
        <f t="shared" si="8"/>
        <v>93</v>
      </c>
      <c r="U29" s="43"/>
    </row>
    <row r="30" spans="2:21" ht="36.75" thickBot="1">
      <c r="B30" s="6610" t="s">
        <v>34</v>
      </c>
      <c r="C30" s="6663">
        <f t="shared" ref="C30:T30" si="9">C28</f>
        <v>0</v>
      </c>
      <c r="D30" s="6661">
        <f t="shared" si="9"/>
        <v>0</v>
      </c>
      <c r="E30" s="6664">
        <f t="shared" si="9"/>
        <v>0</v>
      </c>
      <c r="F30" s="6660">
        <f t="shared" si="9"/>
        <v>0</v>
      </c>
      <c r="G30" s="6661">
        <f t="shared" si="9"/>
        <v>0</v>
      </c>
      <c r="H30" s="6662">
        <f t="shared" si="9"/>
        <v>0</v>
      </c>
      <c r="I30" s="6663">
        <f t="shared" si="9"/>
        <v>0</v>
      </c>
      <c r="J30" s="6661">
        <f t="shared" si="9"/>
        <v>0</v>
      </c>
      <c r="K30" s="6664">
        <f t="shared" si="9"/>
        <v>0</v>
      </c>
      <c r="L30" s="6660">
        <f t="shared" si="9"/>
        <v>0</v>
      </c>
      <c r="M30" s="6661">
        <f t="shared" si="9"/>
        <v>0</v>
      </c>
      <c r="N30" s="6662">
        <f t="shared" si="9"/>
        <v>0</v>
      </c>
      <c r="O30" s="6663">
        <f t="shared" si="9"/>
        <v>0</v>
      </c>
      <c r="P30" s="6661">
        <f t="shared" si="9"/>
        <v>0</v>
      </c>
      <c r="Q30" s="6664">
        <f t="shared" si="9"/>
        <v>0</v>
      </c>
      <c r="R30" s="6660">
        <f t="shared" si="9"/>
        <v>0</v>
      </c>
      <c r="S30" s="6661">
        <f t="shared" si="9"/>
        <v>0</v>
      </c>
      <c r="T30" s="6664">
        <f t="shared" si="9"/>
        <v>0</v>
      </c>
    </row>
    <row r="31" spans="2:21" ht="48.75" customHeight="1" thickBot="1">
      <c r="B31" s="3996" t="s">
        <v>35</v>
      </c>
      <c r="C31" s="4000">
        <f t="shared" ref="C31:T31" si="10">SUM(C29:C30)</f>
        <v>0</v>
      </c>
      <c r="D31" s="4001">
        <f t="shared" si="10"/>
        <v>22</v>
      </c>
      <c r="E31" s="4002">
        <f t="shared" si="10"/>
        <v>22</v>
      </c>
      <c r="F31" s="4000">
        <f t="shared" si="10"/>
        <v>0</v>
      </c>
      <c r="G31" s="4001">
        <f t="shared" si="10"/>
        <v>35</v>
      </c>
      <c r="H31" s="4002">
        <f t="shared" si="10"/>
        <v>35</v>
      </c>
      <c r="I31" s="4000">
        <f t="shared" si="10"/>
        <v>0</v>
      </c>
      <c r="J31" s="4001">
        <f t="shared" si="10"/>
        <v>24</v>
      </c>
      <c r="K31" s="4002">
        <f t="shared" si="10"/>
        <v>24</v>
      </c>
      <c r="L31" s="4000">
        <f t="shared" si="10"/>
        <v>0</v>
      </c>
      <c r="M31" s="4001">
        <f t="shared" si="10"/>
        <v>12</v>
      </c>
      <c r="N31" s="4002">
        <f t="shared" si="10"/>
        <v>12</v>
      </c>
      <c r="O31" s="4000">
        <f t="shared" si="10"/>
        <v>0</v>
      </c>
      <c r="P31" s="4001">
        <f t="shared" si="10"/>
        <v>0</v>
      </c>
      <c r="Q31" s="4002">
        <f t="shared" si="10"/>
        <v>0</v>
      </c>
      <c r="R31" s="4000">
        <f t="shared" si="10"/>
        <v>0</v>
      </c>
      <c r="S31" s="4001">
        <f t="shared" si="10"/>
        <v>93</v>
      </c>
      <c r="T31" s="4002">
        <f t="shared" si="10"/>
        <v>93</v>
      </c>
    </row>
    <row r="32" spans="2:21">
      <c r="B32" s="7137"/>
      <c r="C32" s="7137"/>
      <c r="D32" s="7137"/>
      <c r="E32" s="7137"/>
      <c r="F32" s="7137"/>
      <c r="G32" s="7137"/>
      <c r="H32" s="7137"/>
      <c r="I32" s="7137"/>
      <c r="J32" s="7137"/>
      <c r="K32" s="7137"/>
      <c r="L32" s="7137"/>
      <c r="M32" s="7137"/>
      <c r="N32" s="7137"/>
      <c r="O32" s="7137"/>
      <c r="P32" s="7137"/>
      <c r="Q32" s="7137"/>
      <c r="R32" s="7137"/>
      <c r="S32" s="7137"/>
      <c r="T32" s="7137"/>
    </row>
    <row r="33" spans="2:20">
      <c r="B33" s="7137"/>
      <c r="C33" s="7137"/>
      <c r="D33" s="7137"/>
      <c r="E33" s="7137"/>
      <c r="F33" s="7137"/>
      <c r="G33" s="7137"/>
      <c r="H33" s="7137"/>
      <c r="I33" s="7137"/>
      <c r="J33" s="7137"/>
      <c r="K33" s="7137"/>
      <c r="L33" s="7137"/>
      <c r="M33" s="7137"/>
      <c r="N33" s="7137"/>
      <c r="O33" s="7137"/>
      <c r="P33" s="7137"/>
      <c r="Q33" s="7137"/>
      <c r="R33" s="7137"/>
      <c r="S33" s="7137"/>
      <c r="T33" s="7137"/>
    </row>
    <row r="34" spans="2:20">
      <c r="B34" s="7137"/>
      <c r="C34" s="7137"/>
      <c r="D34" s="7137"/>
      <c r="E34" s="7137"/>
      <c r="F34" s="7137"/>
      <c r="G34" s="7137"/>
      <c r="H34" s="7137"/>
      <c r="I34" s="7137"/>
      <c r="J34" s="7137"/>
      <c r="K34" s="7137"/>
      <c r="L34" s="7137"/>
      <c r="M34" s="7137"/>
      <c r="N34" s="7137"/>
      <c r="O34" s="7137"/>
      <c r="P34" s="7137"/>
      <c r="Q34" s="7137"/>
      <c r="R34" s="7137"/>
      <c r="S34" s="7137"/>
      <c r="T34" s="7137"/>
    </row>
    <row r="35" spans="2:20">
      <c r="B35" s="217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7" spans="2:20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>
    <tabColor rgb="FF00B050"/>
  </sheetPr>
  <dimension ref="A1:U995"/>
  <sheetViews>
    <sheetView zoomScale="40" zoomScaleNormal="40" workbookViewId="0">
      <selection activeCell="V38" sqref="V38"/>
    </sheetView>
  </sheetViews>
  <sheetFormatPr defaultRowHeight="15" customHeight="1"/>
  <cols>
    <col min="1" max="1" width="3" style="107" customWidth="1"/>
    <col min="2" max="2" width="88.42578125" style="107" customWidth="1"/>
    <col min="3" max="3" width="15.28515625" style="107" customWidth="1"/>
    <col min="4" max="4" width="12.85546875" style="107" customWidth="1"/>
    <col min="5" max="5" width="12.28515625" style="107" customWidth="1"/>
    <col min="6" max="6" width="15.140625" style="107" customWidth="1"/>
    <col min="7" max="7" width="13.28515625" style="107" customWidth="1"/>
    <col min="8" max="8" width="11" style="107" customWidth="1"/>
    <col min="9" max="9" width="14" style="107" customWidth="1"/>
    <col min="10" max="10" width="13.5703125" style="107" customWidth="1"/>
    <col min="11" max="11" width="14.28515625" style="107" customWidth="1"/>
    <col min="12" max="12" width="14.140625" style="107" customWidth="1"/>
    <col min="13" max="13" width="13.5703125" style="107" customWidth="1"/>
    <col min="14" max="14" width="13.140625" style="107" customWidth="1"/>
    <col min="15" max="15" width="14.85546875" style="107" customWidth="1"/>
    <col min="16" max="16" width="13.42578125" style="107" customWidth="1"/>
    <col min="17" max="17" width="12" style="107" customWidth="1"/>
    <col min="18" max="19" width="16.140625" style="107" customWidth="1"/>
    <col min="20" max="20" width="17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88.42578125" style="107" customWidth="1"/>
    <col min="259" max="259" width="12.7109375" style="107" customWidth="1"/>
    <col min="260" max="260" width="12.85546875" style="107" customWidth="1"/>
    <col min="261" max="261" width="12.28515625" style="107" customWidth="1"/>
    <col min="262" max="262" width="10.28515625" style="107" customWidth="1"/>
    <col min="263" max="263" width="8.7109375" style="107" customWidth="1"/>
    <col min="264" max="264" width="11" style="107" customWidth="1"/>
    <col min="265" max="265" width="9.42578125" style="107" customWidth="1"/>
    <col min="266" max="266" width="10.42578125" style="107" customWidth="1"/>
    <col min="267" max="267" width="14.28515625" style="107" customWidth="1"/>
    <col min="268" max="269" width="9.5703125" style="107" customWidth="1"/>
    <col min="270" max="273" width="12" style="107" customWidth="1"/>
    <col min="274" max="274" width="12.5703125" style="107" customWidth="1"/>
    <col min="275" max="275" width="11" style="107" customWidth="1"/>
    <col min="276" max="276" width="10.855468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88.42578125" style="107" customWidth="1"/>
    <col min="515" max="515" width="12.7109375" style="107" customWidth="1"/>
    <col min="516" max="516" width="12.85546875" style="107" customWidth="1"/>
    <col min="517" max="517" width="12.28515625" style="107" customWidth="1"/>
    <col min="518" max="518" width="10.28515625" style="107" customWidth="1"/>
    <col min="519" max="519" width="8.7109375" style="107" customWidth="1"/>
    <col min="520" max="520" width="11" style="107" customWidth="1"/>
    <col min="521" max="521" width="9.42578125" style="107" customWidth="1"/>
    <col min="522" max="522" width="10.42578125" style="107" customWidth="1"/>
    <col min="523" max="523" width="14.28515625" style="107" customWidth="1"/>
    <col min="524" max="525" width="9.5703125" style="107" customWidth="1"/>
    <col min="526" max="529" width="12" style="107" customWidth="1"/>
    <col min="530" max="530" width="12.5703125" style="107" customWidth="1"/>
    <col min="531" max="531" width="11" style="107" customWidth="1"/>
    <col min="532" max="532" width="10.855468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88.42578125" style="107" customWidth="1"/>
    <col min="771" max="771" width="12.7109375" style="107" customWidth="1"/>
    <col min="772" max="772" width="12.85546875" style="107" customWidth="1"/>
    <col min="773" max="773" width="12.28515625" style="107" customWidth="1"/>
    <col min="774" max="774" width="10.28515625" style="107" customWidth="1"/>
    <col min="775" max="775" width="8.7109375" style="107" customWidth="1"/>
    <col min="776" max="776" width="11" style="107" customWidth="1"/>
    <col min="777" max="777" width="9.42578125" style="107" customWidth="1"/>
    <col min="778" max="778" width="10.42578125" style="107" customWidth="1"/>
    <col min="779" max="779" width="14.28515625" style="107" customWidth="1"/>
    <col min="780" max="781" width="9.5703125" style="107" customWidth="1"/>
    <col min="782" max="785" width="12" style="107" customWidth="1"/>
    <col min="786" max="786" width="12.5703125" style="107" customWidth="1"/>
    <col min="787" max="787" width="11" style="107" customWidth="1"/>
    <col min="788" max="788" width="10.855468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88.42578125" style="107" customWidth="1"/>
    <col min="1027" max="1027" width="12.7109375" style="107" customWidth="1"/>
    <col min="1028" max="1028" width="12.85546875" style="107" customWidth="1"/>
    <col min="1029" max="1029" width="12.28515625" style="107" customWidth="1"/>
    <col min="1030" max="1030" width="10.28515625" style="107" customWidth="1"/>
    <col min="1031" max="1031" width="8.7109375" style="107" customWidth="1"/>
    <col min="1032" max="1032" width="11" style="107" customWidth="1"/>
    <col min="1033" max="1033" width="9.42578125" style="107" customWidth="1"/>
    <col min="1034" max="1034" width="10.42578125" style="107" customWidth="1"/>
    <col min="1035" max="1035" width="14.28515625" style="107" customWidth="1"/>
    <col min="1036" max="1037" width="9.5703125" style="107" customWidth="1"/>
    <col min="1038" max="1041" width="12" style="107" customWidth="1"/>
    <col min="1042" max="1042" width="12.5703125" style="107" customWidth="1"/>
    <col min="1043" max="1043" width="11" style="107" customWidth="1"/>
    <col min="1044" max="1044" width="10.855468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88.42578125" style="107" customWidth="1"/>
    <col min="1283" max="1283" width="12.7109375" style="107" customWidth="1"/>
    <col min="1284" max="1284" width="12.85546875" style="107" customWidth="1"/>
    <col min="1285" max="1285" width="12.28515625" style="107" customWidth="1"/>
    <col min="1286" max="1286" width="10.28515625" style="107" customWidth="1"/>
    <col min="1287" max="1287" width="8.7109375" style="107" customWidth="1"/>
    <col min="1288" max="1288" width="11" style="107" customWidth="1"/>
    <col min="1289" max="1289" width="9.42578125" style="107" customWidth="1"/>
    <col min="1290" max="1290" width="10.42578125" style="107" customWidth="1"/>
    <col min="1291" max="1291" width="14.28515625" style="107" customWidth="1"/>
    <col min="1292" max="1293" width="9.5703125" style="107" customWidth="1"/>
    <col min="1294" max="1297" width="12" style="107" customWidth="1"/>
    <col min="1298" max="1298" width="12.5703125" style="107" customWidth="1"/>
    <col min="1299" max="1299" width="11" style="107" customWidth="1"/>
    <col min="1300" max="1300" width="10.855468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88.42578125" style="107" customWidth="1"/>
    <col min="1539" max="1539" width="12.7109375" style="107" customWidth="1"/>
    <col min="1540" max="1540" width="12.85546875" style="107" customWidth="1"/>
    <col min="1541" max="1541" width="12.28515625" style="107" customWidth="1"/>
    <col min="1542" max="1542" width="10.28515625" style="107" customWidth="1"/>
    <col min="1543" max="1543" width="8.7109375" style="107" customWidth="1"/>
    <col min="1544" max="1544" width="11" style="107" customWidth="1"/>
    <col min="1545" max="1545" width="9.42578125" style="107" customWidth="1"/>
    <col min="1546" max="1546" width="10.42578125" style="107" customWidth="1"/>
    <col min="1547" max="1547" width="14.28515625" style="107" customWidth="1"/>
    <col min="1548" max="1549" width="9.5703125" style="107" customWidth="1"/>
    <col min="1550" max="1553" width="12" style="107" customWidth="1"/>
    <col min="1554" max="1554" width="12.5703125" style="107" customWidth="1"/>
    <col min="1555" max="1555" width="11" style="107" customWidth="1"/>
    <col min="1556" max="1556" width="10.855468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88.42578125" style="107" customWidth="1"/>
    <col min="1795" max="1795" width="12.7109375" style="107" customWidth="1"/>
    <col min="1796" max="1796" width="12.85546875" style="107" customWidth="1"/>
    <col min="1797" max="1797" width="12.28515625" style="107" customWidth="1"/>
    <col min="1798" max="1798" width="10.28515625" style="107" customWidth="1"/>
    <col min="1799" max="1799" width="8.7109375" style="107" customWidth="1"/>
    <col min="1800" max="1800" width="11" style="107" customWidth="1"/>
    <col min="1801" max="1801" width="9.42578125" style="107" customWidth="1"/>
    <col min="1802" max="1802" width="10.42578125" style="107" customWidth="1"/>
    <col min="1803" max="1803" width="14.28515625" style="107" customWidth="1"/>
    <col min="1804" max="1805" width="9.5703125" style="107" customWidth="1"/>
    <col min="1806" max="1809" width="12" style="107" customWidth="1"/>
    <col min="1810" max="1810" width="12.5703125" style="107" customWidth="1"/>
    <col min="1811" max="1811" width="11" style="107" customWidth="1"/>
    <col min="1812" max="1812" width="10.855468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88.42578125" style="107" customWidth="1"/>
    <col min="2051" max="2051" width="12.7109375" style="107" customWidth="1"/>
    <col min="2052" max="2052" width="12.85546875" style="107" customWidth="1"/>
    <col min="2053" max="2053" width="12.28515625" style="107" customWidth="1"/>
    <col min="2054" max="2054" width="10.28515625" style="107" customWidth="1"/>
    <col min="2055" max="2055" width="8.7109375" style="107" customWidth="1"/>
    <col min="2056" max="2056" width="11" style="107" customWidth="1"/>
    <col min="2057" max="2057" width="9.42578125" style="107" customWidth="1"/>
    <col min="2058" max="2058" width="10.42578125" style="107" customWidth="1"/>
    <col min="2059" max="2059" width="14.28515625" style="107" customWidth="1"/>
    <col min="2060" max="2061" width="9.5703125" style="107" customWidth="1"/>
    <col min="2062" max="2065" width="12" style="107" customWidth="1"/>
    <col min="2066" max="2066" width="12.5703125" style="107" customWidth="1"/>
    <col min="2067" max="2067" width="11" style="107" customWidth="1"/>
    <col min="2068" max="2068" width="10.855468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88.42578125" style="107" customWidth="1"/>
    <col min="2307" max="2307" width="12.7109375" style="107" customWidth="1"/>
    <col min="2308" max="2308" width="12.85546875" style="107" customWidth="1"/>
    <col min="2309" max="2309" width="12.28515625" style="107" customWidth="1"/>
    <col min="2310" max="2310" width="10.28515625" style="107" customWidth="1"/>
    <col min="2311" max="2311" width="8.7109375" style="107" customWidth="1"/>
    <col min="2312" max="2312" width="11" style="107" customWidth="1"/>
    <col min="2313" max="2313" width="9.42578125" style="107" customWidth="1"/>
    <col min="2314" max="2314" width="10.42578125" style="107" customWidth="1"/>
    <col min="2315" max="2315" width="14.28515625" style="107" customWidth="1"/>
    <col min="2316" max="2317" width="9.5703125" style="107" customWidth="1"/>
    <col min="2318" max="2321" width="12" style="107" customWidth="1"/>
    <col min="2322" max="2322" width="12.5703125" style="107" customWidth="1"/>
    <col min="2323" max="2323" width="11" style="107" customWidth="1"/>
    <col min="2324" max="2324" width="10.855468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88.42578125" style="107" customWidth="1"/>
    <col min="2563" max="2563" width="12.7109375" style="107" customWidth="1"/>
    <col min="2564" max="2564" width="12.85546875" style="107" customWidth="1"/>
    <col min="2565" max="2565" width="12.28515625" style="107" customWidth="1"/>
    <col min="2566" max="2566" width="10.28515625" style="107" customWidth="1"/>
    <col min="2567" max="2567" width="8.7109375" style="107" customWidth="1"/>
    <col min="2568" max="2568" width="11" style="107" customWidth="1"/>
    <col min="2569" max="2569" width="9.42578125" style="107" customWidth="1"/>
    <col min="2570" max="2570" width="10.42578125" style="107" customWidth="1"/>
    <col min="2571" max="2571" width="14.28515625" style="107" customWidth="1"/>
    <col min="2572" max="2573" width="9.5703125" style="107" customWidth="1"/>
    <col min="2574" max="2577" width="12" style="107" customWidth="1"/>
    <col min="2578" max="2578" width="12.5703125" style="107" customWidth="1"/>
    <col min="2579" max="2579" width="11" style="107" customWidth="1"/>
    <col min="2580" max="2580" width="10.855468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88.42578125" style="107" customWidth="1"/>
    <col min="2819" max="2819" width="12.7109375" style="107" customWidth="1"/>
    <col min="2820" max="2820" width="12.85546875" style="107" customWidth="1"/>
    <col min="2821" max="2821" width="12.28515625" style="107" customWidth="1"/>
    <col min="2822" max="2822" width="10.28515625" style="107" customWidth="1"/>
    <col min="2823" max="2823" width="8.7109375" style="107" customWidth="1"/>
    <col min="2824" max="2824" width="11" style="107" customWidth="1"/>
    <col min="2825" max="2825" width="9.42578125" style="107" customWidth="1"/>
    <col min="2826" max="2826" width="10.42578125" style="107" customWidth="1"/>
    <col min="2827" max="2827" width="14.28515625" style="107" customWidth="1"/>
    <col min="2828" max="2829" width="9.5703125" style="107" customWidth="1"/>
    <col min="2830" max="2833" width="12" style="107" customWidth="1"/>
    <col min="2834" max="2834" width="12.5703125" style="107" customWidth="1"/>
    <col min="2835" max="2835" width="11" style="107" customWidth="1"/>
    <col min="2836" max="2836" width="10.855468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88.42578125" style="107" customWidth="1"/>
    <col min="3075" max="3075" width="12.7109375" style="107" customWidth="1"/>
    <col min="3076" max="3076" width="12.85546875" style="107" customWidth="1"/>
    <col min="3077" max="3077" width="12.28515625" style="107" customWidth="1"/>
    <col min="3078" max="3078" width="10.28515625" style="107" customWidth="1"/>
    <col min="3079" max="3079" width="8.7109375" style="107" customWidth="1"/>
    <col min="3080" max="3080" width="11" style="107" customWidth="1"/>
    <col min="3081" max="3081" width="9.42578125" style="107" customWidth="1"/>
    <col min="3082" max="3082" width="10.42578125" style="107" customWidth="1"/>
    <col min="3083" max="3083" width="14.28515625" style="107" customWidth="1"/>
    <col min="3084" max="3085" width="9.5703125" style="107" customWidth="1"/>
    <col min="3086" max="3089" width="12" style="107" customWidth="1"/>
    <col min="3090" max="3090" width="12.5703125" style="107" customWidth="1"/>
    <col min="3091" max="3091" width="11" style="107" customWidth="1"/>
    <col min="3092" max="3092" width="10.855468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88.42578125" style="107" customWidth="1"/>
    <col min="3331" max="3331" width="12.7109375" style="107" customWidth="1"/>
    <col min="3332" max="3332" width="12.85546875" style="107" customWidth="1"/>
    <col min="3333" max="3333" width="12.28515625" style="107" customWidth="1"/>
    <col min="3334" max="3334" width="10.28515625" style="107" customWidth="1"/>
    <col min="3335" max="3335" width="8.7109375" style="107" customWidth="1"/>
    <col min="3336" max="3336" width="11" style="107" customWidth="1"/>
    <col min="3337" max="3337" width="9.42578125" style="107" customWidth="1"/>
    <col min="3338" max="3338" width="10.42578125" style="107" customWidth="1"/>
    <col min="3339" max="3339" width="14.28515625" style="107" customWidth="1"/>
    <col min="3340" max="3341" width="9.5703125" style="107" customWidth="1"/>
    <col min="3342" max="3345" width="12" style="107" customWidth="1"/>
    <col min="3346" max="3346" width="12.5703125" style="107" customWidth="1"/>
    <col min="3347" max="3347" width="11" style="107" customWidth="1"/>
    <col min="3348" max="3348" width="10.855468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88.42578125" style="107" customWidth="1"/>
    <col min="3587" max="3587" width="12.7109375" style="107" customWidth="1"/>
    <col min="3588" max="3588" width="12.85546875" style="107" customWidth="1"/>
    <col min="3589" max="3589" width="12.28515625" style="107" customWidth="1"/>
    <col min="3590" max="3590" width="10.28515625" style="107" customWidth="1"/>
    <col min="3591" max="3591" width="8.7109375" style="107" customWidth="1"/>
    <col min="3592" max="3592" width="11" style="107" customWidth="1"/>
    <col min="3593" max="3593" width="9.42578125" style="107" customWidth="1"/>
    <col min="3594" max="3594" width="10.42578125" style="107" customWidth="1"/>
    <col min="3595" max="3595" width="14.28515625" style="107" customWidth="1"/>
    <col min="3596" max="3597" width="9.5703125" style="107" customWidth="1"/>
    <col min="3598" max="3601" width="12" style="107" customWidth="1"/>
    <col min="3602" max="3602" width="12.5703125" style="107" customWidth="1"/>
    <col min="3603" max="3603" width="11" style="107" customWidth="1"/>
    <col min="3604" max="3604" width="10.855468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88.42578125" style="107" customWidth="1"/>
    <col min="3843" max="3843" width="12.7109375" style="107" customWidth="1"/>
    <col min="3844" max="3844" width="12.85546875" style="107" customWidth="1"/>
    <col min="3845" max="3845" width="12.28515625" style="107" customWidth="1"/>
    <col min="3846" max="3846" width="10.28515625" style="107" customWidth="1"/>
    <col min="3847" max="3847" width="8.7109375" style="107" customWidth="1"/>
    <col min="3848" max="3848" width="11" style="107" customWidth="1"/>
    <col min="3849" max="3849" width="9.42578125" style="107" customWidth="1"/>
    <col min="3850" max="3850" width="10.42578125" style="107" customWidth="1"/>
    <col min="3851" max="3851" width="14.28515625" style="107" customWidth="1"/>
    <col min="3852" max="3853" width="9.5703125" style="107" customWidth="1"/>
    <col min="3854" max="3857" width="12" style="107" customWidth="1"/>
    <col min="3858" max="3858" width="12.5703125" style="107" customWidth="1"/>
    <col min="3859" max="3859" width="11" style="107" customWidth="1"/>
    <col min="3860" max="3860" width="10.855468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88.42578125" style="107" customWidth="1"/>
    <col min="4099" max="4099" width="12.7109375" style="107" customWidth="1"/>
    <col min="4100" max="4100" width="12.85546875" style="107" customWidth="1"/>
    <col min="4101" max="4101" width="12.28515625" style="107" customWidth="1"/>
    <col min="4102" max="4102" width="10.28515625" style="107" customWidth="1"/>
    <col min="4103" max="4103" width="8.7109375" style="107" customWidth="1"/>
    <col min="4104" max="4104" width="11" style="107" customWidth="1"/>
    <col min="4105" max="4105" width="9.42578125" style="107" customWidth="1"/>
    <col min="4106" max="4106" width="10.42578125" style="107" customWidth="1"/>
    <col min="4107" max="4107" width="14.28515625" style="107" customWidth="1"/>
    <col min="4108" max="4109" width="9.5703125" style="107" customWidth="1"/>
    <col min="4110" max="4113" width="12" style="107" customWidth="1"/>
    <col min="4114" max="4114" width="12.5703125" style="107" customWidth="1"/>
    <col min="4115" max="4115" width="11" style="107" customWidth="1"/>
    <col min="4116" max="4116" width="10.855468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88.42578125" style="107" customWidth="1"/>
    <col min="4355" max="4355" width="12.7109375" style="107" customWidth="1"/>
    <col min="4356" max="4356" width="12.85546875" style="107" customWidth="1"/>
    <col min="4357" max="4357" width="12.28515625" style="107" customWidth="1"/>
    <col min="4358" max="4358" width="10.28515625" style="107" customWidth="1"/>
    <col min="4359" max="4359" width="8.7109375" style="107" customWidth="1"/>
    <col min="4360" max="4360" width="11" style="107" customWidth="1"/>
    <col min="4361" max="4361" width="9.42578125" style="107" customWidth="1"/>
    <col min="4362" max="4362" width="10.42578125" style="107" customWidth="1"/>
    <col min="4363" max="4363" width="14.28515625" style="107" customWidth="1"/>
    <col min="4364" max="4365" width="9.5703125" style="107" customWidth="1"/>
    <col min="4366" max="4369" width="12" style="107" customWidth="1"/>
    <col min="4370" max="4370" width="12.5703125" style="107" customWidth="1"/>
    <col min="4371" max="4371" width="11" style="107" customWidth="1"/>
    <col min="4372" max="4372" width="10.855468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88.42578125" style="107" customWidth="1"/>
    <col min="4611" max="4611" width="12.7109375" style="107" customWidth="1"/>
    <col min="4612" max="4612" width="12.85546875" style="107" customWidth="1"/>
    <col min="4613" max="4613" width="12.28515625" style="107" customWidth="1"/>
    <col min="4614" max="4614" width="10.28515625" style="107" customWidth="1"/>
    <col min="4615" max="4615" width="8.7109375" style="107" customWidth="1"/>
    <col min="4616" max="4616" width="11" style="107" customWidth="1"/>
    <col min="4617" max="4617" width="9.42578125" style="107" customWidth="1"/>
    <col min="4618" max="4618" width="10.42578125" style="107" customWidth="1"/>
    <col min="4619" max="4619" width="14.28515625" style="107" customWidth="1"/>
    <col min="4620" max="4621" width="9.5703125" style="107" customWidth="1"/>
    <col min="4622" max="4625" width="12" style="107" customWidth="1"/>
    <col min="4626" max="4626" width="12.5703125" style="107" customWidth="1"/>
    <col min="4627" max="4627" width="11" style="107" customWidth="1"/>
    <col min="4628" max="4628" width="10.855468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88.42578125" style="107" customWidth="1"/>
    <col min="4867" max="4867" width="12.7109375" style="107" customWidth="1"/>
    <col min="4868" max="4868" width="12.85546875" style="107" customWidth="1"/>
    <col min="4869" max="4869" width="12.28515625" style="107" customWidth="1"/>
    <col min="4870" max="4870" width="10.28515625" style="107" customWidth="1"/>
    <col min="4871" max="4871" width="8.7109375" style="107" customWidth="1"/>
    <col min="4872" max="4872" width="11" style="107" customWidth="1"/>
    <col min="4873" max="4873" width="9.42578125" style="107" customWidth="1"/>
    <col min="4874" max="4874" width="10.42578125" style="107" customWidth="1"/>
    <col min="4875" max="4875" width="14.28515625" style="107" customWidth="1"/>
    <col min="4876" max="4877" width="9.5703125" style="107" customWidth="1"/>
    <col min="4878" max="4881" width="12" style="107" customWidth="1"/>
    <col min="4882" max="4882" width="12.5703125" style="107" customWidth="1"/>
    <col min="4883" max="4883" width="11" style="107" customWidth="1"/>
    <col min="4884" max="4884" width="10.855468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88.42578125" style="107" customWidth="1"/>
    <col min="5123" max="5123" width="12.7109375" style="107" customWidth="1"/>
    <col min="5124" max="5124" width="12.85546875" style="107" customWidth="1"/>
    <col min="5125" max="5125" width="12.28515625" style="107" customWidth="1"/>
    <col min="5126" max="5126" width="10.28515625" style="107" customWidth="1"/>
    <col min="5127" max="5127" width="8.7109375" style="107" customWidth="1"/>
    <col min="5128" max="5128" width="11" style="107" customWidth="1"/>
    <col min="5129" max="5129" width="9.42578125" style="107" customWidth="1"/>
    <col min="5130" max="5130" width="10.42578125" style="107" customWidth="1"/>
    <col min="5131" max="5131" width="14.28515625" style="107" customWidth="1"/>
    <col min="5132" max="5133" width="9.5703125" style="107" customWidth="1"/>
    <col min="5134" max="5137" width="12" style="107" customWidth="1"/>
    <col min="5138" max="5138" width="12.5703125" style="107" customWidth="1"/>
    <col min="5139" max="5139" width="11" style="107" customWidth="1"/>
    <col min="5140" max="5140" width="10.855468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88.42578125" style="107" customWidth="1"/>
    <col min="5379" max="5379" width="12.7109375" style="107" customWidth="1"/>
    <col min="5380" max="5380" width="12.85546875" style="107" customWidth="1"/>
    <col min="5381" max="5381" width="12.28515625" style="107" customWidth="1"/>
    <col min="5382" max="5382" width="10.28515625" style="107" customWidth="1"/>
    <col min="5383" max="5383" width="8.7109375" style="107" customWidth="1"/>
    <col min="5384" max="5384" width="11" style="107" customWidth="1"/>
    <col min="5385" max="5385" width="9.42578125" style="107" customWidth="1"/>
    <col min="5386" max="5386" width="10.42578125" style="107" customWidth="1"/>
    <col min="5387" max="5387" width="14.28515625" style="107" customWidth="1"/>
    <col min="5388" max="5389" width="9.5703125" style="107" customWidth="1"/>
    <col min="5390" max="5393" width="12" style="107" customWidth="1"/>
    <col min="5394" max="5394" width="12.5703125" style="107" customWidth="1"/>
    <col min="5395" max="5395" width="11" style="107" customWidth="1"/>
    <col min="5396" max="5396" width="10.855468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88.42578125" style="107" customWidth="1"/>
    <col min="5635" max="5635" width="12.7109375" style="107" customWidth="1"/>
    <col min="5636" max="5636" width="12.85546875" style="107" customWidth="1"/>
    <col min="5637" max="5637" width="12.28515625" style="107" customWidth="1"/>
    <col min="5638" max="5638" width="10.28515625" style="107" customWidth="1"/>
    <col min="5639" max="5639" width="8.7109375" style="107" customWidth="1"/>
    <col min="5640" max="5640" width="11" style="107" customWidth="1"/>
    <col min="5641" max="5641" width="9.42578125" style="107" customWidth="1"/>
    <col min="5642" max="5642" width="10.42578125" style="107" customWidth="1"/>
    <col min="5643" max="5643" width="14.28515625" style="107" customWidth="1"/>
    <col min="5644" max="5645" width="9.5703125" style="107" customWidth="1"/>
    <col min="5646" max="5649" width="12" style="107" customWidth="1"/>
    <col min="5650" max="5650" width="12.5703125" style="107" customWidth="1"/>
    <col min="5651" max="5651" width="11" style="107" customWidth="1"/>
    <col min="5652" max="5652" width="10.855468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88.42578125" style="107" customWidth="1"/>
    <col min="5891" max="5891" width="12.7109375" style="107" customWidth="1"/>
    <col min="5892" max="5892" width="12.85546875" style="107" customWidth="1"/>
    <col min="5893" max="5893" width="12.28515625" style="107" customWidth="1"/>
    <col min="5894" max="5894" width="10.28515625" style="107" customWidth="1"/>
    <col min="5895" max="5895" width="8.7109375" style="107" customWidth="1"/>
    <col min="5896" max="5896" width="11" style="107" customWidth="1"/>
    <col min="5897" max="5897" width="9.42578125" style="107" customWidth="1"/>
    <col min="5898" max="5898" width="10.42578125" style="107" customWidth="1"/>
    <col min="5899" max="5899" width="14.28515625" style="107" customWidth="1"/>
    <col min="5900" max="5901" width="9.5703125" style="107" customWidth="1"/>
    <col min="5902" max="5905" width="12" style="107" customWidth="1"/>
    <col min="5906" max="5906" width="12.5703125" style="107" customWidth="1"/>
    <col min="5907" max="5907" width="11" style="107" customWidth="1"/>
    <col min="5908" max="5908" width="10.855468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88.42578125" style="107" customWidth="1"/>
    <col min="6147" max="6147" width="12.7109375" style="107" customWidth="1"/>
    <col min="6148" max="6148" width="12.85546875" style="107" customWidth="1"/>
    <col min="6149" max="6149" width="12.28515625" style="107" customWidth="1"/>
    <col min="6150" max="6150" width="10.28515625" style="107" customWidth="1"/>
    <col min="6151" max="6151" width="8.7109375" style="107" customWidth="1"/>
    <col min="6152" max="6152" width="11" style="107" customWidth="1"/>
    <col min="6153" max="6153" width="9.42578125" style="107" customWidth="1"/>
    <col min="6154" max="6154" width="10.42578125" style="107" customWidth="1"/>
    <col min="6155" max="6155" width="14.28515625" style="107" customWidth="1"/>
    <col min="6156" max="6157" width="9.5703125" style="107" customWidth="1"/>
    <col min="6158" max="6161" width="12" style="107" customWidth="1"/>
    <col min="6162" max="6162" width="12.5703125" style="107" customWidth="1"/>
    <col min="6163" max="6163" width="11" style="107" customWidth="1"/>
    <col min="6164" max="6164" width="10.855468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88.42578125" style="107" customWidth="1"/>
    <col min="6403" max="6403" width="12.7109375" style="107" customWidth="1"/>
    <col min="6404" max="6404" width="12.85546875" style="107" customWidth="1"/>
    <col min="6405" max="6405" width="12.28515625" style="107" customWidth="1"/>
    <col min="6406" max="6406" width="10.28515625" style="107" customWidth="1"/>
    <col min="6407" max="6407" width="8.7109375" style="107" customWidth="1"/>
    <col min="6408" max="6408" width="11" style="107" customWidth="1"/>
    <col min="6409" max="6409" width="9.42578125" style="107" customWidth="1"/>
    <col min="6410" max="6410" width="10.42578125" style="107" customWidth="1"/>
    <col min="6411" max="6411" width="14.28515625" style="107" customWidth="1"/>
    <col min="6412" max="6413" width="9.5703125" style="107" customWidth="1"/>
    <col min="6414" max="6417" width="12" style="107" customWidth="1"/>
    <col min="6418" max="6418" width="12.5703125" style="107" customWidth="1"/>
    <col min="6419" max="6419" width="11" style="107" customWidth="1"/>
    <col min="6420" max="6420" width="10.855468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88.42578125" style="107" customWidth="1"/>
    <col min="6659" max="6659" width="12.7109375" style="107" customWidth="1"/>
    <col min="6660" max="6660" width="12.85546875" style="107" customWidth="1"/>
    <col min="6661" max="6661" width="12.28515625" style="107" customWidth="1"/>
    <col min="6662" max="6662" width="10.28515625" style="107" customWidth="1"/>
    <col min="6663" max="6663" width="8.7109375" style="107" customWidth="1"/>
    <col min="6664" max="6664" width="11" style="107" customWidth="1"/>
    <col min="6665" max="6665" width="9.42578125" style="107" customWidth="1"/>
    <col min="6666" max="6666" width="10.42578125" style="107" customWidth="1"/>
    <col min="6667" max="6667" width="14.28515625" style="107" customWidth="1"/>
    <col min="6668" max="6669" width="9.5703125" style="107" customWidth="1"/>
    <col min="6670" max="6673" width="12" style="107" customWidth="1"/>
    <col min="6674" max="6674" width="12.5703125" style="107" customWidth="1"/>
    <col min="6675" max="6675" width="11" style="107" customWidth="1"/>
    <col min="6676" max="6676" width="10.855468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88.42578125" style="107" customWidth="1"/>
    <col min="6915" max="6915" width="12.7109375" style="107" customWidth="1"/>
    <col min="6916" max="6916" width="12.85546875" style="107" customWidth="1"/>
    <col min="6917" max="6917" width="12.28515625" style="107" customWidth="1"/>
    <col min="6918" max="6918" width="10.28515625" style="107" customWidth="1"/>
    <col min="6919" max="6919" width="8.7109375" style="107" customWidth="1"/>
    <col min="6920" max="6920" width="11" style="107" customWidth="1"/>
    <col min="6921" max="6921" width="9.42578125" style="107" customWidth="1"/>
    <col min="6922" max="6922" width="10.42578125" style="107" customWidth="1"/>
    <col min="6923" max="6923" width="14.28515625" style="107" customWidth="1"/>
    <col min="6924" max="6925" width="9.5703125" style="107" customWidth="1"/>
    <col min="6926" max="6929" width="12" style="107" customWidth="1"/>
    <col min="6930" max="6930" width="12.5703125" style="107" customWidth="1"/>
    <col min="6931" max="6931" width="11" style="107" customWidth="1"/>
    <col min="6932" max="6932" width="10.855468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88.42578125" style="107" customWidth="1"/>
    <col min="7171" max="7171" width="12.7109375" style="107" customWidth="1"/>
    <col min="7172" max="7172" width="12.85546875" style="107" customWidth="1"/>
    <col min="7173" max="7173" width="12.28515625" style="107" customWidth="1"/>
    <col min="7174" max="7174" width="10.28515625" style="107" customWidth="1"/>
    <col min="7175" max="7175" width="8.7109375" style="107" customWidth="1"/>
    <col min="7176" max="7176" width="11" style="107" customWidth="1"/>
    <col min="7177" max="7177" width="9.42578125" style="107" customWidth="1"/>
    <col min="7178" max="7178" width="10.42578125" style="107" customWidth="1"/>
    <col min="7179" max="7179" width="14.28515625" style="107" customWidth="1"/>
    <col min="7180" max="7181" width="9.5703125" style="107" customWidth="1"/>
    <col min="7182" max="7185" width="12" style="107" customWidth="1"/>
    <col min="7186" max="7186" width="12.5703125" style="107" customWidth="1"/>
    <col min="7187" max="7187" width="11" style="107" customWidth="1"/>
    <col min="7188" max="7188" width="10.855468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88.42578125" style="107" customWidth="1"/>
    <col min="7427" max="7427" width="12.7109375" style="107" customWidth="1"/>
    <col min="7428" max="7428" width="12.85546875" style="107" customWidth="1"/>
    <col min="7429" max="7429" width="12.28515625" style="107" customWidth="1"/>
    <col min="7430" max="7430" width="10.28515625" style="107" customWidth="1"/>
    <col min="7431" max="7431" width="8.7109375" style="107" customWidth="1"/>
    <col min="7432" max="7432" width="11" style="107" customWidth="1"/>
    <col min="7433" max="7433" width="9.42578125" style="107" customWidth="1"/>
    <col min="7434" max="7434" width="10.42578125" style="107" customWidth="1"/>
    <col min="7435" max="7435" width="14.28515625" style="107" customWidth="1"/>
    <col min="7436" max="7437" width="9.5703125" style="107" customWidth="1"/>
    <col min="7438" max="7441" width="12" style="107" customWidth="1"/>
    <col min="7442" max="7442" width="12.5703125" style="107" customWidth="1"/>
    <col min="7443" max="7443" width="11" style="107" customWidth="1"/>
    <col min="7444" max="7444" width="10.855468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88.42578125" style="107" customWidth="1"/>
    <col min="7683" max="7683" width="12.7109375" style="107" customWidth="1"/>
    <col min="7684" max="7684" width="12.85546875" style="107" customWidth="1"/>
    <col min="7685" max="7685" width="12.28515625" style="107" customWidth="1"/>
    <col min="7686" max="7686" width="10.28515625" style="107" customWidth="1"/>
    <col min="7687" max="7687" width="8.7109375" style="107" customWidth="1"/>
    <col min="7688" max="7688" width="11" style="107" customWidth="1"/>
    <col min="7689" max="7689" width="9.42578125" style="107" customWidth="1"/>
    <col min="7690" max="7690" width="10.42578125" style="107" customWidth="1"/>
    <col min="7691" max="7691" width="14.28515625" style="107" customWidth="1"/>
    <col min="7692" max="7693" width="9.5703125" style="107" customWidth="1"/>
    <col min="7694" max="7697" width="12" style="107" customWidth="1"/>
    <col min="7698" max="7698" width="12.5703125" style="107" customWidth="1"/>
    <col min="7699" max="7699" width="11" style="107" customWidth="1"/>
    <col min="7700" max="7700" width="10.855468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88.42578125" style="107" customWidth="1"/>
    <col min="7939" max="7939" width="12.7109375" style="107" customWidth="1"/>
    <col min="7940" max="7940" width="12.85546875" style="107" customWidth="1"/>
    <col min="7941" max="7941" width="12.28515625" style="107" customWidth="1"/>
    <col min="7942" max="7942" width="10.28515625" style="107" customWidth="1"/>
    <col min="7943" max="7943" width="8.7109375" style="107" customWidth="1"/>
    <col min="7944" max="7944" width="11" style="107" customWidth="1"/>
    <col min="7945" max="7945" width="9.42578125" style="107" customWidth="1"/>
    <col min="7946" max="7946" width="10.42578125" style="107" customWidth="1"/>
    <col min="7947" max="7947" width="14.28515625" style="107" customWidth="1"/>
    <col min="7948" max="7949" width="9.5703125" style="107" customWidth="1"/>
    <col min="7950" max="7953" width="12" style="107" customWidth="1"/>
    <col min="7954" max="7954" width="12.5703125" style="107" customWidth="1"/>
    <col min="7955" max="7955" width="11" style="107" customWidth="1"/>
    <col min="7956" max="7956" width="10.855468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88.42578125" style="107" customWidth="1"/>
    <col min="8195" max="8195" width="12.7109375" style="107" customWidth="1"/>
    <col min="8196" max="8196" width="12.85546875" style="107" customWidth="1"/>
    <col min="8197" max="8197" width="12.28515625" style="107" customWidth="1"/>
    <col min="8198" max="8198" width="10.28515625" style="107" customWidth="1"/>
    <col min="8199" max="8199" width="8.7109375" style="107" customWidth="1"/>
    <col min="8200" max="8200" width="11" style="107" customWidth="1"/>
    <col min="8201" max="8201" width="9.42578125" style="107" customWidth="1"/>
    <col min="8202" max="8202" width="10.42578125" style="107" customWidth="1"/>
    <col min="8203" max="8203" width="14.28515625" style="107" customWidth="1"/>
    <col min="8204" max="8205" width="9.5703125" style="107" customWidth="1"/>
    <col min="8206" max="8209" width="12" style="107" customWidth="1"/>
    <col min="8210" max="8210" width="12.5703125" style="107" customWidth="1"/>
    <col min="8211" max="8211" width="11" style="107" customWidth="1"/>
    <col min="8212" max="8212" width="10.855468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88.42578125" style="107" customWidth="1"/>
    <col min="8451" max="8451" width="12.7109375" style="107" customWidth="1"/>
    <col min="8452" max="8452" width="12.85546875" style="107" customWidth="1"/>
    <col min="8453" max="8453" width="12.28515625" style="107" customWidth="1"/>
    <col min="8454" max="8454" width="10.28515625" style="107" customWidth="1"/>
    <col min="8455" max="8455" width="8.7109375" style="107" customWidth="1"/>
    <col min="8456" max="8456" width="11" style="107" customWidth="1"/>
    <col min="8457" max="8457" width="9.42578125" style="107" customWidth="1"/>
    <col min="8458" max="8458" width="10.42578125" style="107" customWidth="1"/>
    <col min="8459" max="8459" width="14.28515625" style="107" customWidth="1"/>
    <col min="8460" max="8461" width="9.5703125" style="107" customWidth="1"/>
    <col min="8462" max="8465" width="12" style="107" customWidth="1"/>
    <col min="8466" max="8466" width="12.5703125" style="107" customWidth="1"/>
    <col min="8467" max="8467" width="11" style="107" customWidth="1"/>
    <col min="8468" max="8468" width="10.855468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88.42578125" style="107" customWidth="1"/>
    <col min="8707" max="8707" width="12.7109375" style="107" customWidth="1"/>
    <col min="8708" max="8708" width="12.85546875" style="107" customWidth="1"/>
    <col min="8709" max="8709" width="12.28515625" style="107" customWidth="1"/>
    <col min="8710" max="8710" width="10.28515625" style="107" customWidth="1"/>
    <col min="8711" max="8711" width="8.7109375" style="107" customWidth="1"/>
    <col min="8712" max="8712" width="11" style="107" customWidth="1"/>
    <col min="8713" max="8713" width="9.42578125" style="107" customWidth="1"/>
    <col min="8714" max="8714" width="10.42578125" style="107" customWidth="1"/>
    <col min="8715" max="8715" width="14.28515625" style="107" customWidth="1"/>
    <col min="8716" max="8717" width="9.5703125" style="107" customWidth="1"/>
    <col min="8718" max="8721" width="12" style="107" customWidth="1"/>
    <col min="8722" max="8722" width="12.5703125" style="107" customWidth="1"/>
    <col min="8723" max="8723" width="11" style="107" customWidth="1"/>
    <col min="8724" max="8724" width="10.855468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88.42578125" style="107" customWidth="1"/>
    <col min="8963" max="8963" width="12.7109375" style="107" customWidth="1"/>
    <col min="8964" max="8964" width="12.85546875" style="107" customWidth="1"/>
    <col min="8965" max="8965" width="12.28515625" style="107" customWidth="1"/>
    <col min="8966" max="8966" width="10.28515625" style="107" customWidth="1"/>
    <col min="8967" max="8967" width="8.7109375" style="107" customWidth="1"/>
    <col min="8968" max="8968" width="11" style="107" customWidth="1"/>
    <col min="8969" max="8969" width="9.42578125" style="107" customWidth="1"/>
    <col min="8970" max="8970" width="10.42578125" style="107" customWidth="1"/>
    <col min="8971" max="8971" width="14.28515625" style="107" customWidth="1"/>
    <col min="8972" max="8973" width="9.5703125" style="107" customWidth="1"/>
    <col min="8974" max="8977" width="12" style="107" customWidth="1"/>
    <col min="8978" max="8978" width="12.5703125" style="107" customWidth="1"/>
    <col min="8979" max="8979" width="11" style="107" customWidth="1"/>
    <col min="8980" max="8980" width="10.855468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88.42578125" style="107" customWidth="1"/>
    <col min="9219" max="9219" width="12.7109375" style="107" customWidth="1"/>
    <col min="9220" max="9220" width="12.85546875" style="107" customWidth="1"/>
    <col min="9221" max="9221" width="12.28515625" style="107" customWidth="1"/>
    <col min="9222" max="9222" width="10.28515625" style="107" customWidth="1"/>
    <col min="9223" max="9223" width="8.7109375" style="107" customWidth="1"/>
    <col min="9224" max="9224" width="11" style="107" customWidth="1"/>
    <col min="9225" max="9225" width="9.42578125" style="107" customWidth="1"/>
    <col min="9226" max="9226" width="10.42578125" style="107" customWidth="1"/>
    <col min="9227" max="9227" width="14.28515625" style="107" customWidth="1"/>
    <col min="9228" max="9229" width="9.5703125" style="107" customWidth="1"/>
    <col min="9230" max="9233" width="12" style="107" customWidth="1"/>
    <col min="9234" max="9234" width="12.5703125" style="107" customWidth="1"/>
    <col min="9235" max="9235" width="11" style="107" customWidth="1"/>
    <col min="9236" max="9236" width="10.855468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88.42578125" style="107" customWidth="1"/>
    <col min="9475" max="9475" width="12.7109375" style="107" customWidth="1"/>
    <col min="9476" max="9476" width="12.85546875" style="107" customWidth="1"/>
    <col min="9477" max="9477" width="12.28515625" style="107" customWidth="1"/>
    <col min="9478" max="9478" width="10.28515625" style="107" customWidth="1"/>
    <col min="9479" max="9479" width="8.7109375" style="107" customWidth="1"/>
    <col min="9480" max="9480" width="11" style="107" customWidth="1"/>
    <col min="9481" max="9481" width="9.42578125" style="107" customWidth="1"/>
    <col min="9482" max="9482" width="10.42578125" style="107" customWidth="1"/>
    <col min="9483" max="9483" width="14.28515625" style="107" customWidth="1"/>
    <col min="9484" max="9485" width="9.5703125" style="107" customWidth="1"/>
    <col min="9486" max="9489" width="12" style="107" customWidth="1"/>
    <col min="9490" max="9490" width="12.5703125" style="107" customWidth="1"/>
    <col min="9491" max="9491" width="11" style="107" customWidth="1"/>
    <col min="9492" max="9492" width="10.855468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88.42578125" style="107" customWidth="1"/>
    <col min="9731" max="9731" width="12.7109375" style="107" customWidth="1"/>
    <col min="9732" max="9732" width="12.85546875" style="107" customWidth="1"/>
    <col min="9733" max="9733" width="12.28515625" style="107" customWidth="1"/>
    <col min="9734" max="9734" width="10.28515625" style="107" customWidth="1"/>
    <col min="9735" max="9735" width="8.7109375" style="107" customWidth="1"/>
    <col min="9736" max="9736" width="11" style="107" customWidth="1"/>
    <col min="9737" max="9737" width="9.42578125" style="107" customWidth="1"/>
    <col min="9738" max="9738" width="10.42578125" style="107" customWidth="1"/>
    <col min="9739" max="9739" width="14.28515625" style="107" customWidth="1"/>
    <col min="9740" max="9741" width="9.5703125" style="107" customWidth="1"/>
    <col min="9742" max="9745" width="12" style="107" customWidth="1"/>
    <col min="9746" max="9746" width="12.5703125" style="107" customWidth="1"/>
    <col min="9747" max="9747" width="11" style="107" customWidth="1"/>
    <col min="9748" max="9748" width="10.855468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88.42578125" style="107" customWidth="1"/>
    <col min="9987" max="9987" width="12.7109375" style="107" customWidth="1"/>
    <col min="9988" max="9988" width="12.85546875" style="107" customWidth="1"/>
    <col min="9989" max="9989" width="12.28515625" style="107" customWidth="1"/>
    <col min="9990" max="9990" width="10.28515625" style="107" customWidth="1"/>
    <col min="9991" max="9991" width="8.7109375" style="107" customWidth="1"/>
    <col min="9992" max="9992" width="11" style="107" customWidth="1"/>
    <col min="9993" max="9993" width="9.42578125" style="107" customWidth="1"/>
    <col min="9994" max="9994" width="10.42578125" style="107" customWidth="1"/>
    <col min="9995" max="9995" width="14.28515625" style="107" customWidth="1"/>
    <col min="9996" max="9997" width="9.5703125" style="107" customWidth="1"/>
    <col min="9998" max="10001" width="12" style="107" customWidth="1"/>
    <col min="10002" max="10002" width="12.5703125" style="107" customWidth="1"/>
    <col min="10003" max="10003" width="11" style="107" customWidth="1"/>
    <col min="10004" max="10004" width="10.855468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88.42578125" style="107" customWidth="1"/>
    <col min="10243" max="10243" width="12.7109375" style="107" customWidth="1"/>
    <col min="10244" max="10244" width="12.85546875" style="107" customWidth="1"/>
    <col min="10245" max="10245" width="12.28515625" style="107" customWidth="1"/>
    <col min="10246" max="10246" width="10.28515625" style="107" customWidth="1"/>
    <col min="10247" max="10247" width="8.7109375" style="107" customWidth="1"/>
    <col min="10248" max="10248" width="11" style="107" customWidth="1"/>
    <col min="10249" max="10249" width="9.42578125" style="107" customWidth="1"/>
    <col min="10250" max="10250" width="10.42578125" style="107" customWidth="1"/>
    <col min="10251" max="10251" width="14.28515625" style="107" customWidth="1"/>
    <col min="10252" max="10253" width="9.5703125" style="107" customWidth="1"/>
    <col min="10254" max="10257" width="12" style="107" customWidth="1"/>
    <col min="10258" max="10258" width="12.5703125" style="107" customWidth="1"/>
    <col min="10259" max="10259" width="11" style="107" customWidth="1"/>
    <col min="10260" max="10260" width="10.855468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88.42578125" style="107" customWidth="1"/>
    <col min="10499" max="10499" width="12.7109375" style="107" customWidth="1"/>
    <col min="10500" max="10500" width="12.85546875" style="107" customWidth="1"/>
    <col min="10501" max="10501" width="12.28515625" style="107" customWidth="1"/>
    <col min="10502" max="10502" width="10.28515625" style="107" customWidth="1"/>
    <col min="10503" max="10503" width="8.7109375" style="107" customWidth="1"/>
    <col min="10504" max="10504" width="11" style="107" customWidth="1"/>
    <col min="10505" max="10505" width="9.42578125" style="107" customWidth="1"/>
    <col min="10506" max="10506" width="10.42578125" style="107" customWidth="1"/>
    <col min="10507" max="10507" width="14.28515625" style="107" customWidth="1"/>
    <col min="10508" max="10509" width="9.5703125" style="107" customWidth="1"/>
    <col min="10510" max="10513" width="12" style="107" customWidth="1"/>
    <col min="10514" max="10514" width="12.5703125" style="107" customWidth="1"/>
    <col min="10515" max="10515" width="11" style="107" customWidth="1"/>
    <col min="10516" max="10516" width="10.855468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88.42578125" style="107" customWidth="1"/>
    <col min="10755" max="10755" width="12.7109375" style="107" customWidth="1"/>
    <col min="10756" max="10756" width="12.85546875" style="107" customWidth="1"/>
    <col min="10757" max="10757" width="12.28515625" style="107" customWidth="1"/>
    <col min="10758" max="10758" width="10.28515625" style="107" customWidth="1"/>
    <col min="10759" max="10759" width="8.7109375" style="107" customWidth="1"/>
    <col min="10760" max="10760" width="11" style="107" customWidth="1"/>
    <col min="10761" max="10761" width="9.42578125" style="107" customWidth="1"/>
    <col min="10762" max="10762" width="10.42578125" style="107" customWidth="1"/>
    <col min="10763" max="10763" width="14.28515625" style="107" customWidth="1"/>
    <col min="10764" max="10765" width="9.5703125" style="107" customWidth="1"/>
    <col min="10766" max="10769" width="12" style="107" customWidth="1"/>
    <col min="10770" max="10770" width="12.5703125" style="107" customWidth="1"/>
    <col min="10771" max="10771" width="11" style="107" customWidth="1"/>
    <col min="10772" max="10772" width="10.855468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88.42578125" style="107" customWidth="1"/>
    <col min="11011" max="11011" width="12.7109375" style="107" customWidth="1"/>
    <col min="11012" max="11012" width="12.85546875" style="107" customWidth="1"/>
    <col min="11013" max="11013" width="12.28515625" style="107" customWidth="1"/>
    <col min="11014" max="11014" width="10.28515625" style="107" customWidth="1"/>
    <col min="11015" max="11015" width="8.7109375" style="107" customWidth="1"/>
    <col min="11016" max="11016" width="11" style="107" customWidth="1"/>
    <col min="11017" max="11017" width="9.42578125" style="107" customWidth="1"/>
    <col min="11018" max="11018" width="10.42578125" style="107" customWidth="1"/>
    <col min="11019" max="11019" width="14.28515625" style="107" customWidth="1"/>
    <col min="11020" max="11021" width="9.5703125" style="107" customWidth="1"/>
    <col min="11022" max="11025" width="12" style="107" customWidth="1"/>
    <col min="11026" max="11026" width="12.5703125" style="107" customWidth="1"/>
    <col min="11027" max="11027" width="11" style="107" customWidth="1"/>
    <col min="11028" max="11028" width="10.855468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88.42578125" style="107" customWidth="1"/>
    <col min="11267" max="11267" width="12.7109375" style="107" customWidth="1"/>
    <col min="11268" max="11268" width="12.85546875" style="107" customWidth="1"/>
    <col min="11269" max="11269" width="12.28515625" style="107" customWidth="1"/>
    <col min="11270" max="11270" width="10.28515625" style="107" customWidth="1"/>
    <col min="11271" max="11271" width="8.7109375" style="107" customWidth="1"/>
    <col min="11272" max="11272" width="11" style="107" customWidth="1"/>
    <col min="11273" max="11273" width="9.42578125" style="107" customWidth="1"/>
    <col min="11274" max="11274" width="10.42578125" style="107" customWidth="1"/>
    <col min="11275" max="11275" width="14.28515625" style="107" customWidth="1"/>
    <col min="11276" max="11277" width="9.5703125" style="107" customWidth="1"/>
    <col min="11278" max="11281" width="12" style="107" customWidth="1"/>
    <col min="11282" max="11282" width="12.5703125" style="107" customWidth="1"/>
    <col min="11283" max="11283" width="11" style="107" customWidth="1"/>
    <col min="11284" max="11284" width="10.855468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88.42578125" style="107" customWidth="1"/>
    <col min="11523" max="11523" width="12.7109375" style="107" customWidth="1"/>
    <col min="11524" max="11524" width="12.85546875" style="107" customWidth="1"/>
    <col min="11525" max="11525" width="12.28515625" style="107" customWidth="1"/>
    <col min="11526" max="11526" width="10.28515625" style="107" customWidth="1"/>
    <col min="11527" max="11527" width="8.7109375" style="107" customWidth="1"/>
    <col min="11528" max="11528" width="11" style="107" customWidth="1"/>
    <col min="11529" max="11529" width="9.42578125" style="107" customWidth="1"/>
    <col min="11530" max="11530" width="10.42578125" style="107" customWidth="1"/>
    <col min="11531" max="11531" width="14.28515625" style="107" customWidth="1"/>
    <col min="11532" max="11533" width="9.5703125" style="107" customWidth="1"/>
    <col min="11534" max="11537" width="12" style="107" customWidth="1"/>
    <col min="11538" max="11538" width="12.5703125" style="107" customWidth="1"/>
    <col min="11539" max="11539" width="11" style="107" customWidth="1"/>
    <col min="11540" max="11540" width="10.855468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88.42578125" style="107" customWidth="1"/>
    <col min="11779" max="11779" width="12.7109375" style="107" customWidth="1"/>
    <col min="11780" max="11780" width="12.85546875" style="107" customWidth="1"/>
    <col min="11781" max="11781" width="12.28515625" style="107" customWidth="1"/>
    <col min="11782" max="11782" width="10.28515625" style="107" customWidth="1"/>
    <col min="11783" max="11783" width="8.7109375" style="107" customWidth="1"/>
    <col min="11784" max="11784" width="11" style="107" customWidth="1"/>
    <col min="11785" max="11785" width="9.42578125" style="107" customWidth="1"/>
    <col min="11786" max="11786" width="10.42578125" style="107" customWidth="1"/>
    <col min="11787" max="11787" width="14.28515625" style="107" customWidth="1"/>
    <col min="11788" max="11789" width="9.5703125" style="107" customWidth="1"/>
    <col min="11790" max="11793" width="12" style="107" customWidth="1"/>
    <col min="11794" max="11794" width="12.5703125" style="107" customWidth="1"/>
    <col min="11795" max="11795" width="11" style="107" customWidth="1"/>
    <col min="11796" max="11796" width="10.855468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88.42578125" style="107" customWidth="1"/>
    <col min="12035" max="12035" width="12.7109375" style="107" customWidth="1"/>
    <col min="12036" max="12036" width="12.85546875" style="107" customWidth="1"/>
    <col min="12037" max="12037" width="12.28515625" style="107" customWidth="1"/>
    <col min="12038" max="12038" width="10.28515625" style="107" customWidth="1"/>
    <col min="12039" max="12039" width="8.7109375" style="107" customWidth="1"/>
    <col min="12040" max="12040" width="11" style="107" customWidth="1"/>
    <col min="12041" max="12041" width="9.42578125" style="107" customWidth="1"/>
    <col min="12042" max="12042" width="10.42578125" style="107" customWidth="1"/>
    <col min="12043" max="12043" width="14.28515625" style="107" customWidth="1"/>
    <col min="12044" max="12045" width="9.5703125" style="107" customWidth="1"/>
    <col min="12046" max="12049" width="12" style="107" customWidth="1"/>
    <col min="12050" max="12050" width="12.5703125" style="107" customWidth="1"/>
    <col min="12051" max="12051" width="11" style="107" customWidth="1"/>
    <col min="12052" max="12052" width="10.855468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88.42578125" style="107" customWidth="1"/>
    <col min="12291" max="12291" width="12.7109375" style="107" customWidth="1"/>
    <col min="12292" max="12292" width="12.85546875" style="107" customWidth="1"/>
    <col min="12293" max="12293" width="12.28515625" style="107" customWidth="1"/>
    <col min="12294" max="12294" width="10.28515625" style="107" customWidth="1"/>
    <col min="12295" max="12295" width="8.7109375" style="107" customWidth="1"/>
    <col min="12296" max="12296" width="11" style="107" customWidth="1"/>
    <col min="12297" max="12297" width="9.42578125" style="107" customWidth="1"/>
    <col min="12298" max="12298" width="10.42578125" style="107" customWidth="1"/>
    <col min="12299" max="12299" width="14.28515625" style="107" customWidth="1"/>
    <col min="12300" max="12301" width="9.5703125" style="107" customWidth="1"/>
    <col min="12302" max="12305" width="12" style="107" customWidth="1"/>
    <col min="12306" max="12306" width="12.5703125" style="107" customWidth="1"/>
    <col min="12307" max="12307" width="11" style="107" customWidth="1"/>
    <col min="12308" max="12308" width="10.855468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88.42578125" style="107" customWidth="1"/>
    <col min="12547" max="12547" width="12.7109375" style="107" customWidth="1"/>
    <col min="12548" max="12548" width="12.85546875" style="107" customWidth="1"/>
    <col min="12549" max="12549" width="12.28515625" style="107" customWidth="1"/>
    <col min="12550" max="12550" width="10.28515625" style="107" customWidth="1"/>
    <col min="12551" max="12551" width="8.7109375" style="107" customWidth="1"/>
    <col min="12552" max="12552" width="11" style="107" customWidth="1"/>
    <col min="12553" max="12553" width="9.42578125" style="107" customWidth="1"/>
    <col min="12554" max="12554" width="10.42578125" style="107" customWidth="1"/>
    <col min="12555" max="12555" width="14.28515625" style="107" customWidth="1"/>
    <col min="12556" max="12557" width="9.5703125" style="107" customWidth="1"/>
    <col min="12558" max="12561" width="12" style="107" customWidth="1"/>
    <col min="12562" max="12562" width="12.5703125" style="107" customWidth="1"/>
    <col min="12563" max="12563" width="11" style="107" customWidth="1"/>
    <col min="12564" max="12564" width="10.855468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88.42578125" style="107" customWidth="1"/>
    <col min="12803" max="12803" width="12.7109375" style="107" customWidth="1"/>
    <col min="12804" max="12804" width="12.85546875" style="107" customWidth="1"/>
    <col min="12805" max="12805" width="12.28515625" style="107" customWidth="1"/>
    <col min="12806" max="12806" width="10.28515625" style="107" customWidth="1"/>
    <col min="12807" max="12807" width="8.7109375" style="107" customWidth="1"/>
    <col min="12808" max="12808" width="11" style="107" customWidth="1"/>
    <col min="12809" max="12809" width="9.42578125" style="107" customWidth="1"/>
    <col min="12810" max="12810" width="10.42578125" style="107" customWidth="1"/>
    <col min="12811" max="12811" width="14.28515625" style="107" customWidth="1"/>
    <col min="12812" max="12813" width="9.5703125" style="107" customWidth="1"/>
    <col min="12814" max="12817" width="12" style="107" customWidth="1"/>
    <col min="12818" max="12818" width="12.5703125" style="107" customWidth="1"/>
    <col min="12819" max="12819" width="11" style="107" customWidth="1"/>
    <col min="12820" max="12820" width="10.855468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88.42578125" style="107" customWidth="1"/>
    <col min="13059" max="13059" width="12.7109375" style="107" customWidth="1"/>
    <col min="13060" max="13060" width="12.85546875" style="107" customWidth="1"/>
    <col min="13061" max="13061" width="12.28515625" style="107" customWidth="1"/>
    <col min="13062" max="13062" width="10.28515625" style="107" customWidth="1"/>
    <col min="13063" max="13063" width="8.7109375" style="107" customWidth="1"/>
    <col min="13064" max="13064" width="11" style="107" customWidth="1"/>
    <col min="13065" max="13065" width="9.42578125" style="107" customWidth="1"/>
    <col min="13066" max="13066" width="10.42578125" style="107" customWidth="1"/>
    <col min="13067" max="13067" width="14.28515625" style="107" customWidth="1"/>
    <col min="13068" max="13069" width="9.5703125" style="107" customWidth="1"/>
    <col min="13070" max="13073" width="12" style="107" customWidth="1"/>
    <col min="13074" max="13074" width="12.5703125" style="107" customWidth="1"/>
    <col min="13075" max="13075" width="11" style="107" customWidth="1"/>
    <col min="13076" max="13076" width="10.855468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88.42578125" style="107" customWidth="1"/>
    <col min="13315" max="13315" width="12.7109375" style="107" customWidth="1"/>
    <col min="13316" max="13316" width="12.85546875" style="107" customWidth="1"/>
    <col min="13317" max="13317" width="12.28515625" style="107" customWidth="1"/>
    <col min="13318" max="13318" width="10.28515625" style="107" customWidth="1"/>
    <col min="13319" max="13319" width="8.7109375" style="107" customWidth="1"/>
    <col min="13320" max="13320" width="11" style="107" customWidth="1"/>
    <col min="13321" max="13321" width="9.42578125" style="107" customWidth="1"/>
    <col min="13322" max="13322" width="10.42578125" style="107" customWidth="1"/>
    <col min="13323" max="13323" width="14.28515625" style="107" customWidth="1"/>
    <col min="13324" max="13325" width="9.5703125" style="107" customWidth="1"/>
    <col min="13326" max="13329" width="12" style="107" customWidth="1"/>
    <col min="13330" max="13330" width="12.5703125" style="107" customWidth="1"/>
    <col min="13331" max="13331" width="11" style="107" customWidth="1"/>
    <col min="13332" max="13332" width="10.855468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88.42578125" style="107" customWidth="1"/>
    <col min="13571" max="13571" width="12.7109375" style="107" customWidth="1"/>
    <col min="13572" max="13572" width="12.85546875" style="107" customWidth="1"/>
    <col min="13573" max="13573" width="12.28515625" style="107" customWidth="1"/>
    <col min="13574" max="13574" width="10.28515625" style="107" customWidth="1"/>
    <col min="13575" max="13575" width="8.7109375" style="107" customWidth="1"/>
    <col min="13576" max="13576" width="11" style="107" customWidth="1"/>
    <col min="13577" max="13577" width="9.42578125" style="107" customWidth="1"/>
    <col min="13578" max="13578" width="10.42578125" style="107" customWidth="1"/>
    <col min="13579" max="13579" width="14.28515625" style="107" customWidth="1"/>
    <col min="13580" max="13581" width="9.5703125" style="107" customWidth="1"/>
    <col min="13582" max="13585" width="12" style="107" customWidth="1"/>
    <col min="13586" max="13586" width="12.5703125" style="107" customWidth="1"/>
    <col min="13587" max="13587" width="11" style="107" customWidth="1"/>
    <col min="13588" max="13588" width="10.855468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88.42578125" style="107" customWidth="1"/>
    <col min="13827" max="13827" width="12.7109375" style="107" customWidth="1"/>
    <col min="13828" max="13828" width="12.85546875" style="107" customWidth="1"/>
    <col min="13829" max="13829" width="12.28515625" style="107" customWidth="1"/>
    <col min="13830" max="13830" width="10.28515625" style="107" customWidth="1"/>
    <col min="13831" max="13831" width="8.7109375" style="107" customWidth="1"/>
    <col min="13832" max="13832" width="11" style="107" customWidth="1"/>
    <col min="13833" max="13833" width="9.42578125" style="107" customWidth="1"/>
    <col min="13834" max="13834" width="10.42578125" style="107" customWidth="1"/>
    <col min="13835" max="13835" width="14.28515625" style="107" customWidth="1"/>
    <col min="13836" max="13837" width="9.5703125" style="107" customWidth="1"/>
    <col min="13838" max="13841" width="12" style="107" customWidth="1"/>
    <col min="13842" max="13842" width="12.5703125" style="107" customWidth="1"/>
    <col min="13843" max="13843" width="11" style="107" customWidth="1"/>
    <col min="13844" max="13844" width="10.855468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88.42578125" style="107" customWidth="1"/>
    <col min="14083" max="14083" width="12.7109375" style="107" customWidth="1"/>
    <col min="14084" max="14084" width="12.85546875" style="107" customWidth="1"/>
    <col min="14085" max="14085" width="12.28515625" style="107" customWidth="1"/>
    <col min="14086" max="14086" width="10.28515625" style="107" customWidth="1"/>
    <col min="14087" max="14087" width="8.7109375" style="107" customWidth="1"/>
    <col min="14088" max="14088" width="11" style="107" customWidth="1"/>
    <col min="14089" max="14089" width="9.42578125" style="107" customWidth="1"/>
    <col min="14090" max="14090" width="10.42578125" style="107" customWidth="1"/>
    <col min="14091" max="14091" width="14.28515625" style="107" customWidth="1"/>
    <col min="14092" max="14093" width="9.5703125" style="107" customWidth="1"/>
    <col min="14094" max="14097" width="12" style="107" customWidth="1"/>
    <col min="14098" max="14098" width="12.5703125" style="107" customWidth="1"/>
    <col min="14099" max="14099" width="11" style="107" customWidth="1"/>
    <col min="14100" max="14100" width="10.855468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88.42578125" style="107" customWidth="1"/>
    <col min="14339" max="14339" width="12.7109375" style="107" customWidth="1"/>
    <col min="14340" max="14340" width="12.85546875" style="107" customWidth="1"/>
    <col min="14341" max="14341" width="12.28515625" style="107" customWidth="1"/>
    <col min="14342" max="14342" width="10.28515625" style="107" customWidth="1"/>
    <col min="14343" max="14343" width="8.7109375" style="107" customWidth="1"/>
    <col min="14344" max="14344" width="11" style="107" customWidth="1"/>
    <col min="14345" max="14345" width="9.42578125" style="107" customWidth="1"/>
    <col min="14346" max="14346" width="10.42578125" style="107" customWidth="1"/>
    <col min="14347" max="14347" width="14.28515625" style="107" customWidth="1"/>
    <col min="14348" max="14349" width="9.5703125" style="107" customWidth="1"/>
    <col min="14350" max="14353" width="12" style="107" customWidth="1"/>
    <col min="14354" max="14354" width="12.5703125" style="107" customWidth="1"/>
    <col min="14355" max="14355" width="11" style="107" customWidth="1"/>
    <col min="14356" max="14356" width="10.855468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88.42578125" style="107" customWidth="1"/>
    <col min="14595" max="14595" width="12.7109375" style="107" customWidth="1"/>
    <col min="14596" max="14596" width="12.85546875" style="107" customWidth="1"/>
    <col min="14597" max="14597" width="12.28515625" style="107" customWidth="1"/>
    <col min="14598" max="14598" width="10.28515625" style="107" customWidth="1"/>
    <col min="14599" max="14599" width="8.7109375" style="107" customWidth="1"/>
    <col min="14600" max="14600" width="11" style="107" customWidth="1"/>
    <col min="14601" max="14601" width="9.42578125" style="107" customWidth="1"/>
    <col min="14602" max="14602" width="10.42578125" style="107" customWidth="1"/>
    <col min="14603" max="14603" width="14.28515625" style="107" customWidth="1"/>
    <col min="14604" max="14605" width="9.5703125" style="107" customWidth="1"/>
    <col min="14606" max="14609" width="12" style="107" customWidth="1"/>
    <col min="14610" max="14610" width="12.5703125" style="107" customWidth="1"/>
    <col min="14611" max="14611" width="11" style="107" customWidth="1"/>
    <col min="14612" max="14612" width="10.855468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88.42578125" style="107" customWidth="1"/>
    <col min="14851" max="14851" width="12.7109375" style="107" customWidth="1"/>
    <col min="14852" max="14852" width="12.85546875" style="107" customWidth="1"/>
    <col min="14853" max="14853" width="12.28515625" style="107" customWidth="1"/>
    <col min="14854" max="14854" width="10.28515625" style="107" customWidth="1"/>
    <col min="14855" max="14855" width="8.7109375" style="107" customWidth="1"/>
    <col min="14856" max="14856" width="11" style="107" customWidth="1"/>
    <col min="14857" max="14857" width="9.42578125" style="107" customWidth="1"/>
    <col min="14858" max="14858" width="10.42578125" style="107" customWidth="1"/>
    <col min="14859" max="14859" width="14.28515625" style="107" customWidth="1"/>
    <col min="14860" max="14861" width="9.5703125" style="107" customWidth="1"/>
    <col min="14862" max="14865" width="12" style="107" customWidth="1"/>
    <col min="14866" max="14866" width="12.5703125" style="107" customWidth="1"/>
    <col min="14867" max="14867" width="11" style="107" customWidth="1"/>
    <col min="14868" max="14868" width="10.855468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88.42578125" style="107" customWidth="1"/>
    <col min="15107" max="15107" width="12.7109375" style="107" customWidth="1"/>
    <col min="15108" max="15108" width="12.85546875" style="107" customWidth="1"/>
    <col min="15109" max="15109" width="12.28515625" style="107" customWidth="1"/>
    <col min="15110" max="15110" width="10.28515625" style="107" customWidth="1"/>
    <col min="15111" max="15111" width="8.7109375" style="107" customWidth="1"/>
    <col min="15112" max="15112" width="11" style="107" customWidth="1"/>
    <col min="15113" max="15113" width="9.42578125" style="107" customWidth="1"/>
    <col min="15114" max="15114" width="10.42578125" style="107" customWidth="1"/>
    <col min="15115" max="15115" width="14.28515625" style="107" customWidth="1"/>
    <col min="15116" max="15117" width="9.5703125" style="107" customWidth="1"/>
    <col min="15118" max="15121" width="12" style="107" customWidth="1"/>
    <col min="15122" max="15122" width="12.5703125" style="107" customWidth="1"/>
    <col min="15123" max="15123" width="11" style="107" customWidth="1"/>
    <col min="15124" max="15124" width="10.855468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88.42578125" style="107" customWidth="1"/>
    <col min="15363" max="15363" width="12.7109375" style="107" customWidth="1"/>
    <col min="15364" max="15364" width="12.85546875" style="107" customWidth="1"/>
    <col min="15365" max="15365" width="12.28515625" style="107" customWidth="1"/>
    <col min="15366" max="15366" width="10.28515625" style="107" customWidth="1"/>
    <col min="15367" max="15367" width="8.7109375" style="107" customWidth="1"/>
    <col min="15368" max="15368" width="11" style="107" customWidth="1"/>
    <col min="15369" max="15369" width="9.42578125" style="107" customWidth="1"/>
    <col min="15370" max="15370" width="10.42578125" style="107" customWidth="1"/>
    <col min="15371" max="15371" width="14.28515625" style="107" customWidth="1"/>
    <col min="15372" max="15373" width="9.5703125" style="107" customWidth="1"/>
    <col min="15374" max="15377" width="12" style="107" customWidth="1"/>
    <col min="15378" max="15378" width="12.5703125" style="107" customWidth="1"/>
    <col min="15379" max="15379" width="11" style="107" customWidth="1"/>
    <col min="15380" max="15380" width="10.855468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88.42578125" style="107" customWidth="1"/>
    <col min="15619" max="15619" width="12.7109375" style="107" customWidth="1"/>
    <col min="15620" max="15620" width="12.85546875" style="107" customWidth="1"/>
    <col min="15621" max="15621" width="12.28515625" style="107" customWidth="1"/>
    <col min="15622" max="15622" width="10.28515625" style="107" customWidth="1"/>
    <col min="15623" max="15623" width="8.7109375" style="107" customWidth="1"/>
    <col min="15624" max="15624" width="11" style="107" customWidth="1"/>
    <col min="15625" max="15625" width="9.42578125" style="107" customWidth="1"/>
    <col min="15626" max="15626" width="10.42578125" style="107" customWidth="1"/>
    <col min="15627" max="15627" width="14.28515625" style="107" customWidth="1"/>
    <col min="15628" max="15629" width="9.5703125" style="107" customWidth="1"/>
    <col min="15630" max="15633" width="12" style="107" customWidth="1"/>
    <col min="15634" max="15634" width="12.5703125" style="107" customWidth="1"/>
    <col min="15635" max="15635" width="11" style="107" customWidth="1"/>
    <col min="15636" max="15636" width="10.855468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88.42578125" style="107" customWidth="1"/>
    <col min="15875" max="15875" width="12.7109375" style="107" customWidth="1"/>
    <col min="15876" max="15876" width="12.85546875" style="107" customWidth="1"/>
    <col min="15877" max="15877" width="12.28515625" style="107" customWidth="1"/>
    <col min="15878" max="15878" width="10.28515625" style="107" customWidth="1"/>
    <col min="15879" max="15879" width="8.7109375" style="107" customWidth="1"/>
    <col min="15880" max="15880" width="11" style="107" customWidth="1"/>
    <col min="15881" max="15881" width="9.42578125" style="107" customWidth="1"/>
    <col min="15882" max="15882" width="10.42578125" style="107" customWidth="1"/>
    <col min="15883" max="15883" width="14.28515625" style="107" customWidth="1"/>
    <col min="15884" max="15885" width="9.5703125" style="107" customWidth="1"/>
    <col min="15886" max="15889" width="12" style="107" customWidth="1"/>
    <col min="15890" max="15890" width="12.5703125" style="107" customWidth="1"/>
    <col min="15891" max="15891" width="11" style="107" customWidth="1"/>
    <col min="15892" max="15892" width="10.855468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88.42578125" style="107" customWidth="1"/>
    <col min="16131" max="16131" width="12.7109375" style="107" customWidth="1"/>
    <col min="16132" max="16132" width="12.85546875" style="107" customWidth="1"/>
    <col min="16133" max="16133" width="12.28515625" style="107" customWidth="1"/>
    <col min="16134" max="16134" width="10.28515625" style="107" customWidth="1"/>
    <col min="16135" max="16135" width="8.7109375" style="107" customWidth="1"/>
    <col min="16136" max="16136" width="11" style="107" customWidth="1"/>
    <col min="16137" max="16137" width="9.42578125" style="107" customWidth="1"/>
    <col min="16138" max="16138" width="10.42578125" style="107" customWidth="1"/>
    <col min="16139" max="16139" width="14.28515625" style="107" customWidth="1"/>
    <col min="16140" max="16141" width="9.5703125" style="107" customWidth="1"/>
    <col min="16142" max="16145" width="12" style="107" customWidth="1"/>
    <col min="16146" max="16146" width="12.5703125" style="107" customWidth="1"/>
    <col min="16147" max="16147" width="11" style="107" customWidth="1"/>
    <col min="16148" max="16148" width="10.855468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086"/>
      <c r="B1" s="7086"/>
      <c r="C1" s="7086"/>
      <c r="D1" s="7086"/>
      <c r="E1" s="7086"/>
      <c r="F1" s="7086"/>
      <c r="G1" s="7086"/>
      <c r="H1" s="7086"/>
      <c r="I1" s="7086"/>
      <c r="J1" s="7086"/>
      <c r="K1" s="7086"/>
      <c r="L1" s="7086"/>
      <c r="M1" s="7086"/>
      <c r="N1" s="7086"/>
      <c r="O1" s="7086"/>
      <c r="P1" s="7086"/>
      <c r="Q1" s="7086"/>
      <c r="R1" s="7086"/>
      <c r="S1" s="7086"/>
      <c r="T1" s="7086"/>
    </row>
    <row r="2" spans="1:20" ht="26.25" customHeight="1">
      <c r="A2" s="7144" t="s">
        <v>21</v>
      </c>
      <c r="B2" s="7144"/>
      <c r="C2" s="7144"/>
      <c r="D2" s="7144"/>
      <c r="E2" s="7144"/>
      <c r="F2" s="7144"/>
      <c r="G2" s="7144"/>
      <c r="H2" s="7144"/>
      <c r="I2" s="7144"/>
      <c r="J2" s="7144"/>
      <c r="K2" s="7144"/>
      <c r="L2" s="7144"/>
      <c r="M2" s="7144"/>
      <c r="N2" s="7144"/>
      <c r="O2" s="7144"/>
      <c r="P2" s="7144"/>
      <c r="Q2" s="7144"/>
      <c r="R2" s="7144"/>
      <c r="S2" s="7144"/>
      <c r="T2" s="7144"/>
    </row>
    <row r="3" spans="1:20" ht="37.5" customHeight="1">
      <c r="A3" s="7086" t="s">
        <v>478</v>
      </c>
      <c r="B3" s="7086"/>
      <c r="C3" s="7086"/>
      <c r="D3" s="7086"/>
      <c r="E3" s="7086"/>
      <c r="F3" s="7086"/>
      <c r="G3" s="7086"/>
      <c r="H3" s="7086"/>
      <c r="I3" s="7086"/>
      <c r="J3" s="7086"/>
      <c r="K3" s="7086"/>
      <c r="L3" s="7086"/>
      <c r="M3" s="7086"/>
      <c r="N3" s="7086"/>
      <c r="O3" s="7086"/>
      <c r="P3" s="7086"/>
      <c r="Q3" s="7086"/>
      <c r="R3" s="7086"/>
      <c r="S3" s="7086"/>
      <c r="T3" s="7086"/>
    </row>
    <row r="4" spans="1:20" ht="21" customHeight="1" thickBot="1">
      <c r="B4" s="224"/>
    </row>
    <row r="5" spans="1:20" ht="55.5" customHeight="1">
      <c r="B5" s="7145" t="s">
        <v>1</v>
      </c>
      <c r="C5" s="7073" t="s">
        <v>36</v>
      </c>
      <c r="D5" s="7074"/>
      <c r="E5" s="7075"/>
      <c r="F5" s="7073" t="s">
        <v>37</v>
      </c>
      <c r="G5" s="7074"/>
      <c r="H5" s="7075"/>
      <c r="I5" s="7073" t="s">
        <v>43</v>
      </c>
      <c r="J5" s="7074"/>
      <c r="K5" s="7075"/>
      <c r="L5" s="7073" t="s">
        <v>148</v>
      </c>
      <c r="M5" s="7074"/>
      <c r="N5" s="7075"/>
      <c r="O5" s="7073" t="s">
        <v>152</v>
      </c>
      <c r="P5" s="7074"/>
      <c r="Q5" s="7075"/>
      <c r="R5" s="7148" t="s">
        <v>342</v>
      </c>
      <c r="S5" s="7149"/>
      <c r="T5" s="7150"/>
    </row>
    <row r="6" spans="1:20" ht="13.5" customHeight="1" thickBot="1">
      <c r="B6" s="7146"/>
      <c r="C6" s="7076"/>
      <c r="D6" s="7077"/>
      <c r="E6" s="7078"/>
      <c r="F6" s="7076"/>
      <c r="G6" s="7077"/>
      <c r="H6" s="7078"/>
      <c r="I6" s="7076"/>
      <c r="J6" s="7077"/>
      <c r="K6" s="7078"/>
      <c r="L6" s="7076"/>
      <c r="M6" s="7077"/>
      <c r="N6" s="7078"/>
      <c r="O6" s="7076"/>
      <c r="P6" s="7077"/>
      <c r="Q6" s="7078"/>
      <c r="R6" s="7151"/>
      <c r="S6" s="7152"/>
      <c r="T6" s="7153"/>
    </row>
    <row r="7" spans="1:20" ht="99.75" customHeight="1" thickBot="1">
      <c r="B7" s="7147"/>
      <c r="C7" s="2399" t="s">
        <v>7</v>
      </c>
      <c r="D7" s="2400" t="s">
        <v>8</v>
      </c>
      <c r="E7" s="2401" t="s">
        <v>9</v>
      </c>
      <c r="F7" s="2399" t="s">
        <v>7</v>
      </c>
      <c r="G7" s="2400" t="s">
        <v>8</v>
      </c>
      <c r="H7" s="2401" t="s">
        <v>9</v>
      </c>
      <c r="I7" s="2399" t="s">
        <v>7</v>
      </c>
      <c r="J7" s="2400" t="s">
        <v>8</v>
      </c>
      <c r="K7" s="2401" t="s">
        <v>9</v>
      </c>
      <c r="L7" s="2399" t="s">
        <v>7</v>
      </c>
      <c r="M7" s="2400" t="s">
        <v>8</v>
      </c>
      <c r="N7" s="2401" t="s">
        <v>9</v>
      </c>
      <c r="O7" s="2399" t="s">
        <v>7</v>
      </c>
      <c r="P7" s="2400" t="s">
        <v>8</v>
      </c>
      <c r="Q7" s="2402" t="s">
        <v>9</v>
      </c>
      <c r="R7" s="2399" t="s">
        <v>7</v>
      </c>
      <c r="S7" s="2400" t="s">
        <v>8</v>
      </c>
      <c r="T7" s="2402" t="s">
        <v>9</v>
      </c>
    </row>
    <row r="8" spans="1:20" ht="34.5" customHeight="1" thickBot="1">
      <c r="B8" s="2403" t="s">
        <v>10</v>
      </c>
      <c r="C8" s="2404"/>
      <c r="D8" s="2405"/>
      <c r="E8" s="2406"/>
      <c r="F8" s="2405"/>
      <c r="G8" s="2405"/>
      <c r="H8" s="2407"/>
      <c r="I8" s="2408"/>
      <c r="J8" s="2409"/>
      <c r="K8" s="2410"/>
      <c r="L8" s="2409"/>
      <c r="M8" s="2409"/>
      <c r="N8" s="2411"/>
      <c r="O8" s="2412"/>
      <c r="P8" s="2413"/>
      <c r="Q8" s="2410"/>
      <c r="R8" s="2414"/>
      <c r="S8" s="2414"/>
      <c r="T8" s="2415"/>
    </row>
    <row r="9" spans="1:20" ht="31.5" customHeight="1">
      <c r="B9" s="2416" t="s">
        <v>32</v>
      </c>
      <c r="C9" s="2417">
        <f t="shared" ref="C9:O9" si="0">C21+C15</f>
        <v>0</v>
      </c>
      <c r="D9" s="2418">
        <f t="shared" si="0"/>
        <v>0</v>
      </c>
      <c r="E9" s="2419">
        <f t="shared" si="0"/>
        <v>0</v>
      </c>
      <c r="F9" s="2420">
        <f t="shared" si="0"/>
        <v>0</v>
      </c>
      <c r="G9" s="2418">
        <f t="shared" si="0"/>
        <v>0</v>
      </c>
      <c r="H9" s="2421">
        <f t="shared" si="0"/>
        <v>0</v>
      </c>
      <c r="I9" s="2422">
        <f t="shared" si="0"/>
        <v>0</v>
      </c>
      <c r="J9" s="2423">
        <f t="shared" si="0"/>
        <v>1</v>
      </c>
      <c r="K9" s="2424">
        <f t="shared" si="0"/>
        <v>1</v>
      </c>
      <c r="L9" s="2422">
        <f t="shared" si="0"/>
        <v>0</v>
      </c>
      <c r="M9" s="2423">
        <f t="shared" si="0"/>
        <v>0</v>
      </c>
      <c r="N9" s="2424">
        <f t="shared" si="0"/>
        <v>0</v>
      </c>
      <c r="O9" s="2425">
        <f t="shared" si="0"/>
        <v>0</v>
      </c>
      <c r="P9" s="2426">
        <v>0</v>
      </c>
      <c r="Q9" s="2427">
        <v>0</v>
      </c>
      <c r="R9" s="2428">
        <f t="shared" ref="R9:T10" si="1">R21+R15</f>
        <v>0</v>
      </c>
      <c r="S9" s="2429">
        <f t="shared" si="1"/>
        <v>1</v>
      </c>
      <c r="T9" s="2430">
        <f t="shared" si="1"/>
        <v>1</v>
      </c>
    </row>
    <row r="10" spans="1:20" ht="27.75" hidden="1" customHeight="1">
      <c r="B10" s="1389" t="s">
        <v>33</v>
      </c>
      <c r="C10" s="2431">
        <f t="shared" ref="C10:O10" si="2">C22+C16</f>
        <v>0</v>
      </c>
      <c r="D10" s="2432">
        <f t="shared" si="2"/>
        <v>0</v>
      </c>
      <c r="E10" s="2433">
        <f t="shared" si="2"/>
        <v>0</v>
      </c>
      <c r="F10" s="2434">
        <f t="shared" si="2"/>
        <v>0</v>
      </c>
      <c r="G10" s="2432">
        <f t="shared" si="2"/>
        <v>0</v>
      </c>
      <c r="H10" s="2435">
        <f t="shared" si="2"/>
        <v>0</v>
      </c>
      <c r="I10" s="2436">
        <f t="shared" si="2"/>
        <v>0</v>
      </c>
      <c r="J10" s="2432">
        <f t="shared" si="2"/>
        <v>0</v>
      </c>
      <c r="K10" s="2433">
        <f t="shared" si="2"/>
        <v>0</v>
      </c>
      <c r="L10" s="2436">
        <f t="shared" si="2"/>
        <v>0</v>
      </c>
      <c r="M10" s="2432">
        <f t="shared" si="2"/>
        <v>0</v>
      </c>
      <c r="N10" s="2433">
        <f t="shared" si="2"/>
        <v>0</v>
      </c>
      <c r="O10" s="2437">
        <f t="shared" si="2"/>
        <v>0</v>
      </c>
      <c r="P10" s="2437">
        <v>0</v>
      </c>
      <c r="Q10" s="2438">
        <v>0</v>
      </c>
      <c r="R10" s="2439">
        <f t="shared" si="1"/>
        <v>0</v>
      </c>
      <c r="S10" s="2432">
        <f t="shared" si="1"/>
        <v>0</v>
      </c>
      <c r="T10" s="2440">
        <f t="shared" si="1"/>
        <v>0</v>
      </c>
    </row>
    <row r="11" spans="1:20" ht="54" customHeight="1" thickBot="1">
      <c r="B11" s="2441" t="s">
        <v>25</v>
      </c>
      <c r="C11" s="2442">
        <f t="shared" ref="C11:O11" si="3">C25+C17</f>
        <v>0</v>
      </c>
      <c r="D11" s="2443">
        <f t="shared" si="3"/>
        <v>0</v>
      </c>
      <c r="E11" s="2444">
        <f t="shared" si="3"/>
        <v>0</v>
      </c>
      <c r="F11" s="2442">
        <f t="shared" si="3"/>
        <v>0</v>
      </c>
      <c r="G11" s="2443">
        <f t="shared" si="3"/>
        <v>0</v>
      </c>
      <c r="H11" s="2444">
        <f t="shared" si="3"/>
        <v>0</v>
      </c>
      <c r="I11" s="2442">
        <f t="shared" si="3"/>
        <v>0</v>
      </c>
      <c r="J11" s="2443">
        <f t="shared" si="3"/>
        <v>0</v>
      </c>
      <c r="K11" s="2444">
        <f t="shared" si="3"/>
        <v>0</v>
      </c>
      <c r="L11" s="2442">
        <f t="shared" si="3"/>
        <v>0</v>
      </c>
      <c r="M11" s="2443">
        <v>0</v>
      </c>
      <c r="N11" s="2444">
        <v>0</v>
      </c>
      <c r="O11" s="2445">
        <f t="shared" si="3"/>
        <v>0</v>
      </c>
      <c r="P11" s="2446">
        <v>1</v>
      </c>
      <c r="Q11" s="2447">
        <v>1</v>
      </c>
      <c r="R11" s="2448">
        <f>C11+F11+I11+L11+O11</f>
        <v>0</v>
      </c>
      <c r="S11" s="2443">
        <f>D11+G11+J11+M11+P11</f>
        <v>1</v>
      </c>
      <c r="T11" s="2449">
        <f>SUM(R11:S11)</f>
        <v>1</v>
      </c>
    </row>
    <row r="12" spans="1:20" ht="34.5" customHeight="1" thickBot="1">
      <c r="B12" s="4394" t="s">
        <v>14</v>
      </c>
      <c r="C12" s="5758">
        <f t="shared" ref="C12:O12" si="4">SUM(C9:C11)</f>
        <v>0</v>
      </c>
      <c r="D12" s="5759">
        <f t="shared" si="4"/>
        <v>0</v>
      </c>
      <c r="E12" s="5760">
        <f t="shared" si="4"/>
        <v>0</v>
      </c>
      <c r="F12" s="5761">
        <f t="shared" si="4"/>
        <v>0</v>
      </c>
      <c r="G12" s="5759">
        <f t="shared" si="4"/>
        <v>0</v>
      </c>
      <c r="H12" s="5762">
        <f t="shared" si="4"/>
        <v>0</v>
      </c>
      <c r="I12" s="5750">
        <f t="shared" si="4"/>
        <v>0</v>
      </c>
      <c r="J12" s="2451">
        <f t="shared" si="4"/>
        <v>1</v>
      </c>
      <c r="K12" s="2452">
        <f t="shared" si="4"/>
        <v>1</v>
      </c>
      <c r="L12" s="2453">
        <f t="shared" si="4"/>
        <v>0</v>
      </c>
      <c r="M12" s="2451">
        <f t="shared" si="4"/>
        <v>0</v>
      </c>
      <c r="N12" s="2454">
        <f t="shared" si="4"/>
        <v>0</v>
      </c>
      <c r="O12" s="2450">
        <f t="shared" si="4"/>
        <v>0</v>
      </c>
      <c r="P12" s="2455">
        <v>1</v>
      </c>
      <c r="Q12" s="2456">
        <v>1</v>
      </c>
      <c r="R12" s="2457">
        <f>SUM(R9:R11)</f>
        <v>0</v>
      </c>
      <c r="S12" s="2458">
        <f>SUM(S9:S11)</f>
        <v>2</v>
      </c>
      <c r="T12" s="2459">
        <f>SUM(T9:T11)</f>
        <v>2</v>
      </c>
    </row>
    <row r="13" spans="1:20" ht="30.75" customHeight="1" thickBot="1">
      <c r="B13" s="5743" t="s">
        <v>15</v>
      </c>
      <c r="C13" s="5763"/>
      <c r="D13" s="5764"/>
      <c r="E13" s="5765"/>
      <c r="F13" s="5766"/>
      <c r="G13" s="5767"/>
      <c r="H13" s="5768"/>
      <c r="I13" s="5751"/>
      <c r="J13" s="2460"/>
      <c r="K13" s="2461"/>
      <c r="L13" s="2462"/>
      <c r="M13" s="2463"/>
      <c r="N13" s="2464"/>
      <c r="O13" s="2462"/>
      <c r="P13" s="2465"/>
      <c r="Q13" s="2466"/>
      <c r="R13" s="2467"/>
      <c r="S13" s="2468"/>
      <c r="T13" s="2469"/>
    </row>
    <row r="14" spans="1:20" ht="30.75" customHeight="1" thickBot="1">
      <c r="B14" s="5744" t="s">
        <v>16</v>
      </c>
      <c r="C14" s="5769"/>
      <c r="D14" s="5770"/>
      <c r="E14" s="5771"/>
      <c r="F14" s="5772"/>
      <c r="G14" s="5770"/>
      <c r="H14" s="5768"/>
      <c r="I14" s="5752"/>
      <c r="J14" s="2470" t="s">
        <v>28</v>
      </c>
      <c r="K14" s="2471"/>
      <c r="L14" s="2472"/>
      <c r="M14" s="2470"/>
      <c r="N14" s="2471"/>
      <c r="O14" s="2473"/>
      <c r="P14" s="2474"/>
      <c r="Q14" s="2475"/>
      <c r="R14" s="2476"/>
      <c r="S14" s="2477"/>
      <c r="T14" s="2478"/>
    </row>
    <row r="15" spans="1:20" ht="30" customHeight="1">
      <c r="B15" s="5745" t="s">
        <v>32</v>
      </c>
      <c r="C15" s="5773">
        <v>0</v>
      </c>
      <c r="D15" s="5774">
        <v>0</v>
      </c>
      <c r="E15" s="5775">
        <f>SUM(C15:D15)</f>
        <v>0</v>
      </c>
      <c r="F15" s="5776">
        <v>0</v>
      </c>
      <c r="G15" s="5777">
        <v>0</v>
      </c>
      <c r="H15" s="5778">
        <f>SUM(F15:G15)</f>
        <v>0</v>
      </c>
      <c r="I15" s="5753">
        <v>0</v>
      </c>
      <c r="J15" s="2482">
        <v>1</v>
      </c>
      <c r="K15" s="2481">
        <v>1</v>
      </c>
      <c r="L15" s="2479">
        <v>0</v>
      </c>
      <c r="M15" s="2480">
        <v>0</v>
      </c>
      <c r="N15" s="2481">
        <f>SUM(L15:M15)</f>
        <v>0</v>
      </c>
      <c r="O15" s="2479">
        <v>0</v>
      </c>
      <c r="P15" s="2480">
        <v>0</v>
      </c>
      <c r="Q15" s="2481">
        <v>0</v>
      </c>
      <c r="R15" s="2483">
        <f t="shared" ref="R15:S18" si="5">C15+F15+I15+L15+O15</f>
        <v>0</v>
      </c>
      <c r="S15" s="2484">
        <f t="shared" si="5"/>
        <v>1</v>
      </c>
      <c r="T15" s="2485">
        <f>SUM(R15:S15)</f>
        <v>1</v>
      </c>
    </row>
    <row r="16" spans="1:20" ht="25.5" hidden="1" customHeight="1">
      <c r="B16" s="5745" t="s">
        <v>33</v>
      </c>
      <c r="C16" s="5779"/>
      <c r="D16" s="2486"/>
      <c r="E16" s="2487">
        <f>SUM(C16:D16)</f>
        <v>0</v>
      </c>
      <c r="F16" s="5780"/>
      <c r="G16" s="2486"/>
      <c r="H16" s="5781">
        <f>SUM(F16:G16)</f>
        <v>0</v>
      </c>
      <c r="I16" s="5754"/>
      <c r="J16" s="2486"/>
      <c r="K16" s="2487">
        <f>SUM(I16:J16)</f>
        <v>0</v>
      </c>
      <c r="L16" s="2488"/>
      <c r="M16" s="2486"/>
      <c r="N16" s="2487">
        <f>SUM(L16:M16)</f>
        <v>0</v>
      </c>
      <c r="O16" s="2488"/>
      <c r="P16" s="2486"/>
      <c r="Q16" s="2487">
        <v>0</v>
      </c>
      <c r="R16" s="2489">
        <f t="shared" si="5"/>
        <v>0</v>
      </c>
      <c r="S16" s="2490">
        <f t="shared" si="5"/>
        <v>0</v>
      </c>
      <c r="T16" s="2491">
        <f>SUM(R16:S16)</f>
        <v>0</v>
      </c>
    </row>
    <row r="17" spans="2:21" ht="51" customHeight="1" thickBot="1">
      <c r="B17" s="5746" t="s">
        <v>25</v>
      </c>
      <c r="C17" s="5782">
        <v>0</v>
      </c>
      <c r="D17" s="5783">
        <v>0</v>
      </c>
      <c r="E17" s="5784">
        <f>SUM(C17:D17)</f>
        <v>0</v>
      </c>
      <c r="F17" s="5785">
        <v>0</v>
      </c>
      <c r="G17" s="5783">
        <v>0</v>
      </c>
      <c r="H17" s="5786">
        <f>SUM(F17:G17)</f>
        <v>0</v>
      </c>
      <c r="I17" s="5755">
        <v>0</v>
      </c>
      <c r="J17" s="2496">
        <v>0</v>
      </c>
      <c r="K17" s="2497">
        <f>SUM(I17:J17)</f>
        <v>0</v>
      </c>
      <c r="L17" s="2495">
        <v>0</v>
      </c>
      <c r="M17" s="2496">
        <v>0</v>
      </c>
      <c r="N17" s="2497">
        <v>0</v>
      </c>
      <c r="O17" s="2495">
        <v>0</v>
      </c>
      <c r="P17" s="2498">
        <v>1</v>
      </c>
      <c r="Q17" s="2499">
        <v>1</v>
      </c>
      <c r="R17" s="2489">
        <f t="shared" si="5"/>
        <v>0</v>
      </c>
      <c r="S17" s="2490">
        <f t="shared" si="5"/>
        <v>1</v>
      </c>
      <c r="T17" s="2491">
        <f>SUM(R17:S17)</f>
        <v>1</v>
      </c>
    </row>
    <row r="18" spans="2:21" ht="36" hidden="1" customHeight="1" thickBot="1">
      <c r="B18" s="5747"/>
      <c r="C18" s="5782">
        <v>0</v>
      </c>
      <c r="D18" s="5783">
        <v>0</v>
      </c>
      <c r="E18" s="5784">
        <f>SUM(C18:D18)</f>
        <v>0</v>
      </c>
      <c r="F18" s="5785">
        <v>0</v>
      </c>
      <c r="G18" s="5783">
        <v>0</v>
      </c>
      <c r="H18" s="5786">
        <f>SUM(F18:G18)</f>
        <v>0</v>
      </c>
      <c r="I18" s="5755">
        <v>0</v>
      </c>
      <c r="J18" s="2496">
        <v>0</v>
      </c>
      <c r="K18" s="2497">
        <f>SUM(I18:J18)</f>
        <v>0</v>
      </c>
      <c r="L18" s="2495">
        <v>0</v>
      </c>
      <c r="M18" s="2496">
        <v>0</v>
      </c>
      <c r="N18" s="2497">
        <f>SUM(L18:M18)</f>
        <v>0</v>
      </c>
      <c r="O18" s="2495">
        <v>0</v>
      </c>
      <c r="P18" s="2498">
        <v>0</v>
      </c>
      <c r="Q18" s="2499">
        <v>0</v>
      </c>
      <c r="R18" s="2489">
        <f t="shared" si="5"/>
        <v>0</v>
      </c>
      <c r="S18" s="2490">
        <f t="shared" si="5"/>
        <v>0</v>
      </c>
      <c r="T18" s="2491">
        <f>SUM(R18:S18)</f>
        <v>0</v>
      </c>
    </row>
    <row r="19" spans="2:21" ht="47.25" customHeight="1" thickBot="1">
      <c r="B19" s="5748" t="s">
        <v>17</v>
      </c>
      <c r="C19" s="5763">
        <f t="shared" ref="C19:O19" si="6">SUM(C15:C18)</f>
        <v>0</v>
      </c>
      <c r="D19" s="5787">
        <f t="shared" si="6"/>
        <v>0</v>
      </c>
      <c r="E19" s="5787">
        <f t="shared" si="6"/>
        <v>0</v>
      </c>
      <c r="F19" s="5787">
        <f t="shared" si="6"/>
        <v>0</v>
      </c>
      <c r="G19" s="5787">
        <f t="shared" si="6"/>
        <v>0</v>
      </c>
      <c r="H19" s="5788">
        <f t="shared" si="6"/>
        <v>0</v>
      </c>
      <c r="I19" s="5751">
        <f t="shared" si="6"/>
        <v>0</v>
      </c>
      <c r="J19" s="2501">
        <f t="shared" si="6"/>
        <v>1</v>
      </c>
      <c r="K19" s="2501">
        <f t="shared" si="6"/>
        <v>1</v>
      </c>
      <c r="L19" s="2501">
        <f t="shared" si="6"/>
        <v>0</v>
      </c>
      <c r="M19" s="2501">
        <f t="shared" si="6"/>
        <v>0</v>
      </c>
      <c r="N19" s="2501">
        <f t="shared" si="6"/>
        <v>0</v>
      </c>
      <c r="O19" s="2501">
        <f t="shared" si="6"/>
        <v>0</v>
      </c>
      <c r="P19" s="2502">
        <v>1</v>
      </c>
      <c r="Q19" s="2502">
        <v>1</v>
      </c>
      <c r="R19" s="2501">
        <f>SUM(R15:R18)</f>
        <v>0</v>
      </c>
      <c r="S19" s="2501">
        <f>SUM(S15:S18)</f>
        <v>2</v>
      </c>
      <c r="T19" s="2503">
        <f>SUM(T15:T18)</f>
        <v>2</v>
      </c>
    </row>
    <row r="20" spans="2:21" ht="53.25" customHeight="1">
      <c r="B20" s="5749" t="s">
        <v>18</v>
      </c>
      <c r="C20" s="5789"/>
      <c r="D20" s="5756"/>
      <c r="E20" s="5790"/>
      <c r="F20" s="5791"/>
      <c r="G20" s="5756"/>
      <c r="H20" s="5792"/>
      <c r="I20" s="5756"/>
      <c r="J20" s="2504"/>
      <c r="K20" s="2505"/>
      <c r="L20" s="2506"/>
      <c r="M20" s="2504"/>
      <c r="N20" s="2507"/>
      <c r="O20" s="2504"/>
      <c r="P20" s="2508"/>
      <c r="Q20" s="2509"/>
      <c r="R20" s="2506"/>
      <c r="S20" s="2504"/>
      <c r="T20" s="2510"/>
    </row>
    <row r="21" spans="2:21" ht="34.5" customHeight="1">
      <c r="B21" s="5745" t="s">
        <v>32</v>
      </c>
      <c r="C21" s="5773">
        <v>0</v>
      </c>
      <c r="D21" s="5774">
        <v>0</v>
      </c>
      <c r="E21" s="5775">
        <f>SUM(C21:D21)</f>
        <v>0</v>
      </c>
      <c r="F21" s="5776">
        <v>0</v>
      </c>
      <c r="G21" s="5774">
        <v>0</v>
      </c>
      <c r="H21" s="5781">
        <f>SUM(F21:G21)</f>
        <v>0</v>
      </c>
      <c r="I21" s="5757">
        <v>0</v>
      </c>
      <c r="J21" s="2480">
        <v>0</v>
      </c>
      <c r="K21" s="2481">
        <f>SUM(I21:J21)</f>
        <v>0</v>
      </c>
      <c r="L21" s="2495">
        <v>0</v>
      </c>
      <c r="M21" s="2496">
        <v>0</v>
      </c>
      <c r="N21" s="2512">
        <f>SUM(L21:M21)</f>
        <v>0</v>
      </c>
      <c r="O21" s="2513">
        <v>0</v>
      </c>
      <c r="P21" s="2514">
        <v>0</v>
      </c>
      <c r="Q21" s="2481">
        <v>0</v>
      </c>
      <c r="R21" s="2515">
        <f t="shared" ref="R21:S25" si="7">C21+F21+I21+L21+O21</f>
        <v>0</v>
      </c>
      <c r="S21" s="2516">
        <f t="shared" si="7"/>
        <v>0</v>
      </c>
      <c r="T21" s="2517">
        <f>SUM(R21:S21)</f>
        <v>0</v>
      </c>
    </row>
    <row r="22" spans="2:21" ht="27" hidden="1" customHeight="1">
      <c r="B22" s="5745" t="s">
        <v>33</v>
      </c>
      <c r="C22" s="5779">
        <v>0</v>
      </c>
      <c r="D22" s="2486">
        <v>0</v>
      </c>
      <c r="E22" s="2487">
        <f>SUM(C22:D22)</f>
        <v>0</v>
      </c>
      <c r="F22" s="5780">
        <v>0</v>
      </c>
      <c r="G22" s="2486">
        <v>0</v>
      </c>
      <c r="H22" s="5786">
        <f>SUM(F22:G22)</f>
        <v>0</v>
      </c>
      <c r="I22" s="5754">
        <v>0</v>
      </c>
      <c r="J22" s="2486">
        <v>0</v>
      </c>
      <c r="K22" s="2487">
        <f>SUM(I22:J22)</f>
        <v>0</v>
      </c>
      <c r="L22" s="2488">
        <v>0</v>
      </c>
      <c r="M22" s="2486">
        <v>0</v>
      </c>
      <c r="N22" s="2511">
        <f>SUM(L22:M22)</f>
        <v>0</v>
      </c>
      <c r="O22" s="2519">
        <v>0</v>
      </c>
      <c r="P22" s="2520">
        <v>0</v>
      </c>
      <c r="Q22" s="2487">
        <v>0</v>
      </c>
      <c r="R22" s="2483">
        <f t="shared" si="7"/>
        <v>0</v>
      </c>
      <c r="S22" s="2484">
        <f t="shared" si="7"/>
        <v>0</v>
      </c>
      <c r="T22" s="2485">
        <f>SUM(R22:S22)</f>
        <v>0</v>
      </c>
    </row>
    <row r="23" spans="2:21" ht="61.5" customHeight="1">
      <c r="B23" s="5745" t="s">
        <v>26</v>
      </c>
      <c r="C23" s="5782">
        <v>0</v>
      </c>
      <c r="D23" s="5783">
        <v>0</v>
      </c>
      <c r="E23" s="5784">
        <f>SUM(C23:D23)</f>
        <v>0</v>
      </c>
      <c r="F23" s="5785">
        <v>0</v>
      </c>
      <c r="G23" s="5783">
        <v>0</v>
      </c>
      <c r="H23" s="5786">
        <f>SUM(F23:G23)</f>
        <v>0</v>
      </c>
      <c r="I23" s="5755">
        <v>0</v>
      </c>
      <c r="J23" s="2496">
        <v>0</v>
      </c>
      <c r="K23" s="2497">
        <f>SUM(I23:J23)</f>
        <v>0</v>
      </c>
      <c r="L23" s="2495">
        <v>0</v>
      </c>
      <c r="M23" s="2496">
        <v>0</v>
      </c>
      <c r="N23" s="2512">
        <f>SUM(L23:M23)</f>
        <v>0</v>
      </c>
      <c r="O23" s="2522">
        <v>0</v>
      </c>
      <c r="P23" s="2523">
        <v>0</v>
      </c>
      <c r="Q23" s="2499">
        <v>0</v>
      </c>
      <c r="R23" s="2489">
        <f t="shared" si="7"/>
        <v>0</v>
      </c>
      <c r="S23" s="2490">
        <f t="shared" si="7"/>
        <v>0</v>
      </c>
      <c r="T23" s="2491">
        <f>SUM(R23:S23)</f>
        <v>0</v>
      </c>
    </row>
    <row r="24" spans="2:21" ht="50.25" customHeight="1">
      <c r="B24" s="5746" t="s">
        <v>25</v>
      </c>
      <c r="C24" s="5782">
        <v>0</v>
      </c>
      <c r="D24" s="5783">
        <v>0</v>
      </c>
      <c r="E24" s="5784">
        <f>SUM(C24:D24)</f>
        <v>0</v>
      </c>
      <c r="F24" s="5785">
        <v>0</v>
      </c>
      <c r="G24" s="5783">
        <v>0</v>
      </c>
      <c r="H24" s="5786">
        <f>SUM(F24:G24)</f>
        <v>0</v>
      </c>
      <c r="I24" s="5755">
        <v>0</v>
      </c>
      <c r="J24" s="2496">
        <v>0</v>
      </c>
      <c r="K24" s="2497">
        <f>SUM(I24:J24)</f>
        <v>0</v>
      </c>
      <c r="L24" s="2495">
        <v>0</v>
      </c>
      <c r="M24" s="2496">
        <v>0</v>
      </c>
      <c r="N24" s="2512">
        <f>SUM(L24:M24)</f>
        <v>0</v>
      </c>
      <c r="O24" s="2522">
        <v>0</v>
      </c>
      <c r="P24" s="2523">
        <v>0</v>
      </c>
      <c r="Q24" s="2499">
        <v>0</v>
      </c>
      <c r="R24" s="2489">
        <f t="shared" si="7"/>
        <v>0</v>
      </c>
      <c r="S24" s="2490">
        <f t="shared" si="7"/>
        <v>0</v>
      </c>
      <c r="T24" s="2491">
        <f>SUM(R24:S24)</f>
        <v>0</v>
      </c>
    </row>
    <row r="25" spans="2:21" ht="2.25" customHeight="1" thickBot="1">
      <c r="B25" s="2500"/>
      <c r="C25" s="2492">
        <v>0</v>
      </c>
      <c r="D25" s="2493">
        <v>0</v>
      </c>
      <c r="E25" s="2494">
        <f>SUM(C25:D25)</f>
        <v>0</v>
      </c>
      <c r="F25" s="2492">
        <v>0</v>
      </c>
      <c r="G25" s="2493">
        <v>0</v>
      </c>
      <c r="H25" s="2518">
        <f>SUM(F25:G25)</f>
        <v>0</v>
      </c>
      <c r="I25" s="2521">
        <v>0</v>
      </c>
      <c r="J25" s="2496">
        <v>0</v>
      </c>
      <c r="K25" s="2497">
        <f>SUM(I25:J25)</f>
        <v>0</v>
      </c>
      <c r="L25" s="2495">
        <v>0</v>
      </c>
      <c r="M25" s="2496">
        <v>0</v>
      </c>
      <c r="N25" s="2512">
        <f>SUM(L25:M25)</f>
        <v>0</v>
      </c>
      <c r="O25" s="2522">
        <v>0</v>
      </c>
      <c r="P25" s="2523">
        <v>0</v>
      </c>
      <c r="Q25" s="2499">
        <v>0</v>
      </c>
      <c r="R25" s="2489">
        <f t="shared" si="7"/>
        <v>0</v>
      </c>
      <c r="S25" s="2490">
        <f t="shared" si="7"/>
        <v>0</v>
      </c>
      <c r="T25" s="2491">
        <f>SUM(R25:S25)</f>
        <v>0</v>
      </c>
    </row>
    <row r="26" spans="2:21" ht="37.5" customHeight="1" thickBot="1">
      <c r="B26" s="2370" t="s">
        <v>19</v>
      </c>
      <c r="C26" s="2524">
        <f t="shared" ref="C26:T26" si="8">SUM(C21:C25)</f>
        <v>0</v>
      </c>
      <c r="D26" s="2525">
        <f t="shared" si="8"/>
        <v>0</v>
      </c>
      <c r="E26" s="2526">
        <f t="shared" si="8"/>
        <v>0</v>
      </c>
      <c r="F26" s="2525">
        <f t="shared" si="8"/>
        <v>0</v>
      </c>
      <c r="G26" s="2525">
        <f t="shared" si="8"/>
        <v>0</v>
      </c>
      <c r="H26" s="2527">
        <f t="shared" si="8"/>
        <v>0</v>
      </c>
      <c r="I26" s="2528">
        <f t="shared" si="8"/>
        <v>0</v>
      </c>
      <c r="J26" s="2473">
        <f t="shared" si="8"/>
        <v>0</v>
      </c>
      <c r="K26" s="2473">
        <f t="shared" si="8"/>
        <v>0</v>
      </c>
      <c r="L26" s="2473">
        <f t="shared" si="8"/>
        <v>0</v>
      </c>
      <c r="M26" s="2473">
        <f t="shared" si="8"/>
        <v>0</v>
      </c>
      <c r="N26" s="2473">
        <f t="shared" si="8"/>
        <v>0</v>
      </c>
      <c r="O26" s="2473">
        <f t="shared" si="8"/>
        <v>0</v>
      </c>
      <c r="P26" s="2529">
        <v>0</v>
      </c>
      <c r="Q26" s="2530">
        <v>0</v>
      </c>
      <c r="R26" s="2473">
        <f t="shared" si="8"/>
        <v>0</v>
      </c>
      <c r="S26" s="2473">
        <f t="shared" si="8"/>
        <v>0</v>
      </c>
      <c r="T26" s="2503">
        <f t="shared" si="8"/>
        <v>0</v>
      </c>
    </row>
    <row r="27" spans="2:21" ht="36.75" customHeight="1" thickBot="1">
      <c r="B27" s="2531" t="s">
        <v>29</v>
      </c>
      <c r="C27" s="2532">
        <f t="shared" ref="C27:T27" si="9">C19</f>
        <v>0</v>
      </c>
      <c r="D27" s="2533">
        <f t="shared" si="9"/>
        <v>0</v>
      </c>
      <c r="E27" s="2534">
        <f t="shared" si="9"/>
        <v>0</v>
      </c>
      <c r="F27" s="2535">
        <f t="shared" si="9"/>
        <v>0</v>
      </c>
      <c r="G27" s="2533">
        <f t="shared" si="9"/>
        <v>0</v>
      </c>
      <c r="H27" s="2536">
        <f t="shared" si="9"/>
        <v>0</v>
      </c>
      <c r="I27" s="2537">
        <f t="shared" si="9"/>
        <v>0</v>
      </c>
      <c r="J27" s="2538">
        <f t="shared" si="9"/>
        <v>1</v>
      </c>
      <c r="K27" s="2539">
        <f t="shared" si="9"/>
        <v>1</v>
      </c>
      <c r="L27" s="2540">
        <f t="shared" si="9"/>
        <v>0</v>
      </c>
      <c r="M27" s="2538">
        <f t="shared" si="9"/>
        <v>0</v>
      </c>
      <c r="N27" s="2541">
        <f t="shared" si="9"/>
        <v>0</v>
      </c>
      <c r="O27" s="2537">
        <f t="shared" si="9"/>
        <v>0</v>
      </c>
      <c r="P27" s="2542">
        <v>1</v>
      </c>
      <c r="Q27" s="2543">
        <v>1</v>
      </c>
      <c r="R27" s="2540">
        <f t="shared" si="9"/>
        <v>0</v>
      </c>
      <c r="S27" s="2538">
        <f t="shared" si="9"/>
        <v>2</v>
      </c>
      <c r="T27" s="2539">
        <f t="shared" si="9"/>
        <v>2</v>
      </c>
      <c r="U27" s="109"/>
    </row>
    <row r="28" spans="2:21" ht="37.5" customHeight="1" thickBot="1">
      <c r="B28" s="2531" t="s">
        <v>34</v>
      </c>
      <c r="C28" s="2544">
        <f t="shared" ref="C28:T28" si="10">C26</f>
        <v>0</v>
      </c>
      <c r="D28" s="2538">
        <f t="shared" si="10"/>
        <v>0</v>
      </c>
      <c r="E28" s="2539">
        <f t="shared" si="10"/>
        <v>0</v>
      </c>
      <c r="F28" s="2545">
        <f t="shared" si="10"/>
        <v>0</v>
      </c>
      <c r="G28" s="2538">
        <f t="shared" si="10"/>
        <v>0</v>
      </c>
      <c r="H28" s="2541">
        <f t="shared" si="10"/>
        <v>0</v>
      </c>
      <c r="I28" s="2546">
        <f t="shared" si="10"/>
        <v>0</v>
      </c>
      <c r="J28" s="2547">
        <f t="shared" si="10"/>
        <v>0</v>
      </c>
      <c r="K28" s="2548">
        <f t="shared" si="10"/>
        <v>0</v>
      </c>
      <c r="L28" s="2549">
        <f t="shared" si="10"/>
        <v>0</v>
      </c>
      <c r="M28" s="2547">
        <f t="shared" si="10"/>
        <v>0</v>
      </c>
      <c r="N28" s="2550">
        <f t="shared" si="10"/>
        <v>0</v>
      </c>
      <c r="O28" s="2546">
        <f t="shared" si="10"/>
        <v>0</v>
      </c>
      <c r="P28" s="2547">
        <v>0</v>
      </c>
      <c r="Q28" s="2548">
        <v>0</v>
      </c>
      <c r="R28" s="2549">
        <f t="shared" si="10"/>
        <v>0</v>
      </c>
      <c r="S28" s="2547">
        <f t="shared" si="10"/>
        <v>0</v>
      </c>
      <c r="T28" s="2548">
        <f t="shared" si="10"/>
        <v>0</v>
      </c>
    </row>
    <row r="29" spans="2:21" ht="45.75" customHeight="1" thickBot="1">
      <c r="B29" s="2551" t="s">
        <v>35</v>
      </c>
      <c r="C29" s="2552">
        <f t="shared" ref="C29:T29" si="11">SUM(C27:C28)</f>
        <v>0</v>
      </c>
      <c r="D29" s="2553">
        <f t="shared" si="11"/>
        <v>0</v>
      </c>
      <c r="E29" s="2554">
        <f t="shared" si="11"/>
        <v>0</v>
      </c>
      <c r="F29" s="2555">
        <f t="shared" si="11"/>
        <v>0</v>
      </c>
      <c r="G29" s="2553">
        <f t="shared" si="11"/>
        <v>0</v>
      </c>
      <c r="H29" s="2556">
        <f t="shared" si="11"/>
        <v>0</v>
      </c>
      <c r="I29" s="2552">
        <f t="shared" si="11"/>
        <v>0</v>
      </c>
      <c r="J29" s="2553">
        <f t="shared" si="11"/>
        <v>1</v>
      </c>
      <c r="K29" s="2554">
        <f t="shared" si="11"/>
        <v>1</v>
      </c>
      <c r="L29" s="2555">
        <f t="shared" si="11"/>
        <v>0</v>
      </c>
      <c r="M29" s="2553">
        <f t="shared" si="11"/>
        <v>0</v>
      </c>
      <c r="N29" s="2556">
        <f t="shared" si="11"/>
        <v>0</v>
      </c>
      <c r="O29" s="2552">
        <f t="shared" si="11"/>
        <v>0</v>
      </c>
      <c r="P29" s="2553">
        <v>1</v>
      </c>
      <c r="Q29" s="2554">
        <v>1</v>
      </c>
      <c r="R29" s="2555">
        <f t="shared" si="11"/>
        <v>0</v>
      </c>
      <c r="S29" s="2553">
        <f t="shared" si="11"/>
        <v>2</v>
      </c>
      <c r="T29" s="2554">
        <f t="shared" si="11"/>
        <v>2</v>
      </c>
    </row>
    <row r="30" spans="2:21" ht="25.5">
      <c r="B30" s="7143"/>
      <c r="C30" s="7143"/>
      <c r="D30" s="7143"/>
      <c r="E30" s="7143"/>
      <c r="F30" s="7143"/>
      <c r="G30" s="7143"/>
      <c r="H30" s="7143"/>
      <c r="I30" s="7143"/>
      <c r="J30" s="7143"/>
      <c r="K30" s="7143"/>
      <c r="L30" s="7143"/>
      <c r="M30" s="7143"/>
      <c r="N30" s="7143"/>
      <c r="O30" s="7143"/>
      <c r="P30" s="7143"/>
      <c r="Q30" s="7143"/>
      <c r="R30" s="7143"/>
      <c r="S30" s="7143"/>
      <c r="T30" s="7143"/>
    </row>
    <row r="31" spans="2:21" ht="25.5">
      <c r="B31" s="7143"/>
      <c r="C31" s="7143"/>
      <c r="D31" s="7143"/>
      <c r="E31" s="7143"/>
      <c r="F31" s="7143"/>
      <c r="G31" s="7143"/>
      <c r="H31" s="7143"/>
      <c r="I31" s="7143"/>
      <c r="J31" s="7143"/>
      <c r="K31" s="7143"/>
      <c r="L31" s="7143"/>
      <c r="M31" s="7143"/>
      <c r="N31" s="7143"/>
      <c r="O31" s="7143"/>
      <c r="P31" s="7143"/>
      <c r="Q31" s="7143"/>
      <c r="R31" s="7143"/>
      <c r="S31" s="7143"/>
      <c r="T31" s="7143"/>
    </row>
    <row r="32" spans="2:21" ht="25.5">
      <c r="B32" s="7143"/>
      <c r="C32" s="7143"/>
      <c r="D32" s="7143"/>
      <c r="E32" s="7143"/>
      <c r="F32" s="7143"/>
      <c r="G32" s="7143"/>
      <c r="H32" s="7143"/>
      <c r="I32" s="7143"/>
      <c r="J32" s="7143"/>
      <c r="K32" s="7143"/>
      <c r="L32" s="7143"/>
      <c r="M32" s="7143"/>
      <c r="N32" s="7143"/>
      <c r="O32" s="7143"/>
      <c r="P32" s="7143"/>
      <c r="Q32" s="7143"/>
      <c r="R32" s="7143"/>
      <c r="S32" s="7143"/>
      <c r="T32" s="7143"/>
    </row>
    <row r="33" spans="2:20" ht="25.5">
      <c r="B33" s="1913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4" spans="2:20" ht="25.5"/>
    <row r="35" spans="2:20" ht="25.5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 ht="25.5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  <row r="37" spans="2:20" ht="25.5"/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</sheetData>
  <mergeCells count="11">
    <mergeCell ref="B30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>
    <tabColor rgb="FF00B050"/>
  </sheetPr>
  <dimension ref="A1:Q986"/>
  <sheetViews>
    <sheetView zoomScale="50" zoomScaleNormal="50" workbookViewId="0">
      <selection activeCell="N25" sqref="N25"/>
    </sheetView>
  </sheetViews>
  <sheetFormatPr defaultRowHeight="15" customHeight="1"/>
  <cols>
    <col min="1" max="1" width="89.5703125" style="107" customWidth="1"/>
    <col min="2" max="2" width="19.42578125" style="107" customWidth="1"/>
    <col min="3" max="3" width="15.7109375" style="107" customWidth="1"/>
    <col min="4" max="4" width="15.140625" style="107" customWidth="1"/>
    <col min="5" max="5" width="15.85546875" style="107" customWidth="1"/>
    <col min="6" max="6" width="14.42578125" style="107" customWidth="1"/>
    <col min="7" max="7" width="16.7109375" style="107" customWidth="1"/>
    <col min="8" max="8" width="18.28515625" style="107" customWidth="1"/>
    <col min="9" max="9" width="17.42578125" style="107" customWidth="1"/>
    <col min="10" max="10" width="16.42578125" style="107" customWidth="1"/>
    <col min="11" max="12" width="10.7109375" style="107" customWidth="1"/>
    <col min="13" max="13" width="9.140625" style="107"/>
    <col min="14" max="14" width="12.85546875" style="107" customWidth="1"/>
    <col min="15" max="15" width="23.42578125" style="107" customWidth="1"/>
    <col min="16" max="17" width="9.140625" style="107"/>
    <col min="18" max="18" width="10.5703125" style="107" bestFit="1" customWidth="1"/>
    <col min="19" max="19" width="11.28515625" style="107" customWidth="1"/>
    <col min="20" max="256" width="9.140625" style="107"/>
    <col min="257" max="257" width="89.5703125" style="107" customWidth="1"/>
    <col min="258" max="258" width="19.42578125" style="107" customWidth="1"/>
    <col min="259" max="259" width="15.7109375" style="107" customWidth="1"/>
    <col min="260" max="260" width="13.140625" style="107" customWidth="1"/>
    <col min="261" max="261" width="14.42578125" style="107" customWidth="1"/>
    <col min="262" max="262" width="13.85546875" style="107" customWidth="1"/>
    <col min="263" max="263" width="16.7109375" style="107" customWidth="1"/>
    <col min="264" max="264" width="18.28515625" style="107" customWidth="1"/>
    <col min="265" max="265" width="18.85546875" style="107" customWidth="1"/>
    <col min="266" max="266" width="16.42578125" style="107" customWidth="1"/>
    <col min="267" max="268" width="10.7109375" style="107" customWidth="1"/>
    <col min="269" max="269" width="9.140625" style="107"/>
    <col min="270" max="270" width="12.85546875" style="107" customWidth="1"/>
    <col min="271" max="271" width="23.42578125" style="107" customWidth="1"/>
    <col min="272" max="273" width="9.140625" style="107"/>
    <col min="274" max="274" width="10.5703125" style="107" bestFit="1" customWidth="1"/>
    <col min="275" max="275" width="11.28515625" style="107" customWidth="1"/>
    <col min="276" max="512" width="9.140625" style="107"/>
    <col min="513" max="513" width="89.5703125" style="107" customWidth="1"/>
    <col min="514" max="514" width="19.42578125" style="107" customWidth="1"/>
    <col min="515" max="515" width="15.7109375" style="107" customWidth="1"/>
    <col min="516" max="516" width="13.140625" style="107" customWidth="1"/>
    <col min="517" max="517" width="14.42578125" style="107" customWidth="1"/>
    <col min="518" max="518" width="13.85546875" style="107" customWidth="1"/>
    <col min="519" max="519" width="16.7109375" style="107" customWidth="1"/>
    <col min="520" max="520" width="18.28515625" style="107" customWidth="1"/>
    <col min="521" max="521" width="18.85546875" style="107" customWidth="1"/>
    <col min="522" max="522" width="16.42578125" style="107" customWidth="1"/>
    <col min="523" max="524" width="10.7109375" style="107" customWidth="1"/>
    <col min="525" max="525" width="9.140625" style="107"/>
    <col min="526" max="526" width="12.85546875" style="107" customWidth="1"/>
    <col min="527" max="527" width="23.42578125" style="107" customWidth="1"/>
    <col min="528" max="529" width="9.140625" style="107"/>
    <col min="530" max="530" width="10.5703125" style="107" bestFit="1" customWidth="1"/>
    <col min="531" max="531" width="11.28515625" style="107" customWidth="1"/>
    <col min="532" max="768" width="9.140625" style="107"/>
    <col min="769" max="769" width="89.5703125" style="107" customWidth="1"/>
    <col min="770" max="770" width="19.42578125" style="107" customWidth="1"/>
    <col min="771" max="771" width="15.7109375" style="107" customWidth="1"/>
    <col min="772" max="772" width="13.140625" style="107" customWidth="1"/>
    <col min="773" max="773" width="14.42578125" style="107" customWidth="1"/>
    <col min="774" max="774" width="13.85546875" style="107" customWidth="1"/>
    <col min="775" max="775" width="16.7109375" style="107" customWidth="1"/>
    <col min="776" max="776" width="18.28515625" style="107" customWidth="1"/>
    <col min="777" max="777" width="18.85546875" style="107" customWidth="1"/>
    <col min="778" max="778" width="16.42578125" style="107" customWidth="1"/>
    <col min="779" max="780" width="10.7109375" style="107" customWidth="1"/>
    <col min="781" max="781" width="9.140625" style="107"/>
    <col min="782" max="782" width="12.85546875" style="107" customWidth="1"/>
    <col min="783" max="783" width="23.42578125" style="107" customWidth="1"/>
    <col min="784" max="785" width="9.140625" style="107"/>
    <col min="786" max="786" width="10.5703125" style="107" bestFit="1" customWidth="1"/>
    <col min="787" max="787" width="11.28515625" style="107" customWidth="1"/>
    <col min="788" max="1024" width="9.140625" style="107"/>
    <col min="1025" max="1025" width="89.5703125" style="107" customWidth="1"/>
    <col min="1026" max="1026" width="19.42578125" style="107" customWidth="1"/>
    <col min="1027" max="1027" width="15.7109375" style="107" customWidth="1"/>
    <col min="1028" max="1028" width="13.140625" style="107" customWidth="1"/>
    <col min="1029" max="1029" width="14.42578125" style="107" customWidth="1"/>
    <col min="1030" max="1030" width="13.85546875" style="107" customWidth="1"/>
    <col min="1031" max="1031" width="16.7109375" style="107" customWidth="1"/>
    <col min="1032" max="1032" width="18.28515625" style="107" customWidth="1"/>
    <col min="1033" max="1033" width="18.85546875" style="107" customWidth="1"/>
    <col min="1034" max="1034" width="16.42578125" style="107" customWidth="1"/>
    <col min="1035" max="1036" width="10.7109375" style="107" customWidth="1"/>
    <col min="1037" max="1037" width="9.140625" style="107"/>
    <col min="1038" max="1038" width="12.85546875" style="107" customWidth="1"/>
    <col min="1039" max="1039" width="23.42578125" style="107" customWidth="1"/>
    <col min="1040" max="1041" width="9.140625" style="107"/>
    <col min="1042" max="1042" width="10.5703125" style="107" bestFit="1" customWidth="1"/>
    <col min="1043" max="1043" width="11.28515625" style="107" customWidth="1"/>
    <col min="1044" max="1280" width="9.140625" style="107"/>
    <col min="1281" max="1281" width="89.5703125" style="107" customWidth="1"/>
    <col min="1282" max="1282" width="19.42578125" style="107" customWidth="1"/>
    <col min="1283" max="1283" width="15.7109375" style="107" customWidth="1"/>
    <col min="1284" max="1284" width="13.140625" style="107" customWidth="1"/>
    <col min="1285" max="1285" width="14.42578125" style="107" customWidth="1"/>
    <col min="1286" max="1286" width="13.85546875" style="107" customWidth="1"/>
    <col min="1287" max="1287" width="16.7109375" style="107" customWidth="1"/>
    <col min="1288" max="1288" width="18.28515625" style="107" customWidth="1"/>
    <col min="1289" max="1289" width="18.85546875" style="107" customWidth="1"/>
    <col min="1290" max="1290" width="16.42578125" style="107" customWidth="1"/>
    <col min="1291" max="1292" width="10.7109375" style="107" customWidth="1"/>
    <col min="1293" max="1293" width="9.140625" style="107"/>
    <col min="1294" max="1294" width="12.85546875" style="107" customWidth="1"/>
    <col min="1295" max="1295" width="23.42578125" style="107" customWidth="1"/>
    <col min="1296" max="1297" width="9.140625" style="107"/>
    <col min="1298" max="1298" width="10.5703125" style="107" bestFit="1" customWidth="1"/>
    <col min="1299" max="1299" width="11.28515625" style="107" customWidth="1"/>
    <col min="1300" max="1536" width="9.140625" style="107"/>
    <col min="1537" max="1537" width="89.5703125" style="107" customWidth="1"/>
    <col min="1538" max="1538" width="19.42578125" style="107" customWidth="1"/>
    <col min="1539" max="1539" width="15.7109375" style="107" customWidth="1"/>
    <col min="1540" max="1540" width="13.140625" style="107" customWidth="1"/>
    <col min="1541" max="1541" width="14.42578125" style="107" customWidth="1"/>
    <col min="1542" max="1542" width="13.85546875" style="107" customWidth="1"/>
    <col min="1543" max="1543" width="16.7109375" style="107" customWidth="1"/>
    <col min="1544" max="1544" width="18.28515625" style="107" customWidth="1"/>
    <col min="1545" max="1545" width="18.85546875" style="107" customWidth="1"/>
    <col min="1546" max="1546" width="16.42578125" style="107" customWidth="1"/>
    <col min="1547" max="1548" width="10.7109375" style="107" customWidth="1"/>
    <col min="1549" max="1549" width="9.140625" style="107"/>
    <col min="1550" max="1550" width="12.85546875" style="107" customWidth="1"/>
    <col min="1551" max="1551" width="23.42578125" style="107" customWidth="1"/>
    <col min="1552" max="1553" width="9.140625" style="107"/>
    <col min="1554" max="1554" width="10.5703125" style="107" bestFit="1" customWidth="1"/>
    <col min="1555" max="1555" width="11.28515625" style="107" customWidth="1"/>
    <col min="1556" max="1792" width="9.140625" style="107"/>
    <col min="1793" max="1793" width="89.5703125" style="107" customWidth="1"/>
    <col min="1794" max="1794" width="19.42578125" style="107" customWidth="1"/>
    <col min="1795" max="1795" width="15.7109375" style="107" customWidth="1"/>
    <col min="1796" max="1796" width="13.140625" style="107" customWidth="1"/>
    <col min="1797" max="1797" width="14.42578125" style="107" customWidth="1"/>
    <col min="1798" max="1798" width="13.85546875" style="107" customWidth="1"/>
    <col min="1799" max="1799" width="16.7109375" style="107" customWidth="1"/>
    <col min="1800" max="1800" width="18.28515625" style="107" customWidth="1"/>
    <col min="1801" max="1801" width="18.85546875" style="107" customWidth="1"/>
    <col min="1802" max="1802" width="16.42578125" style="107" customWidth="1"/>
    <col min="1803" max="1804" width="10.7109375" style="107" customWidth="1"/>
    <col min="1805" max="1805" width="9.140625" style="107"/>
    <col min="1806" max="1806" width="12.85546875" style="107" customWidth="1"/>
    <col min="1807" max="1807" width="23.42578125" style="107" customWidth="1"/>
    <col min="1808" max="1809" width="9.140625" style="107"/>
    <col min="1810" max="1810" width="10.5703125" style="107" bestFit="1" customWidth="1"/>
    <col min="1811" max="1811" width="11.28515625" style="107" customWidth="1"/>
    <col min="1812" max="2048" width="9.140625" style="107"/>
    <col min="2049" max="2049" width="89.5703125" style="107" customWidth="1"/>
    <col min="2050" max="2050" width="19.42578125" style="107" customWidth="1"/>
    <col min="2051" max="2051" width="15.7109375" style="107" customWidth="1"/>
    <col min="2052" max="2052" width="13.140625" style="107" customWidth="1"/>
    <col min="2053" max="2053" width="14.42578125" style="107" customWidth="1"/>
    <col min="2054" max="2054" width="13.85546875" style="107" customWidth="1"/>
    <col min="2055" max="2055" width="16.7109375" style="107" customWidth="1"/>
    <col min="2056" max="2056" width="18.28515625" style="107" customWidth="1"/>
    <col min="2057" max="2057" width="18.85546875" style="107" customWidth="1"/>
    <col min="2058" max="2058" width="16.42578125" style="107" customWidth="1"/>
    <col min="2059" max="2060" width="10.7109375" style="107" customWidth="1"/>
    <col min="2061" max="2061" width="9.140625" style="107"/>
    <col min="2062" max="2062" width="12.85546875" style="107" customWidth="1"/>
    <col min="2063" max="2063" width="23.42578125" style="107" customWidth="1"/>
    <col min="2064" max="2065" width="9.140625" style="107"/>
    <col min="2066" max="2066" width="10.5703125" style="107" bestFit="1" customWidth="1"/>
    <col min="2067" max="2067" width="11.28515625" style="107" customWidth="1"/>
    <col min="2068" max="2304" width="9.140625" style="107"/>
    <col min="2305" max="2305" width="89.5703125" style="107" customWidth="1"/>
    <col min="2306" max="2306" width="19.42578125" style="107" customWidth="1"/>
    <col min="2307" max="2307" width="15.7109375" style="107" customWidth="1"/>
    <col min="2308" max="2308" width="13.140625" style="107" customWidth="1"/>
    <col min="2309" max="2309" width="14.42578125" style="107" customWidth="1"/>
    <col min="2310" max="2310" width="13.85546875" style="107" customWidth="1"/>
    <col min="2311" max="2311" width="16.7109375" style="107" customWidth="1"/>
    <col min="2312" max="2312" width="18.28515625" style="107" customWidth="1"/>
    <col min="2313" max="2313" width="18.85546875" style="107" customWidth="1"/>
    <col min="2314" max="2314" width="16.42578125" style="107" customWidth="1"/>
    <col min="2315" max="2316" width="10.7109375" style="107" customWidth="1"/>
    <col min="2317" max="2317" width="9.140625" style="107"/>
    <col min="2318" max="2318" width="12.85546875" style="107" customWidth="1"/>
    <col min="2319" max="2319" width="23.42578125" style="107" customWidth="1"/>
    <col min="2320" max="2321" width="9.140625" style="107"/>
    <col min="2322" max="2322" width="10.5703125" style="107" bestFit="1" customWidth="1"/>
    <col min="2323" max="2323" width="11.28515625" style="107" customWidth="1"/>
    <col min="2324" max="2560" width="9.140625" style="107"/>
    <col min="2561" max="2561" width="89.5703125" style="107" customWidth="1"/>
    <col min="2562" max="2562" width="19.42578125" style="107" customWidth="1"/>
    <col min="2563" max="2563" width="15.7109375" style="107" customWidth="1"/>
    <col min="2564" max="2564" width="13.140625" style="107" customWidth="1"/>
    <col min="2565" max="2565" width="14.42578125" style="107" customWidth="1"/>
    <col min="2566" max="2566" width="13.85546875" style="107" customWidth="1"/>
    <col min="2567" max="2567" width="16.7109375" style="107" customWidth="1"/>
    <col min="2568" max="2568" width="18.28515625" style="107" customWidth="1"/>
    <col min="2569" max="2569" width="18.85546875" style="107" customWidth="1"/>
    <col min="2570" max="2570" width="16.42578125" style="107" customWidth="1"/>
    <col min="2571" max="2572" width="10.7109375" style="107" customWidth="1"/>
    <col min="2573" max="2573" width="9.140625" style="107"/>
    <col min="2574" max="2574" width="12.85546875" style="107" customWidth="1"/>
    <col min="2575" max="2575" width="23.42578125" style="107" customWidth="1"/>
    <col min="2576" max="2577" width="9.140625" style="107"/>
    <col min="2578" max="2578" width="10.5703125" style="107" bestFit="1" customWidth="1"/>
    <col min="2579" max="2579" width="11.28515625" style="107" customWidth="1"/>
    <col min="2580" max="2816" width="9.140625" style="107"/>
    <col min="2817" max="2817" width="89.5703125" style="107" customWidth="1"/>
    <col min="2818" max="2818" width="19.42578125" style="107" customWidth="1"/>
    <col min="2819" max="2819" width="15.7109375" style="107" customWidth="1"/>
    <col min="2820" max="2820" width="13.140625" style="107" customWidth="1"/>
    <col min="2821" max="2821" width="14.42578125" style="107" customWidth="1"/>
    <col min="2822" max="2822" width="13.85546875" style="107" customWidth="1"/>
    <col min="2823" max="2823" width="16.7109375" style="107" customWidth="1"/>
    <col min="2824" max="2824" width="18.28515625" style="107" customWidth="1"/>
    <col min="2825" max="2825" width="18.85546875" style="107" customWidth="1"/>
    <col min="2826" max="2826" width="16.42578125" style="107" customWidth="1"/>
    <col min="2827" max="2828" width="10.7109375" style="107" customWidth="1"/>
    <col min="2829" max="2829" width="9.140625" style="107"/>
    <col min="2830" max="2830" width="12.85546875" style="107" customWidth="1"/>
    <col min="2831" max="2831" width="23.42578125" style="107" customWidth="1"/>
    <col min="2832" max="2833" width="9.140625" style="107"/>
    <col min="2834" max="2834" width="10.5703125" style="107" bestFit="1" customWidth="1"/>
    <col min="2835" max="2835" width="11.28515625" style="107" customWidth="1"/>
    <col min="2836" max="3072" width="9.140625" style="107"/>
    <col min="3073" max="3073" width="89.5703125" style="107" customWidth="1"/>
    <col min="3074" max="3074" width="19.42578125" style="107" customWidth="1"/>
    <col min="3075" max="3075" width="15.7109375" style="107" customWidth="1"/>
    <col min="3076" max="3076" width="13.140625" style="107" customWidth="1"/>
    <col min="3077" max="3077" width="14.42578125" style="107" customWidth="1"/>
    <col min="3078" max="3078" width="13.85546875" style="107" customWidth="1"/>
    <col min="3079" max="3079" width="16.7109375" style="107" customWidth="1"/>
    <col min="3080" max="3080" width="18.28515625" style="107" customWidth="1"/>
    <col min="3081" max="3081" width="18.85546875" style="107" customWidth="1"/>
    <col min="3082" max="3082" width="16.42578125" style="107" customWidth="1"/>
    <col min="3083" max="3084" width="10.7109375" style="107" customWidth="1"/>
    <col min="3085" max="3085" width="9.140625" style="107"/>
    <col min="3086" max="3086" width="12.85546875" style="107" customWidth="1"/>
    <col min="3087" max="3087" width="23.42578125" style="107" customWidth="1"/>
    <col min="3088" max="3089" width="9.140625" style="107"/>
    <col min="3090" max="3090" width="10.5703125" style="107" bestFit="1" customWidth="1"/>
    <col min="3091" max="3091" width="11.28515625" style="107" customWidth="1"/>
    <col min="3092" max="3328" width="9.140625" style="107"/>
    <col min="3329" max="3329" width="89.5703125" style="107" customWidth="1"/>
    <col min="3330" max="3330" width="19.42578125" style="107" customWidth="1"/>
    <col min="3331" max="3331" width="15.7109375" style="107" customWidth="1"/>
    <col min="3332" max="3332" width="13.140625" style="107" customWidth="1"/>
    <col min="3333" max="3333" width="14.42578125" style="107" customWidth="1"/>
    <col min="3334" max="3334" width="13.85546875" style="107" customWidth="1"/>
    <col min="3335" max="3335" width="16.7109375" style="107" customWidth="1"/>
    <col min="3336" max="3336" width="18.28515625" style="107" customWidth="1"/>
    <col min="3337" max="3337" width="18.85546875" style="107" customWidth="1"/>
    <col min="3338" max="3338" width="16.42578125" style="107" customWidth="1"/>
    <col min="3339" max="3340" width="10.7109375" style="107" customWidth="1"/>
    <col min="3341" max="3341" width="9.140625" style="107"/>
    <col min="3342" max="3342" width="12.85546875" style="107" customWidth="1"/>
    <col min="3343" max="3343" width="23.42578125" style="107" customWidth="1"/>
    <col min="3344" max="3345" width="9.140625" style="107"/>
    <col min="3346" max="3346" width="10.5703125" style="107" bestFit="1" customWidth="1"/>
    <col min="3347" max="3347" width="11.28515625" style="107" customWidth="1"/>
    <col min="3348" max="3584" width="9.140625" style="107"/>
    <col min="3585" max="3585" width="89.5703125" style="107" customWidth="1"/>
    <col min="3586" max="3586" width="19.42578125" style="107" customWidth="1"/>
    <col min="3587" max="3587" width="15.7109375" style="107" customWidth="1"/>
    <col min="3588" max="3588" width="13.140625" style="107" customWidth="1"/>
    <col min="3589" max="3589" width="14.42578125" style="107" customWidth="1"/>
    <col min="3590" max="3590" width="13.85546875" style="107" customWidth="1"/>
    <col min="3591" max="3591" width="16.7109375" style="107" customWidth="1"/>
    <col min="3592" max="3592" width="18.28515625" style="107" customWidth="1"/>
    <col min="3593" max="3593" width="18.85546875" style="107" customWidth="1"/>
    <col min="3594" max="3594" width="16.42578125" style="107" customWidth="1"/>
    <col min="3595" max="3596" width="10.7109375" style="107" customWidth="1"/>
    <col min="3597" max="3597" width="9.140625" style="107"/>
    <col min="3598" max="3598" width="12.85546875" style="107" customWidth="1"/>
    <col min="3599" max="3599" width="23.42578125" style="107" customWidth="1"/>
    <col min="3600" max="3601" width="9.140625" style="107"/>
    <col min="3602" max="3602" width="10.5703125" style="107" bestFit="1" customWidth="1"/>
    <col min="3603" max="3603" width="11.28515625" style="107" customWidth="1"/>
    <col min="3604" max="3840" width="9.140625" style="107"/>
    <col min="3841" max="3841" width="89.5703125" style="107" customWidth="1"/>
    <col min="3842" max="3842" width="19.42578125" style="107" customWidth="1"/>
    <col min="3843" max="3843" width="15.7109375" style="107" customWidth="1"/>
    <col min="3844" max="3844" width="13.140625" style="107" customWidth="1"/>
    <col min="3845" max="3845" width="14.42578125" style="107" customWidth="1"/>
    <col min="3846" max="3846" width="13.85546875" style="107" customWidth="1"/>
    <col min="3847" max="3847" width="16.7109375" style="107" customWidth="1"/>
    <col min="3848" max="3848" width="18.28515625" style="107" customWidth="1"/>
    <col min="3849" max="3849" width="18.85546875" style="107" customWidth="1"/>
    <col min="3850" max="3850" width="16.42578125" style="107" customWidth="1"/>
    <col min="3851" max="3852" width="10.7109375" style="107" customWidth="1"/>
    <col min="3853" max="3853" width="9.140625" style="107"/>
    <col min="3854" max="3854" width="12.85546875" style="107" customWidth="1"/>
    <col min="3855" max="3855" width="23.42578125" style="107" customWidth="1"/>
    <col min="3856" max="3857" width="9.140625" style="107"/>
    <col min="3858" max="3858" width="10.5703125" style="107" bestFit="1" customWidth="1"/>
    <col min="3859" max="3859" width="11.28515625" style="107" customWidth="1"/>
    <col min="3860" max="4096" width="9.140625" style="107"/>
    <col min="4097" max="4097" width="89.5703125" style="107" customWidth="1"/>
    <col min="4098" max="4098" width="19.42578125" style="107" customWidth="1"/>
    <col min="4099" max="4099" width="15.7109375" style="107" customWidth="1"/>
    <col min="4100" max="4100" width="13.140625" style="107" customWidth="1"/>
    <col min="4101" max="4101" width="14.42578125" style="107" customWidth="1"/>
    <col min="4102" max="4102" width="13.85546875" style="107" customWidth="1"/>
    <col min="4103" max="4103" width="16.7109375" style="107" customWidth="1"/>
    <col min="4104" max="4104" width="18.28515625" style="107" customWidth="1"/>
    <col min="4105" max="4105" width="18.85546875" style="107" customWidth="1"/>
    <col min="4106" max="4106" width="16.42578125" style="107" customWidth="1"/>
    <col min="4107" max="4108" width="10.7109375" style="107" customWidth="1"/>
    <col min="4109" max="4109" width="9.140625" style="107"/>
    <col min="4110" max="4110" width="12.85546875" style="107" customWidth="1"/>
    <col min="4111" max="4111" width="23.42578125" style="107" customWidth="1"/>
    <col min="4112" max="4113" width="9.140625" style="107"/>
    <col min="4114" max="4114" width="10.5703125" style="107" bestFit="1" customWidth="1"/>
    <col min="4115" max="4115" width="11.28515625" style="107" customWidth="1"/>
    <col min="4116" max="4352" width="9.140625" style="107"/>
    <col min="4353" max="4353" width="89.5703125" style="107" customWidth="1"/>
    <col min="4354" max="4354" width="19.42578125" style="107" customWidth="1"/>
    <col min="4355" max="4355" width="15.7109375" style="107" customWidth="1"/>
    <col min="4356" max="4356" width="13.140625" style="107" customWidth="1"/>
    <col min="4357" max="4357" width="14.42578125" style="107" customWidth="1"/>
    <col min="4358" max="4358" width="13.85546875" style="107" customWidth="1"/>
    <col min="4359" max="4359" width="16.7109375" style="107" customWidth="1"/>
    <col min="4360" max="4360" width="18.28515625" style="107" customWidth="1"/>
    <col min="4361" max="4361" width="18.85546875" style="107" customWidth="1"/>
    <col min="4362" max="4362" width="16.42578125" style="107" customWidth="1"/>
    <col min="4363" max="4364" width="10.7109375" style="107" customWidth="1"/>
    <col min="4365" max="4365" width="9.140625" style="107"/>
    <col min="4366" max="4366" width="12.85546875" style="107" customWidth="1"/>
    <col min="4367" max="4367" width="23.42578125" style="107" customWidth="1"/>
    <col min="4368" max="4369" width="9.140625" style="107"/>
    <col min="4370" max="4370" width="10.5703125" style="107" bestFit="1" customWidth="1"/>
    <col min="4371" max="4371" width="11.28515625" style="107" customWidth="1"/>
    <col min="4372" max="4608" width="9.140625" style="107"/>
    <col min="4609" max="4609" width="89.5703125" style="107" customWidth="1"/>
    <col min="4610" max="4610" width="19.42578125" style="107" customWidth="1"/>
    <col min="4611" max="4611" width="15.7109375" style="107" customWidth="1"/>
    <col min="4612" max="4612" width="13.140625" style="107" customWidth="1"/>
    <col min="4613" max="4613" width="14.42578125" style="107" customWidth="1"/>
    <col min="4614" max="4614" width="13.85546875" style="107" customWidth="1"/>
    <col min="4615" max="4615" width="16.7109375" style="107" customWidth="1"/>
    <col min="4616" max="4616" width="18.28515625" style="107" customWidth="1"/>
    <col min="4617" max="4617" width="18.85546875" style="107" customWidth="1"/>
    <col min="4618" max="4618" width="16.42578125" style="107" customWidth="1"/>
    <col min="4619" max="4620" width="10.7109375" style="107" customWidth="1"/>
    <col min="4621" max="4621" width="9.140625" style="107"/>
    <col min="4622" max="4622" width="12.85546875" style="107" customWidth="1"/>
    <col min="4623" max="4623" width="23.42578125" style="107" customWidth="1"/>
    <col min="4624" max="4625" width="9.140625" style="107"/>
    <col min="4626" max="4626" width="10.5703125" style="107" bestFit="1" customWidth="1"/>
    <col min="4627" max="4627" width="11.28515625" style="107" customWidth="1"/>
    <col min="4628" max="4864" width="9.140625" style="107"/>
    <col min="4865" max="4865" width="89.5703125" style="107" customWidth="1"/>
    <col min="4866" max="4866" width="19.42578125" style="107" customWidth="1"/>
    <col min="4867" max="4867" width="15.7109375" style="107" customWidth="1"/>
    <col min="4868" max="4868" width="13.140625" style="107" customWidth="1"/>
    <col min="4869" max="4869" width="14.42578125" style="107" customWidth="1"/>
    <col min="4870" max="4870" width="13.85546875" style="107" customWidth="1"/>
    <col min="4871" max="4871" width="16.7109375" style="107" customWidth="1"/>
    <col min="4872" max="4872" width="18.28515625" style="107" customWidth="1"/>
    <col min="4873" max="4873" width="18.85546875" style="107" customWidth="1"/>
    <col min="4874" max="4874" width="16.42578125" style="107" customWidth="1"/>
    <col min="4875" max="4876" width="10.7109375" style="107" customWidth="1"/>
    <col min="4877" max="4877" width="9.140625" style="107"/>
    <col min="4878" max="4878" width="12.85546875" style="107" customWidth="1"/>
    <col min="4879" max="4879" width="23.42578125" style="107" customWidth="1"/>
    <col min="4880" max="4881" width="9.140625" style="107"/>
    <col min="4882" max="4882" width="10.5703125" style="107" bestFit="1" customWidth="1"/>
    <col min="4883" max="4883" width="11.28515625" style="107" customWidth="1"/>
    <col min="4884" max="5120" width="9.140625" style="107"/>
    <col min="5121" max="5121" width="89.5703125" style="107" customWidth="1"/>
    <col min="5122" max="5122" width="19.42578125" style="107" customWidth="1"/>
    <col min="5123" max="5123" width="15.7109375" style="107" customWidth="1"/>
    <col min="5124" max="5124" width="13.140625" style="107" customWidth="1"/>
    <col min="5125" max="5125" width="14.42578125" style="107" customWidth="1"/>
    <col min="5126" max="5126" width="13.85546875" style="107" customWidth="1"/>
    <col min="5127" max="5127" width="16.7109375" style="107" customWidth="1"/>
    <col min="5128" max="5128" width="18.28515625" style="107" customWidth="1"/>
    <col min="5129" max="5129" width="18.85546875" style="107" customWidth="1"/>
    <col min="5130" max="5130" width="16.42578125" style="107" customWidth="1"/>
    <col min="5131" max="5132" width="10.7109375" style="107" customWidth="1"/>
    <col min="5133" max="5133" width="9.140625" style="107"/>
    <col min="5134" max="5134" width="12.85546875" style="107" customWidth="1"/>
    <col min="5135" max="5135" width="23.42578125" style="107" customWidth="1"/>
    <col min="5136" max="5137" width="9.140625" style="107"/>
    <col min="5138" max="5138" width="10.5703125" style="107" bestFit="1" customWidth="1"/>
    <col min="5139" max="5139" width="11.28515625" style="107" customWidth="1"/>
    <col min="5140" max="5376" width="9.140625" style="107"/>
    <col min="5377" max="5377" width="89.5703125" style="107" customWidth="1"/>
    <col min="5378" max="5378" width="19.42578125" style="107" customWidth="1"/>
    <col min="5379" max="5379" width="15.7109375" style="107" customWidth="1"/>
    <col min="5380" max="5380" width="13.140625" style="107" customWidth="1"/>
    <col min="5381" max="5381" width="14.42578125" style="107" customWidth="1"/>
    <col min="5382" max="5382" width="13.85546875" style="107" customWidth="1"/>
    <col min="5383" max="5383" width="16.7109375" style="107" customWidth="1"/>
    <col min="5384" max="5384" width="18.28515625" style="107" customWidth="1"/>
    <col min="5385" max="5385" width="18.85546875" style="107" customWidth="1"/>
    <col min="5386" max="5386" width="16.42578125" style="107" customWidth="1"/>
    <col min="5387" max="5388" width="10.7109375" style="107" customWidth="1"/>
    <col min="5389" max="5389" width="9.140625" style="107"/>
    <col min="5390" max="5390" width="12.85546875" style="107" customWidth="1"/>
    <col min="5391" max="5391" width="23.42578125" style="107" customWidth="1"/>
    <col min="5392" max="5393" width="9.140625" style="107"/>
    <col min="5394" max="5394" width="10.5703125" style="107" bestFit="1" customWidth="1"/>
    <col min="5395" max="5395" width="11.28515625" style="107" customWidth="1"/>
    <col min="5396" max="5632" width="9.140625" style="107"/>
    <col min="5633" max="5633" width="89.5703125" style="107" customWidth="1"/>
    <col min="5634" max="5634" width="19.42578125" style="107" customWidth="1"/>
    <col min="5635" max="5635" width="15.7109375" style="107" customWidth="1"/>
    <col min="5636" max="5636" width="13.140625" style="107" customWidth="1"/>
    <col min="5637" max="5637" width="14.42578125" style="107" customWidth="1"/>
    <col min="5638" max="5638" width="13.85546875" style="107" customWidth="1"/>
    <col min="5639" max="5639" width="16.7109375" style="107" customWidth="1"/>
    <col min="5640" max="5640" width="18.28515625" style="107" customWidth="1"/>
    <col min="5641" max="5641" width="18.85546875" style="107" customWidth="1"/>
    <col min="5642" max="5642" width="16.42578125" style="107" customWidth="1"/>
    <col min="5643" max="5644" width="10.7109375" style="107" customWidth="1"/>
    <col min="5645" max="5645" width="9.140625" style="107"/>
    <col min="5646" max="5646" width="12.85546875" style="107" customWidth="1"/>
    <col min="5647" max="5647" width="23.42578125" style="107" customWidth="1"/>
    <col min="5648" max="5649" width="9.140625" style="107"/>
    <col min="5650" max="5650" width="10.5703125" style="107" bestFit="1" customWidth="1"/>
    <col min="5651" max="5651" width="11.28515625" style="107" customWidth="1"/>
    <col min="5652" max="5888" width="9.140625" style="107"/>
    <col min="5889" max="5889" width="89.5703125" style="107" customWidth="1"/>
    <col min="5890" max="5890" width="19.42578125" style="107" customWidth="1"/>
    <col min="5891" max="5891" width="15.7109375" style="107" customWidth="1"/>
    <col min="5892" max="5892" width="13.140625" style="107" customWidth="1"/>
    <col min="5893" max="5893" width="14.42578125" style="107" customWidth="1"/>
    <col min="5894" max="5894" width="13.85546875" style="107" customWidth="1"/>
    <col min="5895" max="5895" width="16.7109375" style="107" customWidth="1"/>
    <col min="5896" max="5896" width="18.28515625" style="107" customWidth="1"/>
    <col min="5897" max="5897" width="18.85546875" style="107" customWidth="1"/>
    <col min="5898" max="5898" width="16.42578125" style="107" customWidth="1"/>
    <col min="5899" max="5900" width="10.7109375" style="107" customWidth="1"/>
    <col min="5901" max="5901" width="9.140625" style="107"/>
    <col min="5902" max="5902" width="12.85546875" style="107" customWidth="1"/>
    <col min="5903" max="5903" width="23.42578125" style="107" customWidth="1"/>
    <col min="5904" max="5905" width="9.140625" style="107"/>
    <col min="5906" max="5906" width="10.5703125" style="107" bestFit="1" customWidth="1"/>
    <col min="5907" max="5907" width="11.28515625" style="107" customWidth="1"/>
    <col min="5908" max="6144" width="9.140625" style="107"/>
    <col min="6145" max="6145" width="89.5703125" style="107" customWidth="1"/>
    <col min="6146" max="6146" width="19.42578125" style="107" customWidth="1"/>
    <col min="6147" max="6147" width="15.7109375" style="107" customWidth="1"/>
    <col min="6148" max="6148" width="13.140625" style="107" customWidth="1"/>
    <col min="6149" max="6149" width="14.42578125" style="107" customWidth="1"/>
    <col min="6150" max="6150" width="13.85546875" style="107" customWidth="1"/>
    <col min="6151" max="6151" width="16.7109375" style="107" customWidth="1"/>
    <col min="6152" max="6152" width="18.28515625" style="107" customWidth="1"/>
    <col min="6153" max="6153" width="18.85546875" style="107" customWidth="1"/>
    <col min="6154" max="6154" width="16.42578125" style="107" customWidth="1"/>
    <col min="6155" max="6156" width="10.7109375" style="107" customWidth="1"/>
    <col min="6157" max="6157" width="9.140625" style="107"/>
    <col min="6158" max="6158" width="12.85546875" style="107" customWidth="1"/>
    <col min="6159" max="6159" width="23.42578125" style="107" customWidth="1"/>
    <col min="6160" max="6161" width="9.140625" style="107"/>
    <col min="6162" max="6162" width="10.5703125" style="107" bestFit="1" customWidth="1"/>
    <col min="6163" max="6163" width="11.28515625" style="107" customWidth="1"/>
    <col min="6164" max="6400" width="9.140625" style="107"/>
    <col min="6401" max="6401" width="89.5703125" style="107" customWidth="1"/>
    <col min="6402" max="6402" width="19.42578125" style="107" customWidth="1"/>
    <col min="6403" max="6403" width="15.7109375" style="107" customWidth="1"/>
    <col min="6404" max="6404" width="13.140625" style="107" customWidth="1"/>
    <col min="6405" max="6405" width="14.42578125" style="107" customWidth="1"/>
    <col min="6406" max="6406" width="13.85546875" style="107" customWidth="1"/>
    <col min="6407" max="6407" width="16.7109375" style="107" customWidth="1"/>
    <col min="6408" max="6408" width="18.28515625" style="107" customWidth="1"/>
    <col min="6409" max="6409" width="18.85546875" style="107" customWidth="1"/>
    <col min="6410" max="6410" width="16.42578125" style="107" customWidth="1"/>
    <col min="6411" max="6412" width="10.7109375" style="107" customWidth="1"/>
    <col min="6413" max="6413" width="9.140625" style="107"/>
    <col min="6414" max="6414" width="12.85546875" style="107" customWidth="1"/>
    <col min="6415" max="6415" width="23.42578125" style="107" customWidth="1"/>
    <col min="6416" max="6417" width="9.140625" style="107"/>
    <col min="6418" max="6418" width="10.5703125" style="107" bestFit="1" customWidth="1"/>
    <col min="6419" max="6419" width="11.28515625" style="107" customWidth="1"/>
    <col min="6420" max="6656" width="9.140625" style="107"/>
    <col min="6657" max="6657" width="89.5703125" style="107" customWidth="1"/>
    <col min="6658" max="6658" width="19.42578125" style="107" customWidth="1"/>
    <col min="6659" max="6659" width="15.7109375" style="107" customWidth="1"/>
    <col min="6660" max="6660" width="13.140625" style="107" customWidth="1"/>
    <col min="6661" max="6661" width="14.42578125" style="107" customWidth="1"/>
    <col min="6662" max="6662" width="13.85546875" style="107" customWidth="1"/>
    <col min="6663" max="6663" width="16.7109375" style="107" customWidth="1"/>
    <col min="6664" max="6664" width="18.28515625" style="107" customWidth="1"/>
    <col min="6665" max="6665" width="18.85546875" style="107" customWidth="1"/>
    <col min="6666" max="6666" width="16.42578125" style="107" customWidth="1"/>
    <col min="6667" max="6668" width="10.7109375" style="107" customWidth="1"/>
    <col min="6669" max="6669" width="9.140625" style="107"/>
    <col min="6670" max="6670" width="12.85546875" style="107" customWidth="1"/>
    <col min="6671" max="6671" width="23.42578125" style="107" customWidth="1"/>
    <col min="6672" max="6673" width="9.140625" style="107"/>
    <col min="6674" max="6674" width="10.5703125" style="107" bestFit="1" customWidth="1"/>
    <col min="6675" max="6675" width="11.28515625" style="107" customWidth="1"/>
    <col min="6676" max="6912" width="9.140625" style="107"/>
    <col min="6913" max="6913" width="89.5703125" style="107" customWidth="1"/>
    <col min="6914" max="6914" width="19.42578125" style="107" customWidth="1"/>
    <col min="6915" max="6915" width="15.7109375" style="107" customWidth="1"/>
    <col min="6916" max="6916" width="13.140625" style="107" customWidth="1"/>
    <col min="6917" max="6917" width="14.42578125" style="107" customWidth="1"/>
    <col min="6918" max="6918" width="13.85546875" style="107" customWidth="1"/>
    <col min="6919" max="6919" width="16.7109375" style="107" customWidth="1"/>
    <col min="6920" max="6920" width="18.28515625" style="107" customWidth="1"/>
    <col min="6921" max="6921" width="18.85546875" style="107" customWidth="1"/>
    <col min="6922" max="6922" width="16.42578125" style="107" customWidth="1"/>
    <col min="6923" max="6924" width="10.7109375" style="107" customWidth="1"/>
    <col min="6925" max="6925" width="9.140625" style="107"/>
    <col min="6926" max="6926" width="12.85546875" style="107" customWidth="1"/>
    <col min="6927" max="6927" width="23.42578125" style="107" customWidth="1"/>
    <col min="6928" max="6929" width="9.140625" style="107"/>
    <col min="6930" max="6930" width="10.5703125" style="107" bestFit="1" customWidth="1"/>
    <col min="6931" max="6931" width="11.28515625" style="107" customWidth="1"/>
    <col min="6932" max="7168" width="9.140625" style="107"/>
    <col min="7169" max="7169" width="89.5703125" style="107" customWidth="1"/>
    <col min="7170" max="7170" width="19.42578125" style="107" customWidth="1"/>
    <col min="7171" max="7171" width="15.7109375" style="107" customWidth="1"/>
    <col min="7172" max="7172" width="13.140625" style="107" customWidth="1"/>
    <col min="7173" max="7173" width="14.42578125" style="107" customWidth="1"/>
    <col min="7174" max="7174" width="13.85546875" style="107" customWidth="1"/>
    <col min="7175" max="7175" width="16.7109375" style="107" customWidth="1"/>
    <col min="7176" max="7176" width="18.28515625" style="107" customWidth="1"/>
    <col min="7177" max="7177" width="18.85546875" style="107" customWidth="1"/>
    <col min="7178" max="7178" width="16.42578125" style="107" customWidth="1"/>
    <col min="7179" max="7180" width="10.7109375" style="107" customWidth="1"/>
    <col min="7181" max="7181" width="9.140625" style="107"/>
    <col min="7182" max="7182" width="12.85546875" style="107" customWidth="1"/>
    <col min="7183" max="7183" width="23.42578125" style="107" customWidth="1"/>
    <col min="7184" max="7185" width="9.140625" style="107"/>
    <col min="7186" max="7186" width="10.5703125" style="107" bestFit="1" customWidth="1"/>
    <col min="7187" max="7187" width="11.28515625" style="107" customWidth="1"/>
    <col min="7188" max="7424" width="9.140625" style="107"/>
    <col min="7425" max="7425" width="89.5703125" style="107" customWidth="1"/>
    <col min="7426" max="7426" width="19.42578125" style="107" customWidth="1"/>
    <col min="7427" max="7427" width="15.7109375" style="107" customWidth="1"/>
    <col min="7428" max="7428" width="13.140625" style="107" customWidth="1"/>
    <col min="7429" max="7429" width="14.42578125" style="107" customWidth="1"/>
    <col min="7430" max="7430" width="13.85546875" style="107" customWidth="1"/>
    <col min="7431" max="7431" width="16.7109375" style="107" customWidth="1"/>
    <col min="7432" max="7432" width="18.28515625" style="107" customWidth="1"/>
    <col min="7433" max="7433" width="18.85546875" style="107" customWidth="1"/>
    <col min="7434" max="7434" width="16.42578125" style="107" customWidth="1"/>
    <col min="7435" max="7436" width="10.7109375" style="107" customWidth="1"/>
    <col min="7437" max="7437" width="9.140625" style="107"/>
    <col min="7438" max="7438" width="12.85546875" style="107" customWidth="1"/>
    <col min="7439" max="7439" width="23.42578125" style="107" customWidth="1"/>
    <col min="7440" max="7441" width="9.140625" style="107"/>
    <col min="7442" max="7442" width="10.5703125" style="107" bestFit="1" customWidth="1"/>
    <col min="7443" max="7443" width="11.28515625" style="107" customWidth="1"/>
    <col min="7444" max="7680" width="9.140625" style="107"/>
    <col min="7681" max="7681" width="89.5703125" style="107" customWidth="1"/>
    <col min="7682" max="7682" width="19.42578125" style="107" customWidth="1"/>
    <col min="7683" max="7683" width="15.7109375" style="107" customWidth="1"/>
    <col min="7684" max="7684" width="13.140625" style="107" customWidth="1"/>
    <col min="7685" max="7685" width="14.42578125" style="107" customWidth="1"/>
    <col min="7686" max="7686" width="13.85546875" style="107" customWidth="1"/>
    <col min="7687" max="7687" width="16.7109375" style="107" customWidth="1"/>
    <col min="7688" max="7688" width="18.28515625" style="107" customWidth="1"/>
    <col min="7689" max="7689" width="18.85546875" style="107" customWidth="1"/>
    <col min="7690" max="7690" width="16.42578125" style="107" customWidth="1"/>
    <col min="7691" max="7692" width="10.7109375" style="107" customWidth="1"/>
    <col min="7693" max="7693" width="9.140625" style="107"/>
    <col min="7694" max="7694" width="12.85546875" style="107" customWidth="1"/>
    <col min="7695" max="7695" width="23.42578125" style="107" customWidth="1"/>
    <col min="7696" max="7697" width="9.140625" style="107"/>
    <col min="7698" max="7698" width="10.5703125" style="107" bestFit="1" customWidth="1"/>
    <col min="7699" max="7699" width="11.28515625" style="107" customWidth="1"/>
    <col min="7700" max="7936" width="9.140625" style="107"/>
    <col min="7937" max="7937" width="89.5703125" style="107" customWidth="1"/>
    <col min="7938" max="7938" width="19.42578125" style="107" customWidth="1"/>
    <col min="7939" max="7939" width="15.7109375" style="107" customWidth="1"/>
    <col min="7940" max="7940" width="13.140625" style="107" customWidth="1"/>
    <col min="7941" max="7941" width="14.42578125" style="107" customWidth="1"/>
    <col min="7942" max="7942" width="13.85546875" style="107" customWidth="1"/>
    <col min="7943" max="7943" width="16.7109375" style="107" customWidth="1"/>
    <col min="7944" max="7944" width="18.28515625" style="107" customWidth="1"/>
    <col min="7945" max="7945" width="18.85546875" style="107" customWidth="1"/>
    <col min="7946" max="7946" width="16.42578125" style="107" customWidth="1"/>
    <col min="7947" max="7948" width="10.7109375" style="107" customWidth="1"/>
    <col min="7949" max="7949" width="9.140625" style="107"/>
    <col min="7950" max="7950" width="12.85546875" style="107" customWidth="1"/>
    <col min="7951" max="7951" width="23.42578125" style="107" customWidth="1"/>
    <col min="7952" max="7953" width="9.140625" style="107"/>
    <col min="7954" max="7954" width="10.5703125" style="107" bestFit="1" customWidth="1"/>
    <col min="7955" max="7955" width="11.28515625" style="107" customWidth="1"/>
    <col min="7956" max="8192" width="9.140625" style="107"/>
    <col min="8193" max="8193" width="89.5703125" style="107" customWidth="1"/>
    <col min="8194" max="8194" width="19.42578125" style="107" customWidth="1"/>
    <col min="8195" max="8195" width="15.7109375" style="107" customWidth="1"/>
    <col min="8196" max="8196" width="13.140625" style="107" customWidth="1"/>
    <col min="8197" max="8197" width="14.42578125" style="107" customWidth="1"/>
    <col min="8198" max="8198" width="13.85546875" style="107" customWidth="1"/>
    <col min="8199" max="8199" width="16.7109375" style="107" customWidth="1"/>
    <col min="8200" max="8200" width="18.28515625" style="107" customWidth="1"/>
    <col min="8201" max="8201" width="18.85546875" style="107" customWidth="1"/>
    <col min="8202" max="8202" width="16.42578125" style="107" customWidth="1"/>
    <col min="8203" max="8204" width="10.7109375" style="107" customWidth="1"/>
    <col min="8205" max="8205" width="9.140625" style="107"/>
    <col min="8206" max="8206" width="12.85546875" style="107" customWidth="1"/>
    <col min="8207" max="8207" width="23.42578125" style="107" customWidth="1"/>
    <col min="8208" max="8209" width="9.140625" style="107"/>
    <col min="8210" max="8210" width="10.5703125" style="107" bestFit="1" customWidth="1"/>
    <col min="8211" max="8211" width="11.28515625" style="107" customWidth="1"/>
    <col min="8212" max="8448" width="9.140625" style="107"/>
    <col min="8449" max="8449" width="89.5703125" style="107" customWidth="1"/>
    <col min="8450" max="8450" width="19.42578125" style="107" customWidth="1"/>
    <col min="8451" max="8451" width="15.7109375" style="107" customWidth="1"/>
    <col min="8452" max="8452" width="13.140625" style="107" customWidth="1"/>
    <col min="8453" max="8453" width="14.42578125" style="107" customWidth="1"/>
    <col min="8454" max="8454" width="13.85546875" style="107" customWidth="1"/>
    <col min="8455" max="8455" width="16.7109375" style="107" customWidth="1"/>
    <col min="8456" max="8456" width="18.28515625" style="107" customWidth="1"/>
    <col min="8457" max="8457" width="18.85546875" style="107" customWidth="1"/>
    <col min="8458" max="8458" width="16.42578125" style="107" customWidth="1"/>
    <col min="8459" max="8460" width="10.7109375" style="107" customWidth="1"/>
    <col min="8461" max="8461" width="9.140625" style="107"/>
    <col min="8462" max="8462" width="12.85546875" style="107" customWidth="1"/>
    <col min="8463" max="8463" width="23.42578125" style="107" customWidth="1"/>
    <col min="8464" max="8465" width="9.140625" style="107"/>
    <col min="8466" max="8466" width="10.5703125" style="107" bestFit="1" customWidth="1"/>
    <col min="8467" max="8467" width="11.28515625" style="107" customWidth="1"/>
    <col min="8468" max="8704" width="9.140625" style="107"/>
    <col min="8705" max="8705" width="89.5703125" style="107" customWidth="1"/>
    <col min="8706" max="8706" width="19.42578125" style="107" customWidth="1"/>
    <col min="8707" max="8707" width="15.7109375" style="107" customWidth="1"/>
    <col min="8708" max="8708" width="13.140625" style="107" customWidth="1"/>
    <col min="8709" max="8709" width="14.42578125" style="107" customWidth="1"/>
    <col min="8710" max="8710" width="13.85546875" style="107" customWidth="1"/>
    <col min="8711" max="8711" width="16.7109375" style="107" customWidth="1"/>
    <col min="8712" max="8712" width="18.28515625" style="107" customWidth="1"/>
    <col min="8713" max="8713" width="18.85546875" style="107" customWidth="1"/>
    <col min="8714" max="8714" width="16.42578125" style="107" customWidth="1"/>
    <col min="8715" max="8716" width="10.7109375" style="107" customWidth="1"/>
    <col min="8717" max="8717" width="9.140625" style="107"/>
    <col min="8718" max="8718" width="12.85546875" style="107" customWidth="1"/>
    <col min="8719" max="8719" width="23.42578125" style="107" customWidth="1"/>
    <col min="8720" max="8721" width="9.140625" style="107"/>
    <col min="8722" max="8722" width="10.5703125" style="107" bestFit="1" customWidth="1"/>
    <col min="8723" max="8723" width="11.28515625" style="107" customWidth="1"/>
    <col min="8724" max="8960" width="9.140625" style="107"/>
    <col min="8961" max="8961" width="89.5703125" style="107" customWidth="1"/>
    <col min="8962" max="8962" width="19.42578125" style="107" customWidth="1"/>
    <col min="8963" max="8963" width="15.7109375" style="107" customWidth="1"/>
    <col min="8964" max="8964" width="13.140625" style="107" customWidth="1"/>
    <col min="8965" max="8965" width="14.42578125" style="107" customWidth="1"/>
    <col min="8966" max="8966" width="13.85546875" style="107" customWidth="1"/>
    <col min="8967" max="8967" width="16.7109375" style="107" customWidth="1"/>
    <col min="8968" max="8968" width="18.28515625" style="107" customWidth="1"/>
    <col min="8969" max="8969" width="18.85546875" style="107" customWidth="1"/>
    <col min="8970" max="8970" width="16.42578125" style="107" customWidth="1"/>
    <col min="8971" max="8972" width="10.7109375" style="107" customWidth="1"/>
    <col min="8973" max="8973" width="9.140625" style="107"/>
    <col min="8974" max="8974" width="12.85546875" style="107" customWidth="1"/>
    <col min="8975" max="8975" width="23.42578125" style="107" customWidth="1"/>
    <col min="8976" max="8977" width="9.140625" style="107"/>
    <col min="8978" max="8978" width="10.5703125" style="107" bestFit="1" customWidth="1"/>
    <col min="8979" max="8979" width="11.28515625" style="107" customWidth="1"/>
    <col min="8980" max="9216" width="9.140625" style="107"/>
    <col min="9217" max="9217" width="89.5703125" style="107" customWidth="1"/>
    <col min="9218" max="9218" width="19.42578125" style="107" customWidth="1"/>
    <col min="9219" max="9219" width="15.7109375" style="107" customWidth="1"/>
    <col min="9220" max="9220" width="13.140625" style="107" customWidth="1"/>
    <col min="9221" max="9221" width="14.42578125" style="107" customWidth="1"/>
    <col min="9222" max="9222" width="13.85546875" style="107" customWidth="1"/>
    <col min="9223" max="9223" width="16.7109375" style="107" customWidth="1"/>
    <col min="9224" max="9224" width="18.28515625" style="107" customWidth="1"/>
    <col min="9225" max="9225" width="18.85546875" style="107" customWidth="1"/>
    <col min="9226" max="9226" width="16.42578125" style="107" customWidth="1"/>
    <col min="9227" max="9228" width="10.7109375" style="107" customWidth="1"/>
    <col min="9229" max="9229" width="9.140625" style="107"/>
    <col min="9230" max="9230" width="12.85546875" style="107" customWidth="1"/>
    <col min="9231" max="9231" width="23.42578125" style="107" customWidth="1"/>
    <col min="9232" max="9233" width="9.140625" style="107"/>
    <col min="9234" max="9234" width="10.5703125" style="107" bestFit="1" customWidth="1"/>
    <col min="9235" max="9235" width="11.28515625" style="107" customWidth="1"/>
    <col min="9236" max="9472" width="9.140625" style="107"/>
    <col min="9473" max="9473" width="89.5703125" style="107" customWidth="1"/>
    <col min="9474" max="9474" width="19.42578125" style="107" customWidth="1"/>
    <col min="9475" max="9475" width="15.7109375" style="107" customWidth="1"/>
    <col min="9476" max="9476" width="13.140625" style="107" customWidth="1"/>
    <col min="9477" max="9477" width="14.42578125" style="107" customWidth="1"/>
    <col min="9478" max="9478" width="13.85546875" style="107" customWidth="1"/>
    <col min="9479" max="9479" width="16.7109375" style="107" customWidth="1"/>
    <col min="9480" max="9480" width="18.28515625" style="107" customWidth="1"/>
    <col min="9481" max="9481" width="18.85546875" style="107" customWidth="1"/>
    <col min="9482" max="9482" width="16.42578125" style="107" customWidth="1"/>
    <col min="9483" max="9484" width="10.7109375" style="107" customWidth="1"/>
    <col min="9485" max="9485" width="9.140625" style="107"/>
    <col min="9486" max="9486" width="12.85546875" style="107" customWidth="1"/>
    <col min="9487" max="9487" width="23.42578125" style="107" customWidth="1"/>
    <col min="9488" max="9489" width="9.140625" style="107"/>
    <col min="9490" max="9490" width="10.5703125" style="107" bestFit="1" customWidth="1"/>
    <col min="9491" max="9491" width="11.28515625" style="107" customWidth="1"/>
    <col min="9492" max="9728" width="9.140625" style="107"/>
    <col min="9729" max="9729" width="89.5703125" style="107" customWidth="1"/>
    <col min="9730" max="9730" width="19.42578125" style="107" customWidth="1"/>
    <col min="9731" max="9731" width="15.7109375" style="107" customWidth="1"/>
    <col min="9732" max="9732" width="13.140625" style="107" customWidth="1"/>
    <col min="9733" max="9733" width="14.42578125" style="107" customWidth="1"/>
    <col min="9734" max="9734" width="13.85546875" style="107" customWidth="1"/>
    <col min="9735" max="9735" width="16.7109375" style="107" customWidth="1"/>
    <col min="9736" max="9736" width="18.28515625" style="107" customWidth="1"/>
    <col min="9737" max="9737" width="18.85546875" style="107" customWidth="1"/>
    <col min="9738" max="9738" width="16.42578125" style="107" customWidth="1"/>
    <col min="9739" max="9740" width="10.7109375" style="107" customWidth="1"/>
    <col min="9741" max="9741" width="9.140625" style="107"/>
    <col min="9742" max="9742" width="12.85546875" style="107" customWidth="1"/>
    <col min="9743" max="9743" width="23.42578125" style="107" customWidth="1"/>
    <col min="9744" max="9745" width="9.140625" style="107"/>
    <col min="9746" max="9746" width="10.5703125" style="107" bestFit="1" customWidth="1"/>
    <col min="9747" max="9747" width="11.28515625" style="107" customWidth="1"/>
    <col min="9748" max="9984" width="9.140625" style="107"/>
    <col min="9985" max="9985" width="89.5703125" style="107" customWidth="1"/>
    <col min="9986" max="9986" width="19.42578125" style="107" customWidth="1"/>
    <col min="9987" max="9987" width="15.7109375" style="107" customWidth="1"/>
    <col min="9988" max="9988" width="13.140625" style="107" customWidth="1"/>
    <col min="9989" max="9989" width="14.42578125" style="107" customWidth="1"/>
    <col min="9990" max="9990" width="13.85546875" style="107" customWidth="1"/>
    <col min="9991" max="9991" width="16.7109375" style="107" customWidth="1"/>
    <col min="9992" max="9992" width="18.28515625" style="107" customWidth="1"/>
    <col min="9993" max="9993" width="18.85546875" style="107" customWidth="1"/>
    <col min="9994" max="9994" width="16.42578125" style="107" customWidth="1"/>
    <col min="9995" max="9996" width="10.7109375" style="107" customWidth="1"/>
    <col min="9997" max="9997" width="9.140625" style="107"/>
    <col min="9998" max="9998" width="12.85546875" style="107" customWidth="1"/>
    <col min="9999" max="9999" width="23.42578125" style="107" customWidth="1"/>
    <col min="10000" max="10001" width="9.140625" style="107"/>
    <col min="10002" max="10002" width="10.5703125" style="107" bestFit="1" customWidth="1"/>
    <col min="10003" max="10003" width="11.28515625" style="107" customWidth="1"/>
    <col min="10004" max="10240" width="9.140625" style="107"/>
    <col min="10241" max="10241" width="89.5703125" style="107" customWidth="1"/>
    <col min="10242" max="10242" width="19.42578125" style="107" customWidth="1"/>
    <col min="10243" max="10243" width="15.7109375" style="107" customWidth="1"/>
    <col min="10244" max="10244" width="13.140625" style="107" customWidth="1"/>
    <col min="10245" max="10245" width="14.42578125" style="107" customWidth="1"/>
    <col min="10246" max="10246" width="13.85546875" style="107" customWidth="1"/>
    <col min="10247" max="10247" width="16.7109375" style="107" customWidth="1"/>
    <col min="10248" max="10248" width="18.28515625" style="107" customWidth="1"/>
    <col min="10249" max="10249" width="18.85546875" style="107" customWidth="1"/>
    <col min="10250" max="10250" width="16.42578125" style="107" customWidth="1"/>
    <col min="10251" max="10252" width="10.7109375" style="107" customWidth="1"/>
    <col min="10253" max="10253" width="9.140625" style="107"/>
    <col min="10254" max="10254" width="12.85546875" style="107" customWidth="1"/>
    <col min="10255" max="10255" width="23.42578125" style="107" customWidth="1"/>
    <col min="10256" max="10257" width="9.140625" style="107"/>
    <col min="10258" max="10258" width="10.5703125" style="107" bestFit="1" customWidth="1"/>
    <col min="10259" max="10259" width="11.28515625" style="107" customWidth="1"/>
    <col min="10260" max="10496" width="9.140625" style="107"/>
    <col min="10497" max="10497" width="89.5703125" style="107" customWidth="1"/>
    <col min="10498" max="10498" width="19.42578125" style="107" customWidth="1"/>
    <col min="10499" max="10499" width="15.7109375" style="107" customWidth="1"/>
    <col min="10500" max="10500" width="13.140625" style="107" customWidth="1"/>
    <col min="10501" max="10501" width="14.42578125" style="107" customWidth="1"/>
    <col min="10502" max="10502" width="13.85546875" style="107" customWidth="1"/>
    <col min="10503" max="10503" width="16.7109375" style="107" customWidth="1"/>
    <col min="10504" max="10504" width="18.28515625" style="107" customWidth="1"/>
    <col min="10505" max="10505" width="18.85546875" style="107" customWidth="1"/>
    <col min="10506" max="10506" width="16.42578125" style="107" customWidth="1"/>
    <col min="10507" max="10508" width="10.7109375" style="107" customWidth="1"/>
    <col min="10509" max="10509" width="9.140625" style="107"/>
    <col min="10510" max="10510" width="12.85546875" style="107" customWidth="1"/>
    <col min="10511" max="10511" width="23.42578125" style="107" customWidth="1"/>
    <col min="10512" max="10513" width="9.140625" style="107"/>
    <col min="10514" max="10514" width="10.5703125" style="107" bestFit="1" customWidth="1"/>
    <col min="10515" max="10515" width="11.28515625" style="107" customWidth="1"/>
    <col min="10516" max="10752" width="9.140625" style="107"/>
    <col min="10753" max="10753" width="89.5703125" style="107" customWidth="1"/>
    <col min="10754" max="10754" width="19.42578125" style="107" customWidth="1"/>
    <col min="10755" max="10755" width="15.7109375" style="107" customWidth="1"/>
    <col min="10756" max="10756" width="13.140625" style="107" customWidth="1"/>
    <col min="10757" max="10757" width="14.42578125" style="107" customWidth="1"/>
    <col min="10758" max="10758" width="13.85546875" style="107" customWidth="1"/>
    <col min="10759" max="10759" width="16.7109375" style="107" customWidth="1"/>
    <col min="10760" max="10760" width="18.28515625" style="107" customWidth="1"/>
    <col min="10761" max="10761" width="18.85546875" style="107" customWidth="1"/>
    <col min="10762" max="10762" width="16.42578125" style="107" customWidth="1"/>
    <col min="10763" max="10764" width="10.7109375" style="107" customWidth="1"/>
    <col min="10765" max="10765" width="9.140625" style="107"/>
    <col min="10766" max="10766" width="12.85546875" style="107" customWidth="1"/>
    <col min="10767" max="10767" width="23.42578125" style="107" customWidth="1"/>
    <col min="10768" max="10769" width="9.140625" style="107"/>
    <col min="10770" max="10770" width="10.5703125" style="107" bestFit="1" customWidth="1"/>
    <col min="10771" max="10771" width="11.28515625" style="107" customWidth="1"/>
    <col min="10772" max="11008" width="9.140625" style="107"/>
    <col min="11009" max="11009" width="89.5703125" style="107" customWidth="1"/>
    <col min="11010" max="11010" width="19.42578125" style="107" customWidth="1"/>
    <col min="11011" max="11011" width="15.7109375" style="107" customWidth="1"/>
    <col min="11012" max="11012" width="13.140625" style="107" customWidth="1"/>
    <col min="11013" max="11013" width="14.42578125" style="107" customWidth="1"/>
    <col min="11014" max="11014" width="13.85546875" style="107" customWidth="1"/>
    <col min="11015" max="11015" width="16.7109375" style="107" customWidth="1"/>
    <col min="11016" max="11016" width="18.28515625" style="107" customWidth="1"/>
    <col min="11017" max="11017" width="18.85546875" style="107" customWidth="1"/>
    <col min="11018" max="11018" width="16.42578125" style="107" customWidth="1"/>
    <col min="11019" max="11020" width="10.7109375" style="107" customWidth="1"/>
    <col min="11021" max="11021" width="9.140625" style="107"/>
    <col min="11022" max="11022" width="12.85546875" style="107" customWidth="1"/>
    <col min="11023" max="11023" width="23.42578125" style="107" customWidth="1"/>
    <col min="11024" max="11025" width="9.140625" style="107"/>
    <col min="11026" max="11026" width="10.5703125" style="107" bestFit="1" customWidth="1"/>
    <col min="11027" max="11027" width="11.28515625" style="107" customWidth="1"/>
    <col min="11028" max="11264" width="9.140625" style="107"/>
    <col min="11265" max="11265" width="89.5703125" style="107" customWidth="1"/>
    <col min="11266" max="11266" width="19.42578125" style="107" customWidth="1"/>
    <col min="11267" max="11267" width="15.7109375" style="107" customWidth="1"/>
    <col min="11268" max="11268" width="13.140625" style="107" customWidth="1"/>
    <col min="11269" max="11269" width="14.42578125" style="107" customWidth="1"/>
    <col min="11270" max="11270" width="13.85546875" style="107" customWidth="1"/>
    <col min="11271" max="11271" width="16.7109375" style="107" customWidth="1"/>
    <col min="11272" max="11272" width="18.28515625" style="107" customWidth="1"/>
    <col min="11273" max="11273" width="18.85546875" style="107" customWidth="1"/>
    <col min="11274" max="11274" width="16.42578125" style="107" customWidth="1"/>
    <col min="11275" max="11276" width="10.7109375" style="107" customWidth="1"/>
    <col min="11277" max="11277" width="9.140625" style="107"/>
    <col min="11278" max="11278" width="12.85546875" style="107" customWidth="1"/>
    <col min="11279" max="11279" width="23.42578125" style="107" customWidth="1"/>
    <col min="11280" max="11281" width="9.140625" style="107"/>
    <col min="11282" max="11282" width="10.5703125" style="107" bestFit="1" customWidth="1"/>
    <col min="11283" max="11283" width="11.28515625" style="107" customWidth="1"/>
    <col min="11284" max="11520" width="9.140625" style="107"/>
    <col min="11521" max="11521" width="89.5703125" style="107" customWidth="1"/>
    <col min="11522" max="11522" width="19.42578125" style="107" customWidth="1"/>
    <col min="11523" max="11523" width="15.7109375" style="107" customWidth="1"/>
    <col min="11524" max="11524" width="13.140625" style="107" customWidth="1"/>
    <col min="11525" max="11525" width="14.42578125" style="107" customWidth="1"/>
    <col min="11526" max="11526" width="13.85546875" style="107" customWidth="1"/>
    <col min="11527" max="11527" width="16.7109375" style="107" customWidth="1"/>
    <col min="11528" max="11528" width="18.28515625" style="107" customWidth="1"/>
    <col min="11529" max="11529" width="18.85546875" style="107" customWidth="1"/>
    <col min="11530" max="11530" width="16.42578125" style="107" customWidth="1"/>
    <col min="11531" max="11532" width="10.7109375" style="107" customWidth="1"/>
    <col min="11533" max="11533" width="9.140625" style="107"/>
    <col min="11534" max="11534" width="12.85546875" style="107" customWidth="1"/>
    <col min="11535" max="11535" width="23.42578125" style="107" customWidth="1"/>
    <col min="11536" max="11537" width="9.140625" style="107"/>
    <col min="11538" max="11538" width="10.5703125" style="107" bestFit="1" customWidth="1"/>
    <col min="11539" max="11539" width="11.28515625" style="107" customWidth="1"/>
    <col min="11540" max="11776" width="9.140625" style="107"/>
    <col min="11777" max="11777" width="89.5703125" style="107" customWidth="1"/>
    <col min="11778" max="11778" width="19.42578125" style="107" customWidth="1"/>
    <col min="11779" max="11779" width="15.7109375" style="107" customWidth="1"/>
    <col min="11780" max="11780" width="13.140625" style="107" customWidth="1"/>
    <col min="11781" max="11781" width="14.42578125" style="107" customWidth="1"/>
    <col min="11782" max="11782" width="13.85546875" style="107" customWidth="1"/>
    <col min="11783" max="11783" width="16.7109375" style="107" customWidth="1"/>
    <col min="11784" max="11784" width="18.28515625" style="107" customWidth="1"/>
    <col min="11785" max="11785" width="18.85546875" style="107" customWidth="1"/>
    <col min="11786" max="11786" width="16.42578125" style="107" customWidth="1"/>
    <col min="11787" max="11788" width="10.7109375" style="107" customWidth="1"/>
    <col min="11789" max="11789" width="9.140625" style="107"/>
    <col min="11790" max="11790" width="12.85546875" style="107" customWidth="1"/>
    <col min="11791" max="11791" width="23.42578125" style="107" customWidth="1"/>
    <col min="11792" max="11793" width="9.140625" style="107"/>
    <col min="11794" max="11794" width="10.5703125" style="107" bestFit="1" customWidth="1"/>
    <col min="11795" max="11795" width="11.28515625" style="107" customWidth="1"/>
    <col min="11796" max="12032" width="9.140625" style="107"/>
    <col min="12033" max="12033" width="89.5703125" style="107" customWidth="1"/>
    <col min="12034" max="12034" width="19.42578125" style="107" customWidth="1"/>
    <col min="12035" max="12035" width="15.7109375" style="107" customWidth="1"/>
    <col min="12036" max="12036" width="13.140625" style="107" customWidth="1"/>
    <col min="12037" max="12037" width="14.42578125" style="107" customWidth="1"/>
    <col min="12038" max="12038" width="13.85546875" style="107" customWidth="1"/>
    <col min="12039" max="12039" width="16.7109375" style="107" customWidth="1"/>
    <col min="12040" max="12040" width="18.28515625" style="107" customWidth="1"/>
    <col min="12041" max="12041" width="18.85546875" style="107" customWidth="1"/>
    <col min="12042" max="12042" width="16.42578125" style="107" customWidth="1"/>
    <col min="12043" max="12044" width="10.7109375" style="107" customWidth="1"/>
    <col min="12045" max="12045" width="9.140625" style="107"/>
    <col min="12046" max="12046" width="12.85546875" style="107" customWidth="1"/>
    <col min="12047" max="12047" width="23.42578125" style="107" customWidth="1"/>
    <col min="12048" max="12049" width="9.140625" style="107"/>
    <col min="12050" max="12050" width="10.5703125" style="107" bestFit="1" customWidth="1"/>
    <col min="12051" max="12051" width="11.28515625" style="107" customWidth="1"/>
    <col min="12052" max="12288" width="9.140625" style="107"/>
    <col min="12289" max="12289" width="89.5703125" style="107" customWidth="1"/>
    <col min="12290" max="12290" width="19.42578125" style="107" customWidth="1"/>
    <col min="12291" max="12291" width="15.7109375" style="107" customWidth="1"/>
    <col min="12292" max="12292" width="13.140625" style="107" customWidth="1"/>
    <col min="12293" max="12293" width="14.42578125" style="107" customWidth="1"/>
    <col min="12294" max="12294" width="13.85546875" style="107" customWidth="1"/>
    <col min="12295" max="12295" width="16.7109375" style="107" customWidth="1"/>
    <col min="12296" max="12296" width="18.28515625" style="107" customWidth="1"/>
    <col min="12297" max="12297" width="18.85546875" style="107" customWidth="1"/>
    <col min="12298" max="12298" width="16.42578125" style="107" customWidth="1"/>
    <col min="12299" max="12300" width="10.7109375" style="107" customWidth="1"/>
    <col min="12301" max="12301" width="9.140625" style="107"/>
    <col min="12302" max="12302" width="12.85546875" style="107" customWidth="1"/>
    <col min="12303" max="12303" width="23.42578125" style="107" customWidth="1"/>
    <col min="12304" max="12305" width="9.140625" style="107"/>
    <col min="12306" max="12306" width="10.5703125" style="107" bestFit="1" customWidth="1"/>
    <col min="12307" max="12307" width="11.28515625" style="107" customWidth="1"/>
    <col min="12308" max="12544" width="9.140625" style="107"/>
    <col min="12545" max="12545" width="89.5703125" style="107" customWidth="1"/>
    <col min="12546" max="12546" width="19.42578125" style="107" customWidth="1"/>
    <col min="12547" max="12547" width="15.7109375" style="107" customWidth="1"/>
    <col min="12548" max="12548" width="13.140625" style="107" customWidth="1"/>
    <col min="12549" max="12549" width="14.42578125" style="107" customWidth="1"/>
    <col min="12550" max="12550" width="13.85546875" style="107" customWidth="1"/>
    <col min="12551" max="12551" width="16.7109375" style="107" customWidth="1"/>
    <col min="12552" max="12552" width="18.28515625" style="107" customWidth="1"/>
    <col min="12553" max="12553" width="18.85546875" style="107" customWidth="1"/>
    <col min="12554" max="12554" width="16.42578125" style="107" customWidth="1"/>
    <col min="12555" max="12556" width="10.7109375" style="107" customWidth="1"/>
    <col min="12557" max="12557" width="9.140625" style="107"/>
    <col min="12558" max="12558" width="12.85546875" style="107" customWidth="1"/>
    <col min="12559" max="12559" width="23.42578125" style="107" customWidth="1"/>
    <col min="12560" max="12561" width="9.140625" style="107"/>
    <col min="12562" max="12562" width="10.5703125" style="107" bestFit="1" customWidth="1"/>
    <col min="12563" max="12563" width="11.28515625" style="107" customWidth="1"/>
    <col min="12564" max="12800" width="9.140625" style="107"/>
    <col min="12801" max="12801" width="89.5703125" style="107" customWidth="1"/>
    <col min="12802" max="12802" width="19.42578125" style="107" customWidth="1"/>
    <col min="12803" max="12803" width="15.7109375" style="107" customWidth="1"/>
    <col min="12804" max="12804" width="13.140625" style="107" customWidth="1"/>
    <col min="12805" max="12805" width="14.42578125" style="107" customWidth="1"/>
    <col min="12806" max="12806" width="13.85546875" style="107" customWidth="1"/>
    <col min="12807" max="12807" width="16.7109375" style="107" customWidth="1"/>
    <col min="12808" max="12808" width="18.28515625" style="107" customWidth="1"/>
    <col min="12809" max="12809" width="18.85546875" style="107" customWidth="1"/>
    <col min="12810" max="12810" width="16.42578125" style="107" customWidth="1"/>
    <col min="12811" max="12812" width="10.7109375" style="107" customWidth="1"/>
    <col min="12813" max="12813" width="9.140625" style="107"/>
    <col min="12814" max="12814" width="12.85546875" style="107" customWidth="1"/>
    <col min="12815" max="12815" width="23.42578125" style="107" customWidth="1"/>
    <col min="12816" max="12817" width="9.140625" style="107"/>
    <col min="12818" max="12818" width="10.5703125" style="107" bestFit="1" customWidth="1"/>
    <col min="12819" max="12819" width="11.28515625" style="107" customWidth="1"/>
    <col min="12820" max="13056" width="9.140625" style="107"/>
    <col min="13057" max="13057" width="89.5703125" style="107" customWidth="1"/>
    <col min="13058" max="13058" width="19.42578125" style="107" customWidth="1"/>
    <col min="13059" max="13059" width="15.7109375" style="107" customWidth="1"/>
    <col min="13060" max="13060" width="13.140625" style="107" customWidth="1"/>
    <col min="13061" max="13061" width="14.42578125" style="107" customWidth="1"/>
    <col min="13062" max="13062" width="13.85546875" style="107" customWidth="1"/>
    <col min="13063" max="13063" width="16.7109375" style="107" customWidth="1"/>
    <col min="13064" max="13064" width="18.28515625" style="107" customWidth="1"/>
    <col min="13065" max="13065" width="18.85546875" style="107" customWidth="1"/>
    <col min="13066" max="13066" width="16.42578125" style="107" customWidth="1"/>
    <col min="13067" max="13068" width="10.7109375" style="107" customWidth="1"/>
    <col min="13069" max="13069" width="9.140625" style="107"/>
    <col min="13070" max="13070" width="12.85546875" style="107" customWidth="1"/>
    <col min="13071" max="13071" width="23.42578125" style="107" customWidth="1"/>
    <col min="13072" max="13073" width="9.140625" style="107"/>
    <col min="13074" max="13074" width="10.5703125" style="107" bestFit="1" customWidth="1"/>
    <col min="13075" max="13075" width="11.28515625" style="107" customWidth="1"/>
    <col min="13076" max="13312" width="9.140625" style="107"/>
    <col min="13313" max="13313" width="89.5703125" style="107" customWidth="1"/>
    <col min="13314" max="13314" width="19.42578125" style="107" customWidth="1"/>
    <col min="13315" max="13315" width="15.7109375" style="107" customWidth="1"/>
    <col min="13316" max="13316" width="13.140625" style="107" customWidth="1"/>
    <col min="13317" max="13317" width="14.42578125" style="107" customWidth="1"/>
    <col min="13318" max="13318" width="13.85546875" style="107" customWidth="1"/>
    <col min="13319" max="13319" width="16.7109375" style="107" customWidth="1"/>
    <col min="13320" max="13320" width="18.28515625" style="107" customWidth="1"/>
    <col min="13321" max="13321" width="18.85546875" style="107" customWidth="1"/>
    <col min="13322" max="13322" width="16.42578125" style="107" customWidth="1"/>
    <col min="13323" max="13324" width="10.7109375" style="107" customWidth="1"/>
    <col min="13325" max="13325" width="9.140625" style="107"/>
    <col min="13326" max="13326" width="12.85546875" style="107" customWidth="1"/>
    <col min="13327" max="13327" width="23.42578125" style="107" customWidth="1"/>
    <col min="13328" max="13329" width="9.140625" style="107"/>
    <col min="13330" max="13330" width="10.5703125" style="107" bestFit="1" customWidth="1"/>
    <col min="13331" max="13331" width="11.28515625" style="107" customWidth="1"/>
    <col min="13332" max="13568" width="9.140625" style="107"/>
    <col min="13569" max="13569" width="89.5703125" style="107" customWidth="1"/>
    <col min="13570" max="13570" width="19.42578125" style="107" customWidth="1"/>
    <col min="13571" max="13571" width="15.7109375" style="107" customWidth="1"/>
    <col min="13572" max="13572" width="13.140625" style="107" customWidth="1"/>
    <col min="13573" max="13573" width="14.42578125" style="107" customWidth="1"/>
    <col min="13574" max="13574" width="13.85546875" style="107" customWidth="1"/>
    <col min="13575" max="13575" width="16.7109375" style="107" customWidth="1"/>
    <col min="13576" max="13576" width="18.28515625" style="107" customWidth="1"/>
    <col min="13577" max="13577" width="18.85546875" style="107" customWidth="1"/>
    <col min="13578" max="13578" width="16.42578125" style="107" customWidth="1"/>
    <col min="13579" max="13580" width="10.7109375" style="107" customWidth="1"/>
    <col min="13581" max="13581" width="9.140625" style="107"/>
    <col min="13582" max="13582" width="12.85546875" style="107" customWidth="1"/>
    <col min="13583" max="13583" width="23.42578125" style="107" customWidth="1"/>
    <col min="13584" max="13585" width="9.140625" style="107"/>
    <col min="13586" max="13586" width="10.5703125" style="107" bestFit="1" customWidth="1"/>
    <col min="13587" max="13587" width="11.28515625" style="107" customWidth="1"/>
    <col min="13588" max="13824" width="9.140625" style="107"/>
    <col min="13825" max="13825" width="89.5703125" style="107" customWidth="1"/>
    <col min="13826" max="13826" width="19.42578125" style="107" customWidth="1"/>
    <col min="13827" max="13827" width="15.7109375" style="107" customWidth="1"/>
    <col min="13828" max="13828" width="13.140625" style="107" customWidth="1"/>
    <col min="13829" max="13829" width="14.42578125" style="107" customWidth="1"/>
    <col min="13830" max="13830" width="13.85546875" style="107" customWidth="1"/>
    <col min="13831" max="13831" width="16.7109375" style="107" customWidth="1"/>
    <col min="13832" max="13832" width="18.28515625" style="107" customWidth="1"/>
    <col min="13833" max="13833" width="18.85546875" style="107" customWidth="1"/>
    <col min="13834" max="13834" width="16.42578125" style="107" customWidth="1"/>
    <col min="13835" max="13836" width="10.7109375" style="107" customWidth="1"/>
    <col min="13837" max="13837" width="9.140625" style="107"/>
    <col min="13838" max="13838" width="12.85546875" style="107" customWidth="1"/>
    <col min="13839" max="13839" width="23.42578125" style="107" customWidth="1"/>
    <col min="13840" max="13841" width="9.140625" style="107"/>
    <col min="13842" max="13842" width="10.5703125" style="107" bestFit="1" customWidth="1"/>
    <col min="13843" max="13843" width="11.28515625" style="107" customWidth="1"/>
    <col min="13844" max="14080" width="9.140625" style="107"/>
    <col min="14081" max="14081" width="89.5703125" style="107" customWidth="1"/>
    <col min="14082" max="14082" width="19.42578125" style="107" customWidth="1"/>
    <col min="14083" max="14083" width="15.7109375" style="107" customWidth="1"/>
    <col min="14084" max="14084" width="13.140625" style="107" customWidth="1"/>
    <col min="14085" max="14085" width="14.42578125" style="107" customWidth="1"/>
    <col min="14086" max="14086" width="13.85546875" style="107" customWidth="1"/>
    <col min="14087" max="14087" width="16.7109375" style="107" customWidth="1"/>
    <col min="14088" max="14088" width="18.28515625" style="107" customWidth="1"/>
    <col min="14089" max="14089" width="18.85546875" style="107" customWidth="1"/>
    <col min="14090" max="14090" width="16.42578125" style="107" customWidth="1"/>
    <col min="14091" max="14092" width="10.7109375" style="107" customWidth="1"/>
    <col min="14093" max="14093" width="9.140625" style="107"/>
    <col min="14094" max="14094" width="12.85546875" style="107" customWidth="1"/>
    <col min="14095" max="14095" width="23.42578125" style="107" customWidth="1"/>
    <col min="14096" max="14097" width="9.140625" style="107"/>
    <col min="14098" max="14098" width="10.5703125" style="107" bestFit="1" customWidth="1"/>
    <col min="14099" max="14099" width="11.28515625" style="107" customWidth="1"/>
    <col min="14100" max="14336" width="9.140625" style="107"/>
    <col min="14337" max="14337" width="89.5703125" style="107" customWidth="1"/>
    <col min="14338" max="14338" width="19.42578125" style="107" customWidth="1"/>
    <col min="14339" max="14339" width="15.7109375" style="107" customWidth="1"/>
    <col min="14340" max="14340" width="13.140625" style="107" customWidth="1"/>
    <col min="14341" max="14341" width="14.42578125" style="107" customWidth="1"/>
    <col min="14342" max="14342" width="13.85546875" style="107" customWidth="1"/>
    <col min="14343" max="14343" width="16.7109375" style="107" customWidth="1"/>
    <col min="14344" max="14344" width="18.28515625" style="107" customWidth="1"/>
    <col min="14345" max="14345" width="18.85546875" style="107" customWidth="1"/>
    <col min="14346" max="14346" width="16.42578125" style="107" customWidth="1"/>
    <col min="14347" max="14348" width="10.7109375" style="107" customWidth="1"/>
    <col min="14349" max="14349" width="9.140625" style="107"/>
    <col min="14350" max="14350" width="12.85546875" style="107" customWidth="1"/>
    <col min="14351" max="14351" width="23.42578125" style="107" customWidth="1"/>
    <col min="14352" max="14353" width="9.140625" style="107"/>
    <col min="14354" max="14354" width="10.5703125" style="107" bestFit="1" customWidth="1"/>
    <col min="14355" max="14355" width="11.28515625" style="107" customWidth="1"/>
    <col min="14356" max="14592" width="9.140625" style="107"/>
    <col min="14593" max="14593" width="89.5703125" style="107" customWidth="1"/>
    <col min="14594" max="14594" width="19.42578125" style="107" customWidth="1"/>
    <col min="14595" max="14595" width="15.7109375" style="107" customWidth="1"/>
    <col min="14596" max="14596" width="13.140625" style="107" customWidth="1"/>
    <col min="14597" max="14597" width="14.42578125" style="107" customWidth="1"/>
    <col min="14598" max="14598" width="13.85546875" style="107" customWidth="1"/>
    <col min="14599" max="14599" width="16.7109375" style="107" customWidth="1"/>
    <col min="14600" max="14600" width="18.28515625" style="107" customWidth="1"/>
    <col min="14601" max="14601" width="18.85546875" style="107" customWidth="1"/>
    <col min="14602" max="14602" width="16.42578125" style="107" customWidth="1"/>
    <col min="14603" max="14604" width="10.7109375" style="107" customWidth="1"/>
    <col min="14605" max="14605" width="9.140625" style="107"/>
    <col min="14606" max="14606" width="12.85546875" style="107" customWidth="1"/>
    <col min="14607" max="14607" width="23.42578125" style="107" customWidth="1"/>
    <col min="14608" max="14609" width="9.140625" style="107"/>
    <col min="14610" max="14610" width="10.5703125" style="107" bestFit="1" customWidth="1"/>
    <col min="14611" max="14611" width="11.28515625" style="107" customWidth="1"/>
    <col min="14612" max="14848" width="9.140625" style="107"/>
    <col min="14849" max="14849" width="89.5703125" style="107" customWidth="1"/>
    <col min="14850" max="14850" width="19.42578125" style="107" customWidth="1"/>
    <col min="14851" max="14851" width="15.7109375" style="107" customWidth="1"/>
    <col min="14852" max="14852" width="13.140625" style="107" customWidth="1"/>
    <col min="14853" max="14853" width="14.42578125" style="107" customWidth="1"/>
    <col min="14854" max="14854" width="13.85546875" style="107" customWidth="1"/>
    <col min="14855" max="14855" width="16.7109375" style="107" customWidth="1"/>
    <col min="14856" max="14856" width="18.28515625" style="107" customWidth="1"/>
    <col min="14857" max="14857" width="18.85546875" style="107" customWidth="1"/>
    <col min="14858" max="14858" width="16.42578125" style="107" customWidth="1"/>
    <col min="14859" max="14860" width="10.7109375" style="107" customWidth="1"/>
    <col min="14861" max="14861" width="9.140625" style="107"/>
    <col min="14862" max="14862" width="12.85546875" style="107" customWidth="1"/>
    <col min="14863" max="14863" width="23.42578125" style="107" customWidth="1"/>
    <col min="14864" max="14865" width="9.140625" style="107"/>
    <col min="14866" max="14866" width="10.5703125" style="107" bestFit="1" customWidth="1"/>
    <col min="14867" max="14867" width="11.28515625" style="107" customWidth="1"/>
    <col min="14868" max="15104" width="9.140625" style="107"/>
    <col min="15105" max="15105" width="89.5703125" style="107" customWidth="1"/>
    <col min="15106" max="15106" width="19.42578125" style="107" customWidth="1"/>
    <col min="15107" max="15107" width="15.7109375" style="107" customWidth="1"/>
    <col min="15108" max="15108" width="13.140625" style="107" customWidth="1"/>
    <col min="15109" max="15109" width="14.42578125" style="107" customWidth="1"/>
    <col min="15110" max="15110" width="13.85546875" style="107" customWidth="1"/>
    <col min="15111" max="15111" width="16.7109375" style="107" customWidth="1"/>
    <col min="15112" max="15112" width="18.28515625" style="107" customWidth="1"/>
    <col min="15113" max="15113" width="18.85546875" style="107" customWidth="1"/>
    <col min="15114" max="15114" width="16.42578125" style="107" customWidth="1"/>
    <col min="15115" max="15116" width="10.7109375" style="107" customWidth="1"/>
    <col min="15117" max="15117" width="9.140625" style="107"/>
    <col min="15118" max="15118" width="12.85546875" style="107" customWidth="1"/>
    <col min="15119" max="15119" width="23.42578125" style="107" customWidth="1"/>
    <col min="15120" max="15121" width="9.140625" style="107"/>
    <col min="15122" max="15122" width="10.5703125" style="107" bestFit="1" customWidth="1"/>
    <col min="15123" max="15123" width="11.28515625" style="107" customWidth="1"/>
    <col min="15124" max="15360" width="9.140625" style="107"/>
    <col min="15361" max="15361" width="89.5703125" style="107" customWidth="1"/>
    <col min="15362" max="15362" width="19.42578125" style="107" customWidth="1"/>
    <col min="15363" max="15363" width="15.7109375" style="107" customWidth="1"/>
    <col min="15364" max="15364" width="13.140625" style="107" customWidth="1"/>
    <col min="15365" max="15365" width="14.42578125" style="107" customWidth="1"/>
    <col min="15366" max="15366" width="13.85546875" style="107" customWidth="1"/>
    <col min="15367" max="15367" width="16.7109375" style="107" customWidth="1"/>
    <col min="15368" max="15368" width="18.28515625" style="107" customWidth="1"/>
    <col min="15369" max="15369" width="18.85546875" style="107" customWidth="1"/>
    <col min="15370" max="15370" width="16.42578125" style="107" customWidth="1"/>
    <col min="15371" max="15372" width="10.7109375" style="107" customWidth="1"/>
    <col min="15373" max="15373" width="9.140625" style="107"/>
    <col min="15374" max="15374" width="12.85546875" style="107" customWidth="1"/>
    <col min="15375" max="15375" width="23.42578125" style="107" customWidth="1"/>
    <col min="15376" max="15377" width="9.140625" style="107"/>
    <col min="15378" max="15378" width="10.5703125" style="107" bestFit="1" customWidth="1"/>
    <col min="15379" max="15379" width="11.28515625" style="107" customWidth="1"/>
    <col min="15380" max="15616" width="9.140625" style="107"/>
    <col min="15617" max="15617" width="89.5703125" style="107" customWidth="1"/>
    <col min="15618" max="15618" width="19.42578125" style="107" customWidth="1"/>
    <col min="15619" max="15619" width="15.7109375" style="107" customWidth="1"/>
    <col min="15620" max="15620" width="13.140625" style="107" customWidth="1"/>
    <col min="15621" max="15621" width="14.42578125" style="107" customWidth="1"/>
    <col min="15622" max="15622" width="13.85546875" style="107" customWidth="1"/>
    <col min="15623" max="15623" width="16.7109375" style="107" customWidth="1"/>
    <col min="15624" max="15624" width="18.28515625" style="107" customWidth="1"/>
    <col min="15625" max="15625" width="18.85546875" style="107" customWidth="1"/>
    <col min="15626" max="15626" width="16.42578125" style="107" customWidth="1"/>
    <col min="15627" max="15628" width="10.7109375" style="107" customWidth="1"/>
    <col min="15629" max="15629" width="9.140625" style="107"/>
    <col min="15630" max="15630" width="12.85546875" style="107" customWidth="1"/>
    <col min="15631" max="15631" width="23.42578125" style="107" customWidth="1"/>
    <col min="15632" max="15633" width="9.140625" style="107"/>
    <col min="15634" max="15634" width="10.5703125" style="107" bestFit="1" customWidth="1"/>
    <col min="15635" max="15635" width="11.28515625" style="107" customWidth="1"/>
    <col min="15636" max="15872" width="9.140625" style="107"/>
    <col min="15873" max="15873" width="89.5703125" style="107" customWidth="1"/>
    <col min="15874" max="15874" width="19.42578125" style="107" customWidth="1"/>
    <col min="15875" max="15875" width="15.7109375" style="107" customWidth="1"/>
    <col min="15876" max="15876" width="13.140625" style="107" customWidth="1"/>
    <col min="15877" max="15877" width="14.42578125" style="107" customWidth="1"/>
    <col min="15878" max="15878" width="13.85546875" style="107" customWidth="1"/>
    <col min="15879" max="15879" width="16.7109375" style="107" customWidth="1"/>
    <col min="15880" max="15880" width="18.28515625" style="107" customWidth="1"/>
    <col min="15881" max="15881" width="18.85546875" style="107" customWidth="1"/>
    <col min="15882" max="15882" width="16.42578125" style="107" customWidth="1"/>
    <col min="15883" max="15884" width="10.7109375" style="107" customWidth="1"/>
    <col min="15885" max="15885" width="9.140625" style="107"/>
    <col min="15886" max="15886" width="12.85546875" style="107" customWidth="1"/>
    <col min="15887" max="15887" width="23.42578125" style="107" customWidth="1"/>
    <col min="15888" max="15889" width="9.140625" style="107"/>
    <col min="15890" max="15890" width="10.5703125" style="107" bestFit="1" customWidth="1"/>
    <col min="15891" max="15891" width="11.28515625" style="107" customWidth="1"/>
    <col min="15892" max="16128" width="9.140625" style="107"/>
    <col min="16129" max="16129" width="89.5703125" style="107" customWidth="1"/>
    <col min="16130" max="16130" width="19.42578125" style="107" customWidth="1"/>
    <col min="16131" max="16131" width="15.7109375" style="107" customWidth="1"/>
    <col min="16132" max="16132" width="13.140625" style="107" customWidth="1"/>
    <col min="16133" max="16133" width="14.42578125" style="107" customWidth="1"/>
    <col min="16134" max="16134" width="13.85546875" style="107" customWidth="1"/>
    <col min="16135" max="16135" width="16.7109375" style="107" customWidth="1"/>
    <col min="16136" max="16136" width="18.28515625" style="107" customWidth="1"/>
    <col min="16137" max="16137" width="18.85546875" style="107" customWidth="1"/>
    <col min="16138" max="16138" width="16.42578125" style="107" customWidth="1"/>
    <col min="16139" max="16140" width="10.7109375" style="107" customWidth="1"/>
    <col min="16141" max="16141" width="9.140625" style="107"/>
    <col min="16142" max="16142" width="12.85546875" style="107" customWidth="1"/>
    <col min="16143" max="16143" width="23.42578125" style="107" customWidth="1"/>
    <col min="16144" max="16145" width="9.140625" style="107"/>
    <col min="16146" max="16146" width="10.5703125" style="107" bestFit="1" customWidth="1"/>
    <col min="16147" max="16147" width="11.28515625" style="107" customWidth="1"/>
    <col min="16148" max="16384" width="9.140625" style="107"/>
  </cols>
  <sheetData>
    <row r="1" spans="1:17" ht="25.5" customHeight="1">
      <c r="A1" s="7086"/>
      <c r="B1" s="7086"/>
      <c r="C1" s="7086"/>
      <c r="D1" s="7086"/>
      <c r="E1" s="7086"/>
      <c r="F1" s="7086"/>
      <c r="G1" s="7086"/>
      <c r="H1" s="7086"/>
      <c r="I1" s="7086"/>
      <c r="J1" s="7086"/>
      <c r="K1" s="7086"/>
      <c r="L1" s="7086"/>
      <c r="M1" s="7086"/>
      <c r="N1" s="7086"/>
      <c r="O1" s="7086"/>
      <c r="P1" s="7086"/>
      <c r="Q1" s="7086"/>
    </row>
    <row r="2" spans="1:17" ht="27.75" customHeight="1">
      <c r="A2" s="7086" t="s">
        <v>21</v>
      </c>
      <c r="B2" s="7086"/>
      <c r="C2" s="7086"/>
      <c r="D2" s="7086"/>
      <c r="E2" s="7086"/>
      <c r="F2" s="7086"/>
      <c r="G2" s="7086"/>
      <c r="H2" s="7086"/>
      <c r="I2" s="7086"/>
      <c r="J2" s="7086"/>
      <c r="K2" s="7086"/>
      <c r="L2" s="7086"/>
      <c r="M2" s="7086"/>
    </row>
    <row r="3" spans="1:17" ht="24.75" customHeight="1">
      <c r="A3" s="7086" t="s">
        <v>479</v>
      </c>
      <c r="B3" s="7086"/>
      <c r="C3" s="7086"/>
      <c r="D3" s="7086"/>
      <c r="E3" s="7086"/>
      <c r="F3" s="7086"/>
      <c r="G3" s="7086"/>
      <c r="H3" s="7086"/>
      <c r="I3" s="7086"/>
      <c r="J3" s="7086"/>
      <c r="K3" s="1911"/>
      <c r="L3" s="1911"/>
    </row>
    <row r="4" spans="1:17" ht="33" customHeight="1" thickBot="1">
      <c r="A4" s="224"/>
    </row>
    <row r="5" spans="1:17" ht="33" customHeight="1" thickBot="1">
      <c r="A5" s="7160" t="s">
        <v>1</v>
      </c>
      <c r="B5" s="7154" t="s">
        <v>36</v>
      </c>
      <c r="C5" s="7155"/>
      <c r="D5" s="7156"/>
      <c r="E5" s="7154" t="s">
        <v>37</v>
      </c>
      <c r="F5" s="7155"/>
      <c r="G5" s="7156"/>
      <c r="H5" s="7162" t="s">
        <v>343</v>
      </c>
      <c r="I5" s="7163"/>
      <c r="J5" s="7164"/>
      <c r="K5" s="235"/>
      <c r="L5" s="235"/>
    </row>
    <row r="6" spans="1:17" ht="33" customHeight="1" thickBot="1">
      <c r="A6" s="7161"/>
      <c r="B6" s="7157" t="s">
        <v>39</v>
      </c>
      <c r="C6" s="7158"/>
      <c r="D6" s="7159"/>
      <c r="E6" s="7157" t="s">
        <v>39</v>
      </c>
      <c r="F6" s="7158"/>
      <c r="G6" s="7159"/>
      <c r="H6" s="7151"/>
      <c r="I6" s="7165"/>
      <c r="J6" s="7153"/>
      <c r="K6" s="235"/>
      <c r="L6" s="235"/>
    </row>
    <row r="7" spans="1:17" ht="86.25" customHeight="1" thickBot="1">
      <c r="A7" s="7147"/>
      <c r="B7" s="2344" t="s">
        <v>7</v>
      </c>
      <c r="C7" s="2345" t="s">
        <v>8</v>
      </c>
      <c r="D7" s="2346" t="s">
        <v>9</v>
      </c>
      <c r="E7" s="2344" t="s">
        <v>7</v>
      </c>
      <c r="F7" s="2345" t="s">
        <v>8</v>
      </c>
      <c r="G7" s="2346" t="s">
        <v>9</v>
      </c>
      <c r="H7" s="2344" t="s">
        <v>7</v>
      </c>
      <c r="I7" s="2345" t="s">
        <v>8</v>
      </c>
      <c r="J7" s="2346" t="s">
        <v>9</v>
      </c>
      <c r="K7" s="235"/>
      <c r="L7" s="235"/>
    </row>
    <row r="8" spans="1:17" ht="36.75" customHeight="1">
      <c r="A8" s="2347" t="s">
        <v>10</v>
      </c>
      <c r="B8" s="5072"/>
      <c r="C8" s="5075"/>
      <c r="D8" s="5074"/>
      <c r="E8" s="5077"/>
      <c r="F8" s="5075"/>
      <c r="G8" s="237"/>
      <c r="H8" s="2388"/>
      <c r="I8" s="2389"/>
      <c r="J8" s="2390"/>
      <c r="K8" s="235"/>
      <c r="L8" s="235"/>
    </row>
    <row r="9" spans="1:17" ht="29.25" customHeight="1">
      <c r="A9" s="2357" t="s">
        <v>40</v>
      </c>
      <c r="B9" s="6705">
        <f>B15+B21+B27</f>
        <v>27</v>
      </c>
      <c r="C9" s="6706">
        <f>C15+C21</f>
        <v>1</v>
      </c>
      <c r="D9" s="6707">
        <f>D15+D21+D27</f>
        <v>28</v>
      </c>
      <c r="E9" s="6708">
        <f>E15+E21+E27</f>
        <v>32</v>
      </c>
      <c r="F9" s="6706">
        <f>F15+F21</f>
        <v>1</v>
      </c>
      <c r="G9" s="6709">
        <f>G15+G21+G27</f>
        <v>33</v>
      </c>
      <c r="H9" s="6705">
        <f>H15+H21+H27</f>
        <v>59</v>
      </c>
      <c r="I9" s="6706">
        <f>I15+I21</f>
        <v>2</v>
      </c>
      <c r="J9" s="5793">
        <f>J15+J21+J27</f>
        <v>61</v>
      </c>
      <c r="K9" s="235"/>
      <c r="L9" s="235"/>
    </row>
    <row r="10" spans="1:17" ht="29.25" customHeight="1">
      <c r="A10" s="2357" t="s">
        <v>41</v>
      </c>
      <c r="B10" s="6705">
        <f>B16+B22</f>
        <v>64</v>
      </c>
      <c r="C10" s="6706">
        <f>C16+C22</f>
        <v>7</v>
      </c>
      <c r="D10" s="6707">
        <f>D16+D22</f>
        <v>71</v>
      </c>
      <c r="E10" s="6708">
        <f>E16+E22</f>
        <v>61</v>
      </c>
      <c r="F10" s="6706">
        <f>F16+F22</f>
        <v>1</v>
      </c>
      <c r="G10" s="6709">
        <f>G16+G22</f>
        <v>62</v>
      </c>
      <c r="H10" s="6705">
        <f>H16+H22</f>
        <v>125</v>
      </c>
      <c r="I10" s="6706">
        <f>I16+I22</f>
        <v>8</v>
      </c>
      <c r="J10" s="5793">
        <f>J16+J22</f>
        <v>133</v>
      </c>
      <c r="K10" s="235"/>
      <c r="L10" s="235"/>
    </row>
    <row r="11" spans="1:17" ht="30.75" customHeight="1" thickBot="1">
      <c r="A11" s="2357" t="s">
        <v>42</v>
      </c>
      <c r="B11" s="6710">
        <f>B17+B23</f>
        <v>5</v>
      </c>
      <c r="C11" s="6711">
        <f>C17+C23</f>
        <v>1</v>
      </c>
      <c r="D11" s="6712">
        <f>D17+D23</f>
        <v>6</v>
      </c>
      <c r="E11" s="6713">
        <f>E17+E23</f>
        <v>0</v>
      </c>
      <c r="F11" s="6711">
        <f>F17+F23</f>
        <v>0</v>
      </c>
      <c r="G11" s="6714">
        <f>G17+G23</f>
        <v>0</v>
      </c>
      <c r="H11" s="6710">
        <f>H17+H23</f>
        <v>5</v>
      </c>
      <c r="I11" s="6711">
        <f>I17+I23</f>
        <v>1</v>
      </c>
      <c r="J11" s="5794">
        <f>J17+J23</f>
        <v>6</v>
      </c>
      <c r="K11" s="235"/>
      <c r="L11" s="235"/>
    </row>
    <row r="12" spans="1:17" ht="36.75" customHeight="1" thickBot="1">
      <c r="A12" s="2391" t="s">
        <v>27</v>
      </c>
      <c r="B12" s="6564">
        <f t="shared" ref="B12:G12" si="0">SUM(B8:B11)</f>
        <v>96</v>
      </c>
      <c r="C12" s="6715">
        <f t="shared" si="0"/>
        <v>9</v>
      </c>
      <c r="D12" s="6716">
        <f t="shared" si="0"/>
        <v>105</v>
      </c>
      <c r="E12" s="6564">
        <f t="shared" si="0"/>
        <v>93</v>
      </c>
      <c r="F12" s="6715">
        <f t="shared" si="0"/>
        <v>2</v>
      </c>
      <c r="G12" s="6716">
        <f t="shared" si="0"/>
        <v>95</v>
      </c>
      <c r="H12" s="6564">
        <f>SUM(H9:H11)</f>
        <v>189</v>
      </c>
      <c r="I12" s="6715">
        <f>SUM(I9:I11)</f>
        <v>11</v>
      </c>
      <c r="J12" s="5795">
        <f>SUM(J9:J11)</f>
        <v>200</v>
      </c>
      <c r="K12" s="235"/>
      <c r="L12" s="235"/>
    </row>
    <row r="13" spans="1:17" ht="27" customHeight="1" thickBot="1">
      <c r="A13" s="2391" t="s">
        <v>15</v>
      </c>
      <c r="B13" s="5796"/>
      <c r="C13" s="6717"/>
      <c r="D13" s="5797"/>
      <c r="E13" s="5796"/>
      <c r="F13" s="6717"/>
      <c r="G13" s="5797"/>
      <c r="H13" s="6718"/>
      <c r="I13" s="6717"/>
      <c r="J13" s="5798"/>
      <c r="K13" s="235"/>
      <c r="L13" s="235"/>
    </row>
    <row r="14" spans="1:17" ht="31.5" customHeight="1" thickBot="1">
      <c r="A14" s="2154" t="s">
        <v>16</v>
      </c>
      <c r="B14" s="6719"/>
      <c r="C14" s="6720"/>
      <c r="D14" s="6575"/>
      <c r="E14" s="6719"/>
      <c r="F14" s="6720"/>
      <c r="G14" s="6575"/>
      <c r="H14" s="5799"/>
      <c r="I14" s="6744"/>
      <c r="J14" s="5800"/>
      <c r="K14" s="236"/>
      <c r="L14" s="236"/>
    </row>
    <row r="15" spans="1:17" ht="24.6" customHeight="1">
      <c r="A15" s="2392" t="s">
        <v>40</v>
      </c>
      <c r="B15" s="6721">
        <v>27</v>
      </c>
      <c r="C15" s="6721">
        <v>1</v>
      </c>
      <c r="D15" s="6722">
        <f>SUM(B15:C15)</f>
        <v>28</v>
      </c>
      <c r="E15" s="6721">
        <v>30</v>
      </c>
      <c r="F15" s="6723">
        <v>1</v>
      </c>
      <c r="G15" s="6722">
        <f>SUM(E15:F15)</f>
        <v>31</v>
      </c>
      <c r="H15" s="6724">
        <f t="shared" ref="H15:I18" si="1">B15+E15</f>
        <v>57</v>
      </c>
      <c r="I15" s="6724">
        <f t="shared" si="1"/>
        <v>2</v>
      </c>
      <c r="J15" s="5801">
        <f t="shared" ref="J15:J18" si="2">D15+G15</f>
        <v>59</v>
      </c>
      <c r="K15" s="1913"/>
      <c r="L15" s="1913"/>
    </row>
    <row r="16" spans="1:17" ht="24.75" customHeight="1">
      <c r="A16" s="2393" t="s">
        <v>41</v>
      </c>
      <c r="B16" s="6725">
        <v>64</v>
      </c>
      <c r="C16" s="6725">
        <v>7</v>
      </c>
      <c r="D16" s="6726">
        <f>SUM(B16:C16)</f>
        <v>71</v>
      </c>
      <c r="E16" s="6727">
        <v>61</v>
      </c>
      <c r="F16" s="6725">
        <v>1</v>
      </c>
      <c r="G16" s="6726">
        <f>SUM(E16:F16)</f>
        <v>62</v>
      </c>
      <c r="H16" s="6728">
        <f t="shared" si="1"/>
        <v>125</v>
      </c>
      <c r="I16" s="6728">
        <f t="shared" si="1"/>
        <v>8</v>
      </c>
      <c r="J16" s="5802">
        <f t="shared" si="2"/>
        <v>133</v>
      </c>
      <c r="K16" s="1913"/>
      <c r="L16" s="1913"/>
    </row>
    <row r="17" spans="1:12" ht="29.25" customHeight="1" thickBot="1">
      <c r="A17" s="2393" t="s">
        <v>42</v>
      </c>
      <c r="B17" s="6725">
        <v>5</v>
      </c>
      <c r="C17" s="6725">
        <v>1</v>
      </c>
      <c r="D17" s="6726">
        <f>SUM(B17:C17)</f>
        <v>6</v>
      </c>
      <c r="E17" s="6725">
        <v>0</v>
      </c>
      <c r="F17" s="6725">
        <v>0</v>
      </c>
      <c r="G17" s="6726">
        <f>SUM(E17:F17)</f>
        <v>0</v>
      </c>
      <c r="H17" s="6728">
        <f>B17+E17</f>
        <v>5</v>
      </c>
      <c r="I17" s="6728">
        <f t="shared" si="1"/>
        <v>1</v>
      </c>
      <c r="J17" s="5802">
        <f t="shared" si="2"/>
        <v>6</v>
      </c>
      <c r="K17" s="1913"/>
      <c r="L17" s="1913"/>
    </row>
    <row r="18" spans="1:12" ht="43.5" hidden="1" customHeight="1" thickBot="1">
      <c r="A18" s="2378"/>
      <c r="B18" s="6729">
        <v>0</v>
      </c>
      <c r="C18" s="6710">
        <v>0</v>
      </c>
      <c r="D18" s="6714">
        <f>SUM(B18:C18)</f>
        <v>0</v>
      </c>
      <c r="E18" s="6729">
        <v>0</v>
      </c>
      <c r="F18" s="6710">
        <v>0</v>
      </c>
      <c r="G18" s="6726">
        <f>SUM(E18:F18)</f>
        <v>0</v>
      </c>
      <c r="H18" s="6728">
        <f t="shared" si="1"/>
        <v>0</v>
      </c>
      <c r="I18" s="6728">
        <f t="shared" si="1"/>
        <v>0</v>
      </c>
      <c r="J18" s="5802">
        <f t="shared" si="2"/>
        <v>0</v>
      </c>
      <c r="K18" s="237"/>
      <c r="L18" s="237"/>
    </row>
    <row r="19" spans="1:12" ht="30.75" customHeight="1" thickBot="1">
      <c r="A19" s="2394" t="s">
        <v>17</v>
      </c>
      <c r="B19" s="6730">
        <f t="shared" ref="B19:I19" si="3">SUM(B15:B18)</f>
        <v>96</v>
      </c>
      <c r="C19" s="6730">
        <f t="shared" si="3"/>
        <v>9</v>
      </c>
      <c r="D19" s="6730">
        <f t="shared" si="3"/>
        <v>105</v>
      </c>
      <c r="E19" s="6730">
        <f t="shared" si="3"/>
        <v>91</v>
      </c>
      <c r="F19" s="6730">
        <f t="shared" si="3"/>
        <v>2</v>
      </c>
      <c r="G19" s="6608">
        <f t="shared" si="3"/>
        <v>93</v>
      </c>
      <c r="H19" s="6730">
        <f t="shared" si="3"/>
        <v>187</v>
      </c>
      <c r="I19" s="6730">
        <f t="shared" si="3"/>
        <v>11</v>
      </c>
      <c r="J19" s="5803">
        <f t="shared" ref="J19" si="4">SUM(J15:J18)</f>
        <v>198</v>
      </c>
      <c r="K19" s="237"/>
      <c r="L19" s="237"/>
    </row>
    <row r="20" spans="1:12" ht="27.75" customHeight="1" thickBot="1">
      <c r="A20" s="2395" t="s">
        <v>18</v>
      </c>
      <c r="B20" s="6731"/>
      <c r="C20" s="6732"/>
      <c r="D20" s="6733"/>
      <c r="E20" s="6731"/>
      <c r="F20" s="6732"/>
      <c r="G20" s="6734"/>
      <c r="H20" s="6735"/>
      <c r="I20" s="6745"/>
      <c r="J20" s="5802"/>
      <c r="K20" s="1913"/>
      <c r="L20" s="1913"/>
    </row>
    <row r="21" spans="1:12" ht="32.25" customHeight="1">
      <c r="A21" s="2396" t="s">
        <v>40</v>
      </c>
      <c r="B21" s="5073">
        <v>0</v>
      </c>
      <c r="C21" s="5076"/>
      <c r="D21" s="6736">
        <f>SUM(B21:C21)</f>
        <v>0</v>
      </c>
      <c r="E21" s="6737">
        <v>2</v>
      </c>
      <c r="F21" s="6738"/>
      <c r="G21" s="6736">
        <f>SUM(E21:F21)</f>
        <v>2</v>
      </c>
      <c r="H21" s="6724">
        <f t="shared" ref="H21:I24" si="5">B21+E21</f>
        <v>2</v>
      </c>
      <c r="I21" s="6746">
        <f t="shared" si="5"/>
        <v>0</v>
      </c>
      <c r="J21" s="5805">
        <v>2</v>
      </c>
      <c r="K21" s="1913"/>
      <c r="L21" s="1913"/>
    </row>
    <row r="22" spans="1:12" ht="33" customHeight="1">
      <c r="A22" s="2357" t="s">
        <v>41</v>
      </c>
      <c r="B22" s="6739">
        <v>0</v>
      </c>
      <c r="C22" s="6740">
        <v>0</v>
      </c>
      <c r="D22" s="6726">
        <f>SUM(B22:C22)</f>
        <v>0</v>
      </c>
      <c r="E22" s="6725">
        <v>0</v>
      </c>
      <c r="F22" s="6741">
        <v>0</v>
      </c>
      <c r="G22" s="6726">
        <f>SUM(E22:F22)</f>
        <v>0</v>
      </c>
      <c r="H22" s="6742">
        <f t="shared" si="5"/>
        <v>0</v>
      </c>
      <c r="I22" s="6747">
        <f>C22+F22</f>
        <v>0</v>
      </c>
      <c r="J22" s="5804">
        <f t="shared" ref="J22:J24" si="6">D22+G22</f>
        <v>0</v>
      </c>
      <c r="K22" s="1913"/>
      <c r="L22" s="1913"/>
    </row>
    <row r="23" spans="1:12" ht="32.25" customHeight="1" thickBot="1">
      <c r="A23" s="2357" t="s">
        <v>42</v>
      </c>
      <c r="B23" s="6739"/>
      <c r="C23" s="6740"/>
      <c r="D23" s="6726">
        <f>SUM(B23:C23)</f>
        <v>0</v>
      </c>
      <c r="E23" s="6725"/>
      <c r="F23" s="6741"/>
      <c r="G23" s="6726">
        <f>SUM(E23:F23)</f>
        <v>0</v>
      </c>
      <c r="H23" s="6742">
        <f t="shared" si="5"/>
        <v>0</v>
      </c>
      <c r="I23" s="6747">
        <f t="shared" si="5"/>
        <v>0</v>
      </c>
      <c r="J23" s="4637">
        <f t="shared" si="6"/>
        <v>0</v>
      </c>
      <c r="K23" s="254"/>
      <c r="L23" s="254"/>
    </row>
    <row r="24" spans="1:12" ht="29.25" hidden="1" customHeight="1">
      <c r="A24" s="2378"/>
      <c r="B24" s="6739">
        <v>0</v>
      </c>
      <c r="C24" s="6740">
        <v>0</v>
      </c>
      <c r="D24" s="6726">
        <f>SUM(B24:C24)</f>
        <v>0</v>
      </c>
      <c r="E24" s="6725">
        <v>0</v>
      </c>
      <c r="F24" s="6741">
        <v>0</v>
      </c>
      <c r="G24" s="6726">
        <f>SUM(E24:F24)</f>
        <v>0</v>
      </c>
      <c r="H24" s="6743">
        <f t="shared" si="5"/>
        <v>0</v>
      </c>
      <c r="I24" s="6748">
        <f t="shared" si="5"/>
        <v>0</v>
      </c>
      <c r="J24" s="4013">
        <f t="shared" si="6"/>
        <v>0</v>
      </c>
      <c r="K24" s="237"/>
      <c r="L24" s="237"/>
    </row>
    <row r="25" spans="1:12" ht="36.75" customHeight="1" thickBot="1">
      <c r="A25" s="2397" t="s">
        <v>19</v>
      </c>
      <c r="B25" s="6607">
        <f t="shared" ref="B25:I25" si="7">SUM(B21:B24)</f>
        <v>0</v>
      </c>
      <c r="C25" s="6607">
        <f t="shared" si="7"/>
        <v>0</v>
      </c>
      <c r="D25" s="6607">
        <f t="shared" si="7"/>
        <v>0</v>
      </c>
      <c r="E25" s="6607">
        <f t="shared" si="7"/>
        <v>2</v>
      </c>
      <c r="F25" s="6607">
        <f t="shared" si="7"/>
        <v>0</v>
      </c>
      <c r="G25" s="6607">
        <f t="shared" si="7"/>
        <v>2</v>
      </c>
      <c r="H25" s="6607">
        <f t="shared" si="7"/>
        <v>2</v>
      </c>
      <c r="I25" s="6607">
        <f t="shared" si="7"/>
        <v>0</v>
      </c>
      <c r="J25" s="4009">
        <f t="shared" ref="J25" si="8">SUM(J21:J24)</f>
        <v>2</v>
      </c>
      <c r="K25" s="1913"/>
      <c r="L25" s="1913"/>
    </row>
    <row r="26" spans="1:12" ht="24.95" hidden="1" customHeight="1" thickBot="1">
      <c r="A26" s="1390" t="s">
        <v>291</v>
      </c>
      <c r="B26" s="6731"/>
      <c r="C26" s="6732"/>
      <c r="D26" s="6733"/>
      <c r="E26" s="6731"/>
      <c r="F26" s="6732"/>
      <c r="G26" s="6734"/>
      <c r="H26" s="6735"/>
      <c r="I26" s="6745"/>
      <c r="J26" s="4011"/>
      <c r="K26" s="1913"/>
      <c r="L26" s="1913"/>
    </row>
    <row r="27" spans="1:12" ht="24.95" hidden="1" customHeight="1">
      <c r="A27" s="2357" t="s">
        <v>40</v>
      </c>
      <c r="B27" s="5073">
        <v>0</v>
      </c>
      <c r="C27" s="5076"/>
      <c r="D27" s="6736">
        <f>SUM(B27:C27)</f>
        <v>0</v>
      </c>
      <c r="E27" s="6737">
        <v>0</v>
      </c>
      <c r="F27" s="6738"/>
      <c r="G27" s="6736">
        <f>SUM(E27:F27)</f>
        <v>0</v>
      </c>
      <c r="H27" s="6724">
        <f t="shared" ref="H27:I31" si="9">B27+E27</f>
        <v>0</v>
      </c>
      <c r="I27" s="6746">
        <f t="shared" si="9"/>
        <v>0</v>
      </c>
      <c r="J27" s="4008">
        <f t="shared" ref="J27:J31" si="10">D27+G27</f>
        <v>0</v>
      </c>
      <c r="K27" s="1913"/>
      <c r="L27" s="1913"/>
    </row>
    <row r="28" spans="1:12" ht="33" hidden="1" customHeight="1" thickBot="1">
      <c r="A28" s="2357" t="s">
        <v>41</v>
      </c>
      <c r="B28" s="6739">
        <v>0</v>
      </c>
      <c r="C28" s="6740">
        <v>0</v>
      </c>
      <c r="D28" s="6726">
        <f>SUM(B28:C28)</f>
        <v>0</v>
      </c>
      <c r="E28" s="6725"/>
      <c r="F28" s="6741">
        <v>0</v>
      </c>
      <c r="G28" s="6726">
        <f>SUM(E28:F28)</f>
        <v>0</v>
      </c>
      <c r="H28" s="6742">
        <f t="shared" si="9"/>
        <v>0</v>
      </c>
      <c r="I28" s="6747">
        <f t="shared" si="9"/>
        <v>0</v>
      </c>
      <c r="J28" s="4012">
        <f t="shared" si="10"/>
        <v>0</v>
      </c>
      <c r="K28" s="1913"/>
      <c r="L28" s="1913"/>
    </row>
    <row r="29" spans="1:12" ht="24.95" hidden="1" customHeight="1" thickBot="1">
      <c r="A29" s="2357" t="s">
        <v>25</v>
      </c>
      <c r="B29" s="6739"/>
      <c r="C29" s="6740"/>
      <c r="D29" s="6726">
        <f>SUM(B29:C29)</f>
        <v>0</v>
      </c>
      <c r="E29" s="6725"/>
      <c r="F29" s="6741"/>
      <c r="G29" s="6726">
        <f>SUM(E29:F29)</f>
        <v>0</v>
      </c>
      <c r="H29" s="6742">
        <f t="shared" si="9"/>
        <v>0</v>
      </c>
      <c r="I29" s="6747">
        <f t="shared" si="9"/>
        <v>0</v>
      </c>
      <c r="J29" s="4012">
        <f t="shared" si="10"/>
        <v>0</v>
      </c>
      <c r="K29" s="237"/>
      <c r="L29" s="237"/>
    </row>
    <row r="30" spans="1:12" ht="32.25" hidden="1" customHeight="1" thickBot="1">
      <c r="A30" s="2357" t="s">
        <v>42</v>
      </c>
      <c r="B30" s="6739"/>
      <c r="C30" s="6740"/>
      <c r="D30" s="6726">
        <f>SUM(B30:C30)</f>
        <v>0</v>
      </c>
      <c r="E30" s="6725"/>
      <c r="F30" s="6741"/>
      <c r="G30" s="6726">
        <f>SUM(E30:F30)</f>
        <v>0</v>
      </c>
      <c r="H30" s="6742">
        <f t="shared" si="9"/>
        <v>0</v>
      </c>
      <c r="I30" s="6747">
        <f t="shared" si="9"/>
        <v>0</v>
      </c>
      <c r="J30" s="4012">
        <f t="shared" si="10"/>
        <v>0</v>
      </c>
      <c r="K30" s="254"/>
      <c r="L30" s="254"/>
    </row>
    <row r="31" spans="1:12" ht="29.25" hidden="1" customHeight="1" thickBot="1">
      <c r="A31" s="2378"/>
      <c r="B31" s="6739">
        <v>0</v>
      </c>
      <c r="C31" s="6740">
        <v>0</v>
      </c>
      <c r="D31" s="6726">
        <f>SUM(B31:C31)</f>
        <v>0</v>
      </c>
      <c r="E31" s="6725">
        <v>0</v>
      </c>
      <c r="F31" s="6741">
        <v>0</v>
      </c>
      <c r="G31" s="6726">
        <f>SUM(E31:F31)</f>
        <v>0</v>
      </c>
      <c r="H31" s="6743">
        <f t="shared" si="9"/>
        <v>0</v>
      </c>
      <c r="I31" s="6748">
        <f t="shared" si="9"/>
        <v>0</v>
      </c>
      <c r="J31" s="4013">
        <f t="shared" si="10"/>
        <v>0</v>
      </c>
      <c r="K31" s="237"/>
      <c r="L31" s="237"/>
    </row>
    <row r="32" spans="1:12" ht="36.75" hidden="1" customHeight="1">
      <c r="A32" s="2397" t="s">
        <v>292</v>
      </c>
      <c r="B32" s="6607">
        <f t="shared" ref="B32:I32" si="11">SUM(B27:B31)</f>
        <v>0</v>
      </c>
      <c r="C32" s="6607">
        <f t="shared" si="11"/>
        <v>0</v>
      </c>
      <c r="D32" s="6607">
        <f t="shared" si="11"/>
        <v>0</v>
      </c>
      <c r="E32" s="6607">
        <f t="shared" si="11"/>
        <v>0</v>
      </c>
      <c r="F32" s="6607">
        <f t="shared" si="11"/>
        <v>0</v>
      </c>
      <c r="G32" s="6607">
        <f t="shared" si="11"/>
        <v>0</v>
      </c>
      <c r="H32" s="6607">
        <f t="shared" si="11"/>
        <v>0</v>
      </c>
      <c r="I32" s="6607">
        <f t="shared" si="11"/>
        <v>0</v>
      </c>
      <c r="J32" s="4009">
        <f t="shared" ref="J32" si="12">SUM(J27:J31)</f>
        <v>0</v>
      </c>
      <c r="K32" s="1913"/>
      <c r="L32" s="1913"/>
    </row>
    <row r="33" spans="1:13" ht="34.5" customHeight="1" thickBot="1">
      <c r="A33" s="2146" t="s">
        <v>29</v>
      </c>
      <c r="B33" s="6564">
        <f t="shared" ref="B33:I33" si="13">B19</f>
        <v>96</v>
      </c>
      <c r="C33" s="6564">
        <f t="shared" si="13"/>
        <v>9</v>
      </c>
      <c r="D33" s="6564">
        <f t="shared" si="13"/>
        <v>105</v>
      </c>
      <c r="E33" s="6564">
        <f t="shared" si="13"/>
        <v>91</v>
      </c>
      <c r="F33" s="6564">
        <f t="shared" si="13"/>
        <v>2</v>
      </c>
      <c r="G33" s="6613">
        <f t="shared" si="13"/>
        <v>93</v>
      </c>
      <c r="H33" s="6613">
        <f t="shared" si="13"/>
        <v>187</v>
      </c>
      <c r="I33" s="6613">
        <f t="shared" si="13"/>
        <v>11</v>
      </c>
      <c r="J33" s="4017">
        <f t="shared" ref="J33" si="14">J19</f>
        <v>198</v>
      </c>
      <c r="K33" s="239"/>
      <c r="L33" s="239"/>
    </row>
    <row r="34" spans="1:13" ht="27.75" customHeight="1" thickBot="1">
      <c r="A34" s="2380" t="s">
        <v>30</v>
      </c>
      <c r="B34" s="6564">
        <f>B25+B32</f>
        <v>0</v>
      </c>
      <c r="C34" s="6564">
        <f t="shared" ref="C34:I34" si="15">C25</f>
        <v>0</v>
      </c>
      <c r="D34" s="6564">
        <f>D25+D32</f>
        <v>0</v>
      </c>
      <c r="E34" s="6564">
        <f t="shared" si="15"/>
        <v>2</v>
      </c>
      <c r="F34" s="6564">
        <f t="shared" si="15"/>
        <v>0</v>
      </c>
      <c r="G34" s="6613">
        <f t="shared" si="15"/>
        <v>2</v>
      </c>
      <c r="H34" s="6613">
        <f>H25+H32</f>
        <v>2</v>
      </c>
      <c r="I34" s="6613">
        <f t="shared" si="15"/>
        <v>0</v>
      </c>
      <c r="J34" s="4017">
        <f>J25+J32</f>
        <v>2</v>
      </c>
      <c r="K34" s="108"/>
      <c r="L34" s="108"/>
    </row>
    <row r="35" spans="1:13" ht="33.75" thickBot="1">
      <c r="A35" s="2398" t="s">
        <v>31</v>
      </c>
      <c r="B35" s="2383">
        <f t="shared" ref="B35:J35" si="16">SUM(B33:B34)</f>
        <v>96</v>
      </c>
      <c r="C35" s="2383">
        <f t="shared" si="16"/>
        <v>9</v>
      </c>
      <c r="D35" s="2383">
        <f t="shared" si="16"/>
        <v>105</v>
      </c>
      <c r="E35" s="2383">
        <f t="shared" si="16"/>
        <v>93</v>
      </c>
      <c r="F35" s="2383">
        <f t="shared" si="16"/>
        <v>2</v>
      </c>
      <c r="G35" s="2384">
        <f t="shared" si="16"/>
        <v>95</v>
      </c>
      <c r="H35" s="2384">
        <f t="shared" si="16"/>
        <v>189</v>
      </c>
      <c r="I35" s="2384">
        <f>SUM(I33:I34)</f>
        <v>11</v>
      </c>
      <c r="J35" s="2385">
        <f t="shared" si="16"/>
        <v>200</v>
      </c>
      <c r="K35" s="108"/>
      <c r="L35" s="108"/>
    </row>
    <row r="36" spans="1:13" ht="12" customHeight="1">
      <c r="A36" s="1913"/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</row>
    <row r="37" spans="1:13" ht="18.600000000000001" customHeight="1">
      <c r="A37" s="1913"/>
      <c r="B37" s="108"/>
      <c r="C37" s="108"/>
      <c r="D37" s="108"/>
      <c r="E37" s="108"/>
      <c r="F37" s="108"/>
      <c r="G37" s="108"/>
      <c r="H37" s="108"/>
      <c r="I37" s="108"/>
      <c r="J37" s="108"/>
      <c r="K37" s="109"/>
    </row>
    <row r="38" spans="1:13" ht="37.5" customHeight="1">
      <c r="A38" s="7069"/>
      <c r="B38" s="7069"/>
      <c r="C38" s="7069"/>
      <c r="D38" s="7069"/>
      <c r="E38" s="7069"/>
      <c r="F38" s="7069"/>
      <c r="G38" s="7069"/>
      <c r="H38" s="7069"/>
      <c r="I38" s="7069"/>
      <c r="J38" s="7069"/>
      <c r="K38" s="7069"/>
      <c r="L38" s="7069"/>
      <c r="M38" s="7069"/>
    </row>
    <row r="39" spans="1:13" ht="26.25" customHeight="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>
    <tabColor rgb="FF00B050"/>
  </sheetPr>
  <dimension ref="A1:T988"/>
  <sheetViews>
    <sheetView zoomScale="50" zoomScaleNormal="50" workbookViewId="0">
      <selection activeCell="R22" sqref="R22"/>
    </sheetView>
  </sheetViews>
  <sheetFormatPr defaultRowHeight="15" customHeight="1"/>
  <cols>
    <col min="1" max="1" width="79.140625" style="107" customWidth="1"/>
    <col min="2" max="2" width="13.85546875" style="107" customWidth="1"/>
    <col min="3" max="3" width="12.140625" style="107" customWidth="1"/>
    <col min="4" max="4" width="12.42578125" style="107" customWidth="1"/>
    <col min="5" max="5" width="14.42578125" style="107" customWidth="1"/>
    <col min="6" max="6" width="13.5703125" style="107" customWidth="1"/>
    <col min="7" max="7" width="11.28515625" style="107" customWidth="1"/>
    <col min="8" max="8" width="14.7109375" style="107" customWidth="1"/>
    <col min="9" max="9" width="13.5703125" style="107" customWidth="1"/>
    <col min="10" max="10" width="13.28515625" style="107" customWidth="1"/>
    <col min="11" max="11" width="14.28515625" style="107" customWidth="1"/>
    <col min="12" max="12" width="14" style="107" customWidth="1"/>
    <col min="13" max="13" width="14.4257812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72.28515625" style="107" customWidth="1"/>
    <col min="258" max="258" width="13.85546875" style="107" customWidth="1"/>
    <col min="259" max="259" width="12.140625" style="107" customWidth="1"/>
    <col min="260" max="260" width="11" style="107" customWidth="1"/>
    <col min="261" max="261" width="14.140625" style="107" customWidth="1"/>
    <col min="262" max="262" width="11.85546875" style="107" customWidth="1"/>
    <col min="263" max="263" width="9.5703125" style="107" customWidth="1"/>
    <col min="264" max="264" width="14.7109375" style="107" customWidth="1"/>
    <col min="265" max="266" width="9.5703125" style="107" customWidth="1"/>
    <col min="267" max="267" width="14.28515625" style="107" customWidth="1"/>
    <col min="268" max="268" width="13.140625" style="107" customWidth="1"/>
    <col min="269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72.28515625" style="107" customWidth="1"/>
    <col min="514" max="514" width="13.85546875" style="107" customWidth="1"/>
    <col min="515" max="515" width="12.140625" style="107" customWidth="1"/>
    <col min="516" max="516" width="11" style="107" customWidth="1"/>
    <col min="517" max="517" width="14.140625" style="107" customWidth="1"/>
    <col min="518" max="518" width="11.85546875" style="107" customWidth="1"/>
    <col min="519" max="519" width="9.5703125" style="107" customWidth="1"/>
    <col min="520" max="520" width="14.7109375" style="107" customWidth="1"/>
    <col min="521" max="522" width="9.5703125" style="107" customWidth="1"/>
    <col min="523" max="523" width="14.28515625" style="107" customWidth="1"/>
    <col min="524" max="524" width="13.140625" style="107" customWidth="1"/>
    <col min="525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72.28515625" style="107" customWidth="1"/>
    <col min="770" max="770" width="13.85546875" style="107" customWidth="1"/>
    <col min="771" max="771" width="12.140625" style="107" customWidth="1"/>
    <col min="772" max="772" width="11" style="107" customWidth="1"/>
    <col min="773" max="773" width="14.140625" style="107" customWidth="1"/>
    <col min="774" max="774" width="11.85546875" style="107" customWidth="1"/>
    <col min="775" max="775" width="9.5703125" style="107" customWidth="1"/>
    <col min="776" max="776" width="14.7109375" style="107" customWidth="1"/>
    <col min="777" max="778" width="9.5703125" style="107" customWidth="1"/>
    <col min="779" max="779" width="14.28515625" style="107" customWidth="1"/>
    <col min="780" max="780" width="13.140625" style="107" customWidth="1"/>
    <col min="781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72.28515625" style="107" customWidth="1"/>
    <col min="1026" max="1026" width="13.85546875" style="107" customWidth="1"/>
    <col min="1027" max="1027" width="12.140625" style="107" customWidth="1"/>
    <col min="1028" max="1028" width="11" style="107" customWidth="1"/>
    <col min="1029" max="1029" width="14.140625" style="107" customWidth="1"/>
    <col min="1030" max="1030" width="11.85546875" style="107" customWidth="1"/>
    <col min="1031" max="1031" width="9.5703125" style="107" customWidth="1"/>
    <col min="1032" max="1032" width="14.7109375" style="107" customWidth="1"/>
    <col min="1033" max="1034" width="9.5703125" style="107" customWidth="1"/>
    <col min="1035" max="1035" width="14.28515625" style="107" customWidth="1"/>
    <col min="1036" max="1036" width="13.140625" style="107" customWidth="1"/>
    <col min="1037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72.28515625" style="107" customWidth="1"/>
    <col min="1282" max="1282" width="13.85546875" style="107" customWidth="1"/>
    <col min="1283" max="1283" width="12.140625" style="107" customWidth="1"/>
    <col min="1284" max="1284" width="11" style="107" customWidth="1"/>
    <col min="1285" max="1285" width="14.140625" style="107" customWidth="1"/>
    <col min="1286" max="1286" width="11.85546875" style="107" customWidth="1"/>
    <col min="1287" max="1287" width="9.5703125" style="107" customWidth="1"/>
    <col min="1288" max="1288" width="14.7109375" style="107" customWidth="1"/>
    <col min="1289" max="1290" width="9.5703125" style="107" customWidth="1"/>
    <col min="1291" max="1291" width="14.28515625" style="107" customWidth="1"/>
    <col min="1292" max="1292" width="13.140625" style="107" customWidth="1"/>
    <col min="1293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72.28515625" style="107" customWidth="1"/>
    <col min="1538" max="1538" width="13.85546875" style="107" customWidth="1"/>
    <col min="1539" max="1539" width="12.140625" style="107" customWidth="1"/>
    <col min="1540" max="1540" width="11" style="107" customWidth="1"/>
    <col min="1541" max="1541" width="14.140625" style="107" customWidth="1"/>
    <col min="1542" max="1542" width="11.85546875" style="107" customWidth="1"/>
    <col min="1543" max="1543" width="9.5703125" style="107" customWidth="1"/>
    <col min="1544" max="1544" width="14.7109375" style="107" customWidth="1"/>
    <col min="1545" max="1546" width="9.5703125" style="107" customWidth="1"/>
    <col min="1547" max="1547" width="14.28515625" style="107" customWidth="1"/>
    <col min="1548" max="1548" width="13.140625" style="107" customWidth="1"/>
    <col min="1549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72.28515625" style="107" customWidth="1"/>
    <col min="1794" max="1794" width="13.85546875" style="107" customWidth="1"/>
    <col min="1795" max="1795" width="12.140625" style="107" customWidth="1"/>
    <col min="1796" max="1796" width="11" style="107" customWidth="1"/>
    <col min="1797" max="1797" width="14.140625" style="107" customWidth="1"/>
    <col min="1798" max="1798" width="11.85546875" style="107" customWidth="1"/>
    <col min="1799" max="1799" width="9.5703125" style="107" customWidth="1"/>
    <col min="1800" max="1800" width="14.7109375" style="107" customWidth="1"/>
    <col min="1801" max="1802" width="9.5703125" style="107" customWidth="1"/>
    <col min="1803" max="1803" width="14.28515625" style="107" customWidth="1"/>
    <col min="1804" max="1804" width="13.140625" style="107" customWidth="1"/>
    <col min="1805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72.28515625" style="107" customWidth="1"/>
    <col min="2050" max="2050" width="13.85546875" style="107" customWidth="1"/>
    <col min="2051" max="2051" width="12.140625" style="107" customWidth="1"/>
    <col min="2052" max="2052" width="11" style="107" customWidth="1"/>
    <col min="2053" max="2053" width="14.140625" style="107" customWidth="1"/>
    <col min="2054" max="2054" width="11.85546875" style="107" customWidth="1"/>
    <col min="2055" max="2055" width="9.5703125" style="107" customWidth="1"/>
    <col min="2056" max="2056" width="14.7109375" style="107" customWidth="1"/>
    <col min="2057" max="2058" width="9.5703125" style="107" customWidth="1"/>
    <col min="2059" max="2059" width="14.28515625" style="107" customWidth="1"/>
    <col min="2060" max="2060" width="13.140625" style="107" customWidth="1"/>
    <col min="2061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72.28515625" style="107" customWidth="1"/>
    <col min="2306" max="2306" width="13.85546875" style="107" customWidth="1"/>
    <col min="2307" max="2307" width="12.140625" style="107" customWidth="1"/>
    <col min="2308" max="2308" width="11" style="107" customWidth="1"/>
    <col min="2309" max="2309" width="14.140625" style="107" customWidth="1"/>
    <col min="2310" max="2310" width="11.85546875" style="107" customWidth="1"/>
    <col min="2311" max="2311" width="9.5703125" style="107" customWidth="1"/>
    <col min="2312" max="2312" width="14.7109375" style="107" customWidth="1"/>
    <col min="2313" max="2314" width="9.5703125" style="107" customWidth="1"/>
    <col min="2315" max="2315" width="14.28515625" style="107" customWidth="1"/>
    <col min="2316" max="2316" width="13.140625" style="107" customWidth="1"/>
    <col min="2317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72.28515625" style="107" customWidth="1"/>
    <col min="2562" max="2562" width="13.85546875" style="107" customWidth="1"/>
    <col min="2563" max="2563" width="12.140625" style="107" customWidth="1"/>
    <col min="2564" max="2564" width="11" style="107" customWidth="1"/>
    <col min="2565" max="2565" width="14.140625" style="107" customWidth="1"/>
    <col min="2566" max="2566" width="11.85546875" style="107" customWidth="1"/>
    <col min="2567" max="2567" width="9.5703125" style="107" customWidth="1"/>
    <col min="2568" max="2568" width="14.7109375" style="107" customWidth="1"/>
    <col min="2569" max="2570" width="9.5703125" style="107" customWidth="1"/>
    <col min="2571" max="2571" width="14.28515625" style="107" customWidth="1"/>
    <col min="2572" max="2572" width="13.140625" style="107" customWidth="1"/>
    <col min="2573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72.28515625" style="107" customWidth="1"/>
    <col min="2818" max="2818" width="13.85546875" style="107" customWidth="1"/>
    <col min="2819" max="2819" width="12.140625" style="107" customWidth="1"/>
    <col min="2820" max="2820" width="11" style="107" customWidth="1"/>
    <col min="2821" max="2821" width="14.140625" style="107" customWidth="1"/>
    <col min="2822" max="2822" width="11.85546875" style="107" customWidth="1"/>
    <col min="2823" max="2823" width="9.5703125" style="107" customWidth="1"/>
    <col min="2824" max="2824" width="14.7109375" style="107" customWidth="1"/>
    <col min="2825" max="2826" width="9.5703125" style="107" customWidth="1"/>
    <col min="2827" max="2827" width="14.28515625" style="107" customWidth="1"/>
    <col min="2828" max="2828" width="13.140625" style="107" customWidth="1"/>
    <col min="2829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72.28515625" style="107" customWidth="1"/>
    <col min="3074" max="3074" width="13.85546875" style="107" customWidth="1"/>
    <col min="3075" max="3075" width="12.140625" style="107" customWidth="1"/>
    <col min="3076" max="3076" width="11" style="107" customWidth="1"/>
    <col min="3077" max="3077" width="14.140625" style="107" customWidth="1"/>
    <col min="3078" max="3078" width="11.85546875" style="107" customWidth="1"/>
    <col min="3079" max="3079" width="9.5703125" style="107" customWidth="1"/>
    <col min="3080" max="3080" width="14.7109375" style="107" customWidth="1"/>
    <col min="3081" max="3082" width="9.5703125" style="107" customWidth="1"/>
    <col min="3083" max="3083" width="14.28515625" style="107" customWidth="1"/>
    <col min="3084" max="3084" width="13.140625" style="107" customWidth="1"/>
    <col min="3085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72.28515625" style="107" customWidth="1"/>
    <col min="3330" max="3330" width="13.85546875" style="107" customWidth="1"/>
    <col min="3331" max="3331" width="12.140625" style="107" customWidth="1"/>
    <col min="3332" max="3332" width="11" style="107" customWidth="1"/>
    <col min="3333" max="3333" width="14.140625" style="107" customWidth="1"/>
    <col min="3334" max="3334" width="11.85546875" style="107" customWidth="1"/>
    <col min="3335" max="3335" width="9.5703125" style="107" customWidth="1"/>
    <col min="3336" max="3336" width="14.7109375" style="107" customWidth="1"/>
    <col min="3337" max="3338" width="9.5703125" style="107" customWidth="1"/>
    <col min="3339" max="3339" width="14.28515625" style="107" customWidth="1"/>
    <col min="3340" max="3340" width="13.140625" style="107" customWidth="1"/>
    <col min="3341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72.28515625" style="107" customWidth="1"/>
    <col min="3586" max="3586" width="13.85546875" style="107" customWidth="1"/>
    <col min="3587" max="3587" width="12.140625" style="107" customWidth="1"/>
    <col min="3588" max="3588" width="11" style="107" customWidth="1"/>
    <col min="3589" max="3589" width="14.140625" style="107" customWidth="1"/>
    <col min="3590" max="3590" width="11.85546875" style="107" customWidth="1"/>
    <col min="3591" max="3591" width="9.5703125" style="107" customWidth="1"/>
    <col min="3592" max="3592" width="14.7109375" style="107" customWidth="1"/>
    <col min="3593" max="3594" width="9.5703125" style="107" customWidth="1"/>
    <col min="3595" max="3595" width="14.28515625" style="107" customWidth="1"/>
    <col min="3596" max="3596" width="13.140625" style="107" customWidth="1"/>
    <col min="3597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72.28515625" style="107" customWidth="1"/>
    <col min="3842" max="3842" width="13.85546875" style="107" customWidth="1"/>
    <col min="3843" max="3843" width="12.140625" style="107" customWidth="1"/>
    <col min="3844" max="3844" width="11" style="107" customWidth="1"/>
    <col min="3845" max="3845" width="14.140625" style="107" customWidth="1"/>
    <col min="3846" max="3846" width="11.85546875" style="107" customWidth="1"/>
    <col min="3847" max="3847" width="9.5703125" style="107" customWidth="1"/>
    <col min="3848" max="3848" width="14.7109375" style="107" customWidth="1"/>
    <col min="3849" max="3850" width="9.5703125" style="107" customWidth="1"/>
    <col min="3851" max="3851" width="14.28515625" style="107" customWidth="1"/>
    <col min="3852" max="3852" width="13.140625" style="107" customWidth="1"/>
    <col min="3853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72.28515625" style="107" customWidth="1"/>
    <col min="4098" max="4098" width="13.85546875" style="107" customWidth="1"/>
    <col min="4099" max="4099" width="12.140625" style="107" customWidth="1"/>
    <col min="4100" max="4100" width="11" style="107" customWidth="1"/>
    <col min="4101" max="4101" width="14.140625" style="107" customWidth="1"/>
    <col min="4102" max="4102" width="11.85546875" style="107" customWidth="1"/>
    <col min="4103" max="4103" width="9.5703125" style="107" customWidth="1"/>
    <col min="4104" max="4104" width="14.7109375" style="107" customWidth="1"/>
    <col min="4105" max="4106" width="9.5703125" style="107" customWidth="1"/>
    <col min="4107" max="4107" width="14.28515625" style="107" customWidth="1"/>
    <col min="4108" max="4108" width="13.140625" style="107" customWidth="1"/>
    <col min="4109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72.28515625" style="107" customWidth="1"/>
    <col min="4354" max="4354" width="13.85546875" style="107" customWidth="1"/>
    <col min="4355" max="4355" width="12.140625" style="107" customWidth="1"/>
    <col min="4356" max="4356" width="11" style="107" customWidth="1"/>
    <col min="4357" max="4357" width="14.140625" style="107" customWidth="1"/>
    <col min="4358" max="4358" width="11.85546875" style="107" customWidth="1"/>
    <col min="4359" max="4359" width="9.5703125" style="107" customWidth="1"/>
    <col min="4360" max="4360" width="14.7109375" style="107" customWidth="1"/>
    <col min="4361" max="4362" width="9.5703125" style="107" customWidth="1"/>
    <col min="4363" max="4363" width="14.28515625" style="107" customWidth="1"/>
    <col min="4364" max="4364" width="13.140625" style="107" customWidth="1"/>
    <col min="4365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72.28515625" style="107" customWidth="1"/>
    <col min="4610" max="4610" width="13.85546875" style="107" customWidth="1"/>
    <col min="4611" max="4611" width="12.140625" style="107" customWidth="1"/>
    <col min="4612" max="4612" width="11" style="107" customWidth="1"/>
    <col min="4613" max="4613" width="14.140625" style="107" customWidth="1"/>
    <col min="4614" max="4614" width="11.85546875" style="107" customWidth="1"/>
    <col min="4615" max="4615" width="9.5703125" style="107" customWidth="1"/>
    <col min="4616" max="4616" width="14.7109375" style="107" customWidth="1"/>
    <col min="4617" max="4618" width="9.5703125" style="107" customWidth="1"/>
    <col min="4619" max="4619" width="14.28515625" style="107" customWidth="1"/>
    <col min="4620" max="4620" width="13.140625" style="107" customWidth="1"/>
    <col min="4621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72.28515625" style="107" customWidth="1"/>
    <col min="4866" max="4866" width="13.85546875" style="107" customWidth="1"/>
    <col min="4867" max="4867" width="12.140625" style="107" customWidth="1"/>
    <col min="4868" max="4868" width="11" style="107" customWidth="1"/>
    <col min="4869" max="4869" width="14.140625" style="107" customWidth="1"/>
    <col min="4870" max="4870" width="11.85546875" style="107" customWidth="1"/>
    <col min="4871" max="4871" width="9.5703125" style="107" customWidth="1"/>
    <col min="4872" max="4872" width="14.7109375" style="107" customWidth="1"/>
    <col min="4873" max="4874" width="9.5703125" style="107" customWidth="1"/>
    <col min="4875" max="4875" width="14.28515625" style="107" customWidth="1"/>
    <col min="4876" max="4876" width="13.140625" style="107" customWidth="1"/>
    <col min="4877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72.28515625" style="107" customWidth="1"/>
    <col min="5122" max="5122" width="13.85546875" style="107" customWidth="1"/>
    <col min="5123" max="5123" width="12.140625" style="107" customWidth="1"/>
    <col min="5124" max="5124" width="11" style="107" customWidth="1"/>
    <col min="5125" max="5125" width="14.140625" style="107" customWidth="1"/>
    <col min="5126" max="5126" width="11.85546875" style="107" customWidth="1"/>
    <col min="5127" max="5127" width="9.5703125" style="107" customWidth="1"/>
    <col min="5128" max="5128" width="14.7109375" style="107" customWidth="1"/>
    <col min="5129" max="5130" width="9.5703125" style="107" customWidth="1"/>
    <col min="5131" max="5131" width="14.28515625" style="107" customWidth="1"/>
    <col min="5132" max="5132" width="13.140625" style="107" customWidth="1"/>
    <col min="5133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72.28515625" style="107" customWidth="1"/>
    <col min="5378" max="5378" width="13.85546875" style="107" customWidth="1"/>
    <col min="5379" max="5379" width="12.140625" style="107" customWidth="1"/>
    <col min="5380" max="5380" width="11" style="107" customWidth="1"/>
    <col min="5381" max="5381" width="14.140625" style="107" customWidth="1"/>
    <col min="5382" max="5382" width="11.85546875" style="107" customWidth="1"/>
    <col min="5383" max="5383" width="9.5703125" style="107" customWidth="1"/>
    <col min="5384" max="5384" width="14.7109375" style="107" customWidth="1"/>
    <col min="5385" max="5386" width="9.5703125" style="107" customWidth="1"/>
    <col min="5387" max="5387" width="14.28515625" style="107" customWidth="1"/>
    <col min="5388" max="5388" width="13.140625" style="107" customWidth="1"/>
    <col min="5389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72.28515625" style="107" customWidth="1"/>
    <col min="5634" max="5634" width="13.85546875" style="107" customWidth="1"/>
    <col min="5635" max="5635" width="12.140625" style="107" customWidth="1"/>
    <col min="5636" max="5636" width="11" style="107" customWidth="1"/>
    <col min="5637" max="5637" width="14.140625" style="107" customWidth="1"/>
    <col min="5638" max="5638" width="11.85546875" style="107" customWidth="1"/>
    <col min="5639" max="5639" width="9.5703125" style="107" customWidth="1"/>
    <col min="5640" max="5640" width="14.7109375" style="107" customWidth="1"/>
    <col min="5641" max="5642" width="9.5703125" style="107" customWidth="1"/>
    <col min="5643" max="5643" width="14.28515625" style="107" customWidth="1"/>
    <col min="5644" max="5644" width="13.140625" style="107" customWidth="1"/>
    <col min="5645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72.28515625" style="107" customWidth="1"/>
    <col min="5890" max="5890" width="13.85546875" style="107" customWidth="1"/>
    <col min="5891" max="5891" width="12.140625" style="107" customWidth="1"/>
    <col min="5892" max="5892" width="11" style="107" customWidth="1"/>
    <col min="5893" max="5893" width="14.140625" style="107" customWidth="1"/>
    <col min="5894" max="5894" width="11.85546875" style="107" customWidth="1"/>
    <col min="5895" max="5895" width="9.5703125" style="107" customWidth="1"/>
    <col min="5896" max="5896" width="14.7109375" style="107" customWidth="1"/>
    <col min="5897" max="5898" width="9.5703125" style="107" customWidth="1"/>
    <col min="5899" max="5899" width="14.28515625" style="107" customWidth="1"/>
    <col min="5900" max="5900" width="13.140625" style="107" customWidth="1"/>
    <col min="5901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72.28515625" style="107" customWidth="1"/>
    <col min="6146" max="6146" width="13.85546875" style="107" customWidth="1"/>
    <col min="6147" max="6147" width="12.140625" style="107" customWidth="1"/>
    <col min="6148" max="6148" width="11" style="107" customWidth="1"/>
    <col min="6149" max="6149" width="14.140625" style="107" customWidth="1"/>
    <col min="6150" max="6150" width="11.85546875" style="107" customWidth="1"/>
    <col min="6151" max="6151" width="9.5703125" style="107" customWidth="1"/>
    <col min="6152" max="6152" width="14.7109375" style="107" customWidth="1"/>
    <col min="6153" max="6154" width="9.5703125" style="107" customWidth="1"/>
    <col min="6155" max="6155" width="14.28515625" style="107" customWidth="1"/>
    <col min="6156" max="6156" width="13.140625" style="107" customWidth="1"/>
    <col min="6157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72.28515625" style="107" customWidth="1"/>
    <col min="6402" max="6402" width="13.85546875" style="107" customWidth="1"/>
    <col min="6403" max="6403" width="12.140625" style="107" customWidth="1"/>
    <col min="6404" max="6404" width="11" style="107" customWidth="1"/>
    <col min="6405" max="6405" width="14.140625" style="107" customWidth="1"/>
    <col min="6406" max="6406" width="11.85546875" style="107" customWidth="1"/>
    <col min="6407" max="6407" width="9.5703125" style="107" customWidth="1"/>
    <col min="6408" max="6408" width="14.7109375" style="107" customWidth="1"/>
    <col min="6409" max="6410" width="9.5703125" style="107" customWidth="1"/>
    <col min="6411" max="6411" width="14.28515625" style="107" customWidth="1"/>
    <col min="6412" max="6412" width="13.140625" style="107" customWidth="1"/>
    <col min="6413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72.28515625" style="107" customWidth="1"/>
    <col min="6658" max="6658" width="13.85546875" style="107" customWidth="1"/>
    <col min="6659" max="6659" width="12.140625" style="107" customWidth="1"/>
    <col min="6660" max="6660" width="11" style="107" customWidth="1"/>
    <col min="6661" max="6661" width="14.140625" style="107" customWidth="1"/>
    <col min="6662" max="6662" width="11.85546875" style="107" customWidth="1"/>
    <col min="6663" max="6663" width="9.5703125" style="107" customWidth="1"/>
    <col min="6664" max="6664" width="14.7109375" style="107" customWidth="1"/>
    <col min="6665" max="6666" width="9.5703125" style="107" customWidth="1"/>
    <col min="6667" max="6667" width="14.28515625" style="107" customWidth="1"/>
    <col min="6668" max="6668" width="13.140625" style="107" customWidth="1"/>
    <col min="6669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72.28515625" style="107" customWidth="1"/>
    <col min="6914" max="6914" width="13.85546875" style="107" customWidth="1"/>
    <col min="6915" max="6915" width="12.140625" style="107" customWidth="1"/>
    <col min="6916" max="6916" width="11" style="107" customWidth="1"/>
    <col min="6917" max="6917" width="14.140625" style="107" customWidth="1"/>
    <col min="6918" max="6918" width="11.85546875" style="107" customWidth="1"/>
    <col min="6919" max="6919" width="9.5703125" style="107" customWidth="1"/>
    <col min="6920" max="6920" width="14.7109375" style="107" customWidth="1"/>
    <col min="6921" max="6922" width="9.5703125" style="107" customWidth="1"/>
    <col min="6923" max="6923" width="14.28515625" style="107" customWidth="1"/>
    <col min="6924" max="6924" width="13.140625" style="107" customWidth="1"/>
    <col min="6925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72.28515625" style="107" customWidth="1"/>
    <col min="7170" max="7170" width="13.85546875" style="107" customWidth="1"/>
    <col min="7171" max="7171" width="12.140625" style="107" customWidth="1"/>
    <col min="7172" max="7172" width="11" style="107" customWidth="1"/>
    <col min="7173" max="7173" width="14.140625" style="107" customWidth="1"/>
    <col min="7174" max="7174" width="11.85546875" style="107" customWidth="1"/>
    <col min="7175" max="7175" width="9.5703125" style="107" customWidth="1"/>
    <col min="7176" max="7176" width="14.7109375" style="107" customWidth="1"/>
    <col min="7177" max="7178" width="9.5703125" style="107" customWidth="1"/>
    <col min="7179" max="7179" width="14.28515625" style="107" customWidth="1"/>
    <col min="7180" max="7180" width="13.140625" style="107" customWidth="1"/>
    <col min="7181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72.28515625" style="107" customWidth="1"/>
    <col min="7426" max="7426" width="13.85546875" style="107" customWidth="1"/>
    <col min="7427" max="7427" width="12.140625" style="107" customWidth="1"/>
    <col min="7428" max="7428" width="11" style="107" customWidth="1"/>
    <col min="7429" max="7429" width="14.140625" style="107" customWidth="1"/>
    <col min="7430" max="7430" width="11.85546875" style="107" customWidth="1"/>
    <col min="7431" max="7431" width="9.5703125" style="107" customWidth="1"/>
    <col min="7432" max="7432" width="14.7109375" style="107" customWidth="1"/>
    <col min="7433" max="7434" width="9.5703125" style="107" customWidth="1"/>
    <col min="7435" max="7435" width="14.28515625" style="107" customWidth="1"/>
    <col min="7436" max="7436" width="13.140625" style="107" customWidth="1"/>
    <col min="7437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72.28515625" style="107" customWidth="1"/>
    <col min="7682" max="7682" width="13.85546875" style="107" customWidth="1"/>
    <col min="7683" max="7683" width="12.140625" style="107" customWidth="1"/>
    <col min="7684" max="7684" width="11" style="107" customWidth="1"/>
    <col min="7685" max="7685" width="14.140625" style="107" customWidth="1"/>
    <col min="7686" max="7686" width="11.85546875" style="107" customWidth="1"/>
    <col min="7687" max="7687" width="9.5703125" style="107" customWidth="1"/>
    <col min="7688" max="7688" width="14.7109375" style="107" customWidth="1"/>
    <col min="7689" max="7690" width="9.5703125" style="107" customWidth="1"/>
    <col min="7691" max="7691" width="14.28515625" style="107" customWidth="1"/>
    <col min="7692" max="7692" width="13.140625" style="107" customWidth="1"/>
    <col min="7693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72.28515625" style="107" customWidth="1"/>
    <col min="7938" max="7938" width="13.85546875" style="107" customWidth="1"/>
    <col min="7939" max="7939" width="12.140625" style="107" customWidth="1"/>
    <col min="7940" max="7940" width="11" style="107" customWidth="1"/>
    <col min="7941" max="7941" width="14.140625" style="107" customWidth="1"/>
    <col min="7942" max="7942" width="11.85546875" style="107" customWidth="1"/>
    <col min="7943" max="7943" width="9.5703125" style="107" customWidth="1"/>
    <col min="7944" max="7944" width="14.7109375" style="107" customWidth="1"/>
    <col min="7945" max="7946" width="9.5703125" style="107" customWidth="1"/>
    <col min="7947" max="7947" width="14.28515625" style="107" customWidth="1"/>
    <col min="7948" max="7948" width="13.140625" style="107" customWidth="1"/>
    <col min="7949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72.28515625" style="107" customWidth="1"/>
    <col min="8194" max="8194" width="13.85546875" style="107" customWidth="1"/>
    <col min="8195" max="8195" width="12.140625" style="107" customWidth="1"/>
    <col min="8196" max="8196" width="11" style="107" customWidth="1"/>
    <col min="8197" max="8197" width="14.140625" style="107" customWidth="1"/>
    <col min="8198" max="8198" width="11.85546875" style="107" customWidth="1"/>
    <col min="8199" max="8199" width="9.5703125" style="107" customWidth="1"/>
    <col min="8200" max="8200" width="14.7109375" style="107" customWidth="1"/>
    <col min="8201" max="8202" width="9.5703125" style="107" customWidth="1"/>
    <col min="8203" max="8203" width="14.28515625" style="107" customWidth="1"/>
    <col min="8204" max="8204" width="13.140625" style="107" customWidth="1"/>
    <col min="8205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72.28515625" style="107" customWidth="1"/>
    <col min="8450" max="8450" width="13.85546875" style="107" customWidth="1"/>
    <col min="8451" max="8451" width="12.140625" style="107" customWidth="1"/>
    <col min="8452" max="8452" width="11" style="107" customWidth="1"/>
    <col min="8453" max="8453" width="14.140625" style="107" customWidth="1"/>
    <col min="8454" max="8454" width="11.85546875" style="107" customWidth="1"/>
    <col min="8455" max="8455" width="9.5703125" style="107" customWidth="1"/>
    <col min="8456" max="8456" width="14.7109375" style="107" customWidth="1"/>
    <col min="8457" max="8458" width="9.5703125" style="107" customWidth="1"/>
    <col min="8459" max="8459" width="14.28515625" style="107" customWidth="1"/>
    <col min="8460" max="8460" width="13.140625" style="107" customWidth="1"/>
    <col min="8461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72.28515625" style="107" customWidth="1"/>
    <col min="8706" max="8706" width="13.85546875" style="107" customWidth="1"/>
    <col min="8707" max="8707" width="12.140625" style="107" customWidth="1"/>
    <col min="8708" max="8708" width="11" style="107" customWidth="1"/>
    <col min="8709" max="8709" width="14.140625" style="107" customWidth="1"/>
    <col min="8710" max="8710" width="11.85546875" style="107" customWidth="1"/>
    <col min="8711" max="8711" width="9.5703125" style="107" customWidth="1"/>
    <col min="8712" max="8712" width="14.7109375" style="107" customWidth="1"/>
    <col min="8713" max="8714" width="9.5703125" style="107" customWidth="1"/>
    <col min="8715" max="8715" width="14.28515625" style="107" customWidth="1"/>
    <col min="8716" max="8716" width="13.140625" style="107" customWidth="1"/>
    <col min="8717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72.28515625" style="107" customWidth="1"/>
    <col min="8962" max="8962" width="13.85546875" style="107" customWidth="1"/>
    <col min="8963" max="8963" width="12.140625" style="107" customWidth="1"/>
    <col min="8964" max="8964" width="11" style="107" customWidth="1"/>
    <col min="8965" max="8965" width="14.140625" style="107" customWidth="1"/>
    <col min="8966" max="8966" width="11.85546875" style="107" customWidth="1"/>
    <col min="8967" max="8967" width="9.5703125" style="107" customWidth="1"/>
    <col min="8968" max="8968" width="14.7109375" style="107" customWidth="1"/>
    <col min="8969" max="8970" width="9.5703125" style="107" customWidth="1"/>
    <col min="8971" max="8971" width="14.28515625" style="107" customWidth="1"/>
    <col min="8972" max="8972" width="13.140625" style="107" customWidth="1"/>
    <col min="8973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72.28515625" style="107" customWidth="1"/>
    <col min="9218" max="9218" width="13.85546875" style="107" customWidth="1"/>
    <col min="9219" max="9219" width="12.140625" style="107" customWidth="1"/>
    <col min="9220" max="9220" width="11" style="107" customWidth="1"/>
    <col min="9221" max="9221" width="14.140625" style="107" customWidth="1"/>
    <col min="9222" max="9222" width="11.85546875" style="107" customWidth="1"/>
    <col min="9223" max="9223" width="9.5703125" style="107" customWidth="1"/>
    <col min="9224" max="9224" width="14.7109375" style="107" customWidth="1"/>
    <col min="9225" max="9226" width="9.5703125" style="107" customWidth="1"/>
    <col min="9227" max="9227" width="14.28515625" style="107" customWidth="1"/>
    <col min="9228" max="9228" width="13.140625" style="107" customWidth="1"/>
    <col min="9229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72.28515625" style="107" customWidth="1"/>
    <col min="9474" max="9474" width="13.85546875" style="107" customWidth="1"/>
    <col min="9475" max="9475" width="12.140625" style="107" customWidth="1"/>
    <col min="9476" max="9476" width="11" style="107" customWidth="1"/>
    <col min="9477" max="9477" width="14.140625" style="107" customWidth="1"/>
    <col min="9478" max="9478" width="11.85546875" style="107" customWidth="1"/>
    <col min="9479" max="9479" width="9.5703125" style="107" customWidth="1"/>
    <col min="9480" max="9480" width="14.7109375" style="107" customWidth="1"/>
    <col min="9481" max="9482" width="9.5703125" style="107" customWidth="1"/>
    <col min="9483" max="9483" width="14.28515625" style="107" customWidth="1"/>
    <col min="9484" max="9484" width="13.140625" style="107" customWidth="1"/>
    <col min="9485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72.28515625" style="107" customWidth="1"/>
    <col min="9730" max="9730" width="13.85546875" style="107" customWidth="1"/>
    <col min="9731" max="9731" width="12.140625" style="107" customWidth="1"/>
    <col min="9732" max="9732" width="11" style="107" customWidth="1"/>
    <col min="9733" max="9733" width="14.140625" style="107" customWidth="1"/>
    <col min="9734" max="9734" width="11.85546875" style="107" customWidth="1"/>
    <col min="9735" max="9735" width="9.5703125" style="107" customWidth="1"/>
    <col min="9736" max="9736" width="14.7109375" style="107" customWidth="1"/>
    <col min="9737" max="9738" width="9.5703125" style="107" customWidth="1"/>
    <col min="9739" max="9739" width="14.28515625" style="107" customWidth="1"/>
    <col min="9740" max="9740" width="13.140625" style="107" customWidth="1"/>
    <col min="9741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72.28515625" style="107" customWidth="1"/>
    <col min="9986" max="9986" width="13.85546875" style="107" customWidth="1"/>
    <col min="9987" max="9987" width="12.140625" style="107" customWidth="1"/>
    <col min="9988" max="9988" width="11" style="107" customWidth="1"/>
    <col min="9989" max="9989" width="14.140625" style="107" customWidth="1"/>
    <col min="9990" max="9990" width="11.85546875" style="107" customWidth="1"/>
    <col min="9991" max="9991" width="9.5703125" style="107" customWidth="1"/>
    <col min="9992" max="9992" width="14.7109375" style="107" customWidth="1"/>
    <col min="9993" max="9994" width="9.5703125" style="107" customWidth="1"/>
    <col min="9995" max="9995" width="14.28515625" style="107" customWidth="1"/>
    <col min="9996" max="9996" width="13.140625" style="107" customWidth="1"/>
    <col min="9997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72.28515625" style="107" customWidth="1"/>
    <col min="10242" max="10242" width="13.85546875" style="107" customWidth="1"/>
    <col min="10243" max="10243" width="12.140625" style="107" customWidth="1"/>
    <col min="10244" max="10244" width="11" style="107" customWidth="1"/>
    <col min="10245" max="10245" width="14.140625" style="107" customWidth="1"/>
    <col min="10246" max="10246" width="11.85546875" style="107" customWidth="1"/>
    <col min="10247" max="10247" width="9.5703125" style="107" customWidth="1"/>
    <col min="10248" max="10248" width="14.7109375" style="107" customWidth="1"/>
    <col min="10249" max="10250" width="9.5703125" style="107" customWidth="1"/>
    <col min="10251" max="10251" width="14.28515625" style="107" customWidth="1"/>
    <col min="10252" max="10252" width="13.140625" style="107" customWidth="1"/>
    <col min="10253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72.28515625" style="107" customWidth="1"/>
    <col min="10498" max="10498" width="13.85546875" style="107" customWidth="1"/>
    <col min="10499" max="10499" width="12.140625" style="107" customWidth="1"/>
    <col min="10500" max="10500" width="11" style="107" customWidth="1"/>
    <col min="10501" max="10501" width="14.140625" style="107" customWidth="1"/>
    <col min="10502" max="10502" width="11.85546875" style="107" customWidth="1"/>
    <col min="10503" max="10503" width="9.5703125" style="107" customWidth="1"/>
    <col min="10504" max="10504" width="14.7109375" style="107" customWidth="1"/>
    <col min="10505" max="10506" width="9.5703125" style="107" customWidth="1"/>
    <col min="10507" max="10507" width="14.28515625" style="107" customWidth="1"/>
    <col min="10508" max="10508" width="13.140625" style="107" customWidth="1"/>
    <col min="10509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72.28515625" style="107" customWidth="1"/>
    <col min="10754" max="10754" width="13.85546875" style="107" customWidth="1"/>
    <col min="10755" max="10755" width="12.140625" style="107" customWidth="1"/>
    <col min="10756" max="10756" width="11" style="107" customWidth="1"/>
    <col min="10757" max="10757" width="14.140625" style="107" customWidth="1"/>
    <col min="10758" max="10758" width="11.85546875" style="107" customWidth="1"/>
    <col min="10759" max="10759" width="9.5703125" style="107" customWidth="1"/>
    <col min="10760" max="10760" width="14.7109375" style="107" customWidth="1"/>
    <col min="10761" max="10762" width="9.5703125" style="107" customWidth="1"/>
    <col min="10763" max="10763" width="14.28515625" style="107" customWidth="1"/>
    <col min="10764" max="10764" width="13.140625" style="107" customWidth="1"/>
    <col min="10765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72.28515625" style="107" customWidth="1"/>
    <col min="11010" max="11010" width="13.85546875" style="107" customWidth="1"/>
    <col min="11011" max="11011" width="12.140625" style="107" customWidth="1"/>
    <col min="11012" max="11012" width="11" style="107" customWidth="1"/>
    <col min="11013" max="11013" width="14.140625" style="107" customWidth="1"/>
    <col min="11014" max="11014" width="11.85546875" style="107" customWidth="1"/>
    <col min="11015" max="11015" width="9.5703125" style="107" customWidth="1"/>
    <col min="11016" max="11016" width="14.7109375" style="107" customWidth="1"/>
    <col min="11017" max="11018" width="9.5703125" style="107" customWidth="1"/>
    <col min="11019" max="11019" width="14.28515625" style="107" customWidth="1"/>
    <col min="11020" max="11020" width="13.140625" style="107" customWidth="1"/>
    <col min="11021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72.28515625" style="107" customWidth="1"/>
    <col min="11266" max="11266" width="13.85546875" style="107" customWidth="1"/>
    <col min="11267" max="11267" width="12.140625" style="107" customWidth="1"/>
    <col min="11268" max="11268" width="11" style="107" customWidth="1"/>
    <col min="11269" max="11269" width="14.140625" style="107" customWidth="1"/>
    <col min="11270" max="11270" width="11.85546875" style="107" customWidth="1"/>
    <col min="11271" max="11271" width="9.5703125" style="107" customWidth="1"/>
    <col min="11272" max="11272" width="14.7109375" style="107" customWidth="1"/>
    <col min="11273" max="11274" width="9.5703125" style="107" customWidth="1"/>
    <col min="11275" max="11275" width="14.28515625" style="107" customWidth="1"/>
    <col min="11276" max="11276" width="13.140625" style="107" customWidth="1"/>
    <col min="11277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72.28515625" style="107" customWidth="1"/>
    <col min="11522" max="11522" width="13.85546875" style="107" customWidth="1"/>
    <col min="11523" max="11523" width="12.140625" style="107" customWidth="1"/>
    <col min="11524" max="11524" width="11" style="107" customWidth="1"/>
    <col min="11525" max="11525" width="14.140625" style="107" customWidth="1"/>
    <col min="11526" max="11526" width="11.85546875" style="107" customWidth="1"/>
    <col min="11527" max="11527" width="9.5703125" style="107" customWidth="1"/>
    <col min="11528" max="11528" width="14.7109375" style="107" customWidth="1"/>
    <col min="11529" max="11530" width="9.5703125" style="107" customWidth="1"/>
    <col min="11531" max="11531" width="14.28515625" style="107" customWidth="1"/>
    <col min="11532" max="11532" width="13.140625" style="107" customWidth="1"/>
    <col min="11533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72.28515625" style="107" customWidth="1"/>
    <col min="11778" max="11778" width="13.85546875" style="107" customWidth="1"/>
    <col min="11779" max="11779" width="12.140625" style="107" customWidth="1"/>
    <col min="11780" max="11780" width="11" style="107" customWidth="1"/>
    <col min="11781" max="11781" width="14.140625" style="107" customWidth="1"/>
    <col min="11782" max="11782" width="11.85546875" style="107" customWidth="1"/>
    <col min="11783" max="11783" width="9.5703125" style="107" customWidth="1"/>
    <col min="11784" max="11784" width="14.7109375" style="107" customWidth="1"/>
    <col min="11785" max="11786" width="9.5703125" style="107" customWidth="1"/>
    <col min="11787" max="11787" width="14.28515625" style="107" customWidth="1"/>
    <col min="11788" max="11788" width="13.140625" style="107" customWidth="1"/>
    <col min="11789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72.28515625" style="107" customWidth="1"/>
    <col min="12034" max="12034" width="13.85546875" style="107" customWidth="1"/>
    <col min="12035" max="12035" width="12.140625" style="107" customWidth="1"/>
    <col min="12036" max="12036" width="11" style="107" customWidth="1"/>
    <col min="12037" max="12037" width="14.140625" style="107" customWidth="1"/>
    <col min="12038" max="12038" width="11.85546875" style="107" customWidth="1"/>
    <col min="12039" max="12039" width="9.5703125" style="107" customWidth="1"/>
    <col min="12040" max="12040" width="14.7109375" style="107" customWidth="1"/>
    <col min="12041" max="12042" width="9.5703125" style="107" customWidth="1"/>
    <col min="12043" max="12043" width="14.28515625" style="107" customWidth="1"/>
    <col min="12044" max="12044" width="13.140625" style="107" customWidth="1"/>
    <col min="12045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72.28515625" style="107" customWidth="1"/>
    <col min="12290" max="12290" width="13.85546875" style="107" customWidth="1"/>
    <col min="12291" max="12291" width="12.140625" style="107" customWidth="1"/>
    <col min="12292" max="12292" width="11" style="107" customWidth="1"/>
    <col min="12293" max="12293" width="14.140625" style="107" customWidth="1"/>
    <col min="12294" max="12294" width="11.85546875" style="107" customWidth="1"/>
    <col min="12295" max="12295" width="9.5703125" style="107" customWidth="1"/>
    <col min="12296" max="12296" width="14.7109375" style="107" customWidth="1"/>
    <col min="12297" max="12298" width="9.5703125" style="107" customWidth="1"/>
    <col min="12299" max="12299" width="14.28515625" style="107" customWidth="1"/>
    <col min="12300" max="12300" width="13.140625" style="107" customWidth="1"/>
    <col min="12301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72.28515625" style="107" customWidth="1"/>
    <col min="12546" max="12546" width="13.85546875" style="107" customWidth="1"/>
    <col min="12547" max="12547" width="12.140625" style="107" customWidth="1"/>
    <col min="12548" max="12548" width="11" style="107" customWidth="1"/>
    <col min="12549" max="12549" width="14.140625" style="107" customWidth="1"/>
    <col min="12550" max="12550" width="11.85546875" style="107" customWidth="1"/>
    <col min="12551" max="12551" width="9.5703125" style="107" customWidth="1"/>
    <col min="12552" max="12552" width="14.7109375" style="107" customWidth="1"/>
    <col min="12553" max="12554" width="9.5703125" style="107" customWidth="1"/>
    <col min="12555" max="12555" width="14.28515625" style="107" customWidth="1"/>
    <col min="12556" max="12556" width="13.140625" style="107" customWidth="1"/>
    <col min="12557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72.28515625" style="107" customWidth="1"/>
    <col min="12802" max="12802" width="13.85546875" style="107" customWidth="1"/>
    <col min="12803" max="12803" width="12.140625" style="107" customWidth="1"/>
    <col min="12804" max="12804" width="11" style="107" customWidth="1"/>
    <col min="12805" max="12805" width="14.140625" style="107" customWidth="1"/>
    <col min="12806" max="12806" width="11.85546875" style="107" customWidth="1"/>
    <col min="12807" max="12807" width="9.5703125" style="107" customWidth="1"/>
    <col min="12808" max="12808" width="14.7109375" style="107" customWidth="1"/>
    <col min="12809" max="12810" width="9.5703125" style="107" customWidth="1"/>
    <col min="12811" max="12811" width="14.28515625" style="107" customWidth="1"/>
    <col min="12812" max="12812" width="13.140625" style="107" customWidth="1"/>
    <col min="12813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72.28515625" style="107" customWidth="1"/>
    <col min="13058" max="13058" width="13.85546875" style="107" customWidth="1"/>
    <col min="13059" max="13059" width="12.140625" style="107" customWidth="1"/>
    <col min="13060" max="13060" width="11" style="107" customWidth="1"/>
    <col min="13061" max="13061" width="14.140625" style="107" customWidth="1"/>
    <col min="13062" max="13062" width="11.85546875" style="107" customWidth="1"/>
    <col min="13063" max="13063" width="9.5703125" style="107" customWidth="1"/>
    <col min="13064" max="13064" width="14.7109375" style="107" customWidth="1"/>
    <col min="13065" max="13066" width="9.5703125" style="107" customWidth="1"/>
    <col min="13067" max="13067" width="14.28515625" style="107" customWidth="1"/>
    <col min="13068" max="13068" width="13.140625" style="107" customWidth="1"/>
    <col min="13069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72.28515625" style="107" customWidth="1"/>
    <col min="13314" max="13314" width="13.85546875" style="107" customWidth="1"/>
    <col min="13315" max="13315" width="12.140625" style="107" customWidth="1"/>
    <col min="13316" max="13316" width="11" style="107" customWidth="1"/>
    <col min="13317" max="13317" width="14.140625" style="107" customWidth="1"/>
    <col min="13318" max="13318" width="11.85546875" style="107" customWidth="1"/>
    <col min="13319" max="13319" width="9.5703125" style="107" customWidth="1"/>
    <col min="13320" max="13320" width="14.7109375" style="107" customWidth="1"/>
    <col min="13321" max="13322" width="9.5703125" style="107" customWidth="1"/>
    <col min="13323" max="13323" width="14.28515625" style="107" customWidth="1"/>
    <col min="13324" max="13324" width="13.140625" style="107" customWidth="1"/>
    <col min="13325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72.28515625" style="107" customWidth="1"/>
    <col min="13570" max="13570" width="13.85546875" style="107" customWidth="1"/>
    <col min="13571" max="13571" width="12.140625" style="107" customWidth="1"/>
    <col min="13572" max="13572" width="11" style="107" customWidth="1"/>
    <col min="13573" max="13573" width="14.140625" style="107" customWidth="1"/>
    <col min="13574" max="13574" width="11.85546875" style="107" customWidth="1"/>
    <col min="13575" max="13575" width="9.5703125" style="107" customWidth="1"/>
    <col min="13576" max="13576" width="14.7109375" style="107" customWidth="1"/>
    <col min="13577" max="13578" width="9.5703125" style="107" customWidth="1"/>
    <col min="13579" max="13579" width="14.28515625" style="107" customWidth="1"/>
    <col min="13580" max="13580" width="13.140625" style="107" customWidth="1"/>
    <col min="13581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72.28515625" style="107" customWidth="1"/>
    <col min="13826" max="13826" width="13.85546875" style="107" customWidth="1"/>
    <col min="13827" max="13827" width="12.140625" style="107" customWidth="1"/>
    <col min="13828" max="13828" width="11" style="107" customWidth="1"/>
    <col min="13829" max="13829" width="14.140625" style="107" customWidth="1"/>
    <col min="13830" max="13830" width="11.85546875" style="107" customWidth="1"/>
    <col min="13831" max="13831" width="9.5703125" style="107" customWidth="1"/>
    <col min="13832" max="13832" width="14.7109375" style="107" customWidth="1"/>
    <col min="13833" max="13834" width="9.5703125" style="107" customWidth="1"/>
    <col min="13835" max="13835" width="14.28515625" style="107" customWidth="1"/>
    <col min="13836" max="13836" width="13.140625" style="107" customWidth="1"/>
    <col min="13837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72.28515625" style="107" customWidth="1"/>
    <col min="14082" max="14082" width="13.85546875" style="107" customWidth="1"/>
    <col min="14083" max="14083" width="12.140625" style="107" customWidth="1"/>
    <col min="14084" max="14084" width="11" style="107" customWidth="1"/>
    <col min="14085" max="14085" width="14.140625" style="107" customWidth="1"/>
    <col min="14086" max="14086" width="11.85546875" style="107" customWidth="1"/>
    <col min="14087" max="14087" width="9.5703125" style="107" customWidth="1"/>
    <col min="14088" max="14088" width="14.7109375" style="107" customWidth="1"/>
    <col min="14089" max="14090" width="9.5703125" style="107" customWidth="1"/>
    <col min="14091" max="14091" width="14.28515625" style="107" customWidth="1"/>
    <col min="14092" max="14092" width="13.140625" style="107" customWidth="1"/>
    <col min="14093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72.28515625" style="107" customWidth="1"/>
    <col min="14338" max="14338" width="13.85546875" style="107" customWidth="1"/>
    <col min="14339" max="14339" width="12.140625" style="107" customWidth="1"/>
    <col min="14340" max="14340" width="11" style="107" customWidth="1"/>
    <col min="14341" max="14341" width="14.140625" style="107" customWidth="1"/>
    <col min="14342" max="14342" width="11.85546875" style="107" customWidth="1"/>
    <col min="14343" max="14343" width="9.5703125" style="107" customWidth="1"/>
    <col min="14344" max="14344" width="14.7109375" style="107" customWidth="1"/>
    <col min="14345" max="14346" width="9.5703125" style="107" customWidth="1"/>
    <col min="14347" max="14347" width="14.28515625" style="107" customWidth="1"/>
    <col min="14348" max="14348" width="13.140625" style="107" customWidth="1"/>
    <col min="14349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72.28515625" style="107" customWidth="1"/>
    <col min="14594" max="14594" width="13.85546875" style="107" customWidth="1"/>
    <col min="14595" max="14595" width="12.140625" style="107" customWidth="1"/>
    <col min="14596" max="14596" width="11" style="107" customWidth="1"/>
    <col min="14597" max="14597" width="14.140625" style="107" customWidth="1"/>
    <col min="14598" max="14598" width="11.85546875" style="107" customWidth="1"/>
    <col min="14599" max="14599" width="9.5703125" style="107" customWidth="1"/>
    <col min="14600" max="14600" width="14.7109375" style="107" customWidth="1"/>
    <col min="14601" max="14602" width="9.5703125" style="107" customWidth="1"/>
    <col min="14603" max="14603" width="14.28515625" style="107" customWidth="1"/>
    <col min="14604" max="14604" width="13.140625" style="107" customWidth="1"/>
    <col min="14605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72.28515625" style="107" customWidth="1"/>
    <col min="14850" max="14850" width="13.85546875" style="107" customWidth="1"/>
    <col min="14851" max="14851" width="12.140625" style="107" customWidth="1"/>
    <col min="14852" max="14852" width="11" style="107" customWidth="1"/>
    <col min="14853" max="14853" width="14.140625" style="107" customWidth="1"/>
    <col min="14854" max="14854" width="11.85546875" style="107" customWidth="1"/>
    <col min="14855" max="14855" width="9.5703125" style="107" customWidth="1"/>
    <col min="14856" max="14856" width="14.7109375" style="107" customWidth="1"/>
    <col min="14857" max="14858" width="9.5703125" style="107" customWidth="1"/>
    <col min="14859" max="14859" width="14.28515625" style="107" customWidth="1"/>
    <col min="14860" max="14860" width="13.140625" style="107" customWidth="1"/>
    <col min="14861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72.28515625" style="107" customWidth="1"/>
    <col min="15106" max="15106" width="13.85546875" style="107" customWidth="1"/>
    <col min="15107" max="15107" width="12.140625" style="107" customWidth="1"/>
    <col min="15108" max="15108" width="11" style="107" customWidth="1"/>
    <col min="15109" max="15109" width="14.140625" style="107" customWidth="1"/>
    <col min="15110" max="15110" width="11.85546875" style="107" customWidth="1"/>
    <col min="15111" max="15111" width="9.5703125" style="107" customWidth="1"/>
    <col min="15112" max="15112" width="14.7109375" style="107" customWidth="1"/>
    <col min="15113" max="15114" width="9.5703125" style="107" customWidth="1"/>
    <col min="15115" max="15115" width="14.28515625" style="107" customWidth="1"/>
    <col min="15116" max="15116" width="13.140625" style="107" customWidth="1"/>
    <col min="15117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72.28515625" style="107" customWidth="1"/>
    <col min="15362" max="15362" width="13.85546875" style="107" customWidth="1"/>
    <col min="15363" max="15363" width="12.140625" style="107" customWidth="1"/>
    <col min="15364" max="15364" width="11" style="107" customWidth="1"/>
    <col min="15365" max="15365" width="14.140625" style="107" customWidth="1"/>
    <col min="15366" max="15366" width="11.85546875" style="107" customWidth="1"/>
    <col min="15367" max="15367" width="9.5703125" style="107" customWidth="1"/>
    <col min="15368" max="15368" width="14.7109375" style="107" customWidth="1"/>
    <col min="15369" max="15370" width="9.5703125" style="107" customWidth="1"/>
    <col min="15371" max="15371" width="14.28515625" style="107" customWidth="1"/>
    <col min="15372" max="15372" width="13.140625" style="107" customWidth="1"/>
    <col min="15373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72.28515625" style="107" customWidth="1"/>
    <col min="15618" max="15618" width="13.85546875" style="107" customWidth="1"/>
    <col min="15619" max="15619" width="12.140625" style="107" customWidth="1"/>
    <col min="15620" max="15620" width="11" style="107" customWidth="1"/>
    <col min="15621" max="15621" width="14.140625" style="107" customWidth="1"/>
    <col min="15622" max="15622" width="11.85546875" style="107" customWidth="1"/>
    <col min="15623" max="15623" width="9.5703125" style="107" customWidth="1"/>
    <col min="15624" max="15624" width="14.7109375" style="107" customWidth="1"/>
    <col min="15625" max="15626" width="9.5703125" style="107" customWidth="1"/>
    <col min="15627" max="15627" width="14.28515625" style="107" customWidth="1"/>
    <col min="15628" max="15628" width="13.140625" style="107" customWidth="1"/>
    <col min="15629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72.28515625" style="107" customWidth="1"/>
    <col min="15874" max="15874" width="13.85546875" style="107" customWidth="1"/>
    <col min="15875" max="15875" width="12.140625" style="107" customWidth="1"/>
    <col min="15876" max="15876" width="11" style="107" customWidth="1"/>
    <col min="15877" max="15877" width="14.140625" style="107" customWidth="1"/>
    <col min="15878" max="15878" width="11.85546875" style="107" customWidth="1"/>
    <col min="15879" max="15879" width="9.5703125" style="107" customWidth="1"/>
    <col min="15880" max="15880" width="14.7109375" style="107" customWidth="1"/>
    <col min="15881" max="15882" width="9.5703125" style="107" customWidth="1"/>
    <col min="15883" max="15883" width="14.28515625" style="107" customWidth="1"/>
    <col min="15884" max="15884" width="13.140625" style="107" customWidth="1"/>
    <col min="15885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72.28515625" style="107" customWidth="1"/>
    <col min="16130" max="16130" width="13.85546875" style="107" customWidth="1"/>
    <col min="16131" max="16131" width="12.140625" style="107" customWidth="1"/>
    <col min="16132" max="16132" width="11" style="107" customWidth="1"/>
    <col min="16133" max="16133" width="14.140625" style="107" customWidth="1"/>
    <col min="16134" max="16134" width="11.85546875" style="107" customWidth="1"/>
    <col min="16135" max="16135" width="9.5703125" style="107" customWidth="1"/>
    <col min="16136" max="16136" width="14.7109375" style="107" customWidth="1"/>
    <col min="16137" max="16138" width="9.5703125" style="107" customWidth="1"/>
    <col min="16139" max="16139" width="14.28515625" style="107" customWidth="1"/>
    <col min="16140" max="16140" width="13.140625" style="107" customWidth="1"/>
    <col min="16141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0" ht="25.5" customHeight="1">
      <c r="A1" s="7086"/>
      <c r="B1" s="7086"/>
      <c r="C1" s="7086"/>
      <c r="D1" s="7086"/>
      <c r="E1" s="7086"/>
      <c r="F1" s="7086"/>
      <c r="G1" s="7086"/>
      <c r="H1" s="7086"/>
      <c r="I1" s="7086"/>
      <c r="J1" s="7086"/>
      <c r="K1" s="7086"/>
      <c r="L1" s="7086"/>
      <c r="M1" s="7086"/>
      <c r="N1" s="7086"/>
      <c r="O1" s="7086"/>
      <c r="P1" s="7086"/>
      <c r="Q1" s="7086"/>
      <c r="R1" s="7086"/>
      <c r="S1" s="7086"/>
      <c r="T1" s="7086"/>
    </row>
    <row r="2" spans="1:20" ht="29.25" customHeight="1">
      <c r="A2" s="7086" t="s">
        <v>21</v>
      </c>
      <c r="B2" s="7086"/>
      <c r="C2" s="7086"/>
      <c r="D2" s="7086"/>
      <c r="E2" s="7086"/>
      <c r="F2" s="7086"/>
      <c r="G2" s="7086"/>
      <c r="H2" s="7086"/>
      <c r="I2" s="7086"/>
      <c r="J2" s="7086"/>
      <c r="K2" s="7086"/>
      <c r="L2" s="7086"/>
      <c r="M2" s="7086"/>
      <c r="N2" s="7086"/>
      <c r="O2" s="7086"/>
      <c r="P2" s="7086"/>
    </row>
    <row r="3" spans="1:20" ht="24.75" customHeight="1">
      <c r="A3" s="7086" t="s">
        <v>480</v>
      </c>
      <c r="B3" s="7086"/>
      <c r="C3" s="7086"/>
      <c r="D3" s="7086"/>
      <c r="E3" s="7086"/>
      <c r="F3" s="7086"/>
      <c r="G3" s="7086"/>
      <c r="H3" s="7086"/>
      <c r="I3" s="7086"/>
      <c r="J3" s="7086"/>
      <c r="K3" s="7086"/>
      <c r="L3" s="7086"/>
      <c r="M3" s="7086"/>
      <c r="N3" s="1911"/>
      <c r="O3" s="1911"/>
    </row>
    <row r="4" spans="1:20" ht="33" customHeight="1" thickBot="1">
      <c r="A4" s="224"/>
    </row>
    <row r="5" spans="1:20" ht="33" customHeight="1" thickBot="1">
      <c r="A5" s="7160" t="s">
        <v>1</v>
      </c>
      <c r="B5" s="7154" t="s">
        <v>36</v>
      </c>
      <c r="C5" s="7155"/>
      <c r="D5" s="7156"/>
      <c r="E5" s="7154" t="s">
        <v>37</v>
      </c>
      <c r="F5" s="7155"/>
      <c r="G5" s="7156"/>
      <c r="H5" s="7154" t="s">
        <v>43</v>
      </c>
      <c r="I5" s="7155"/>
      <c r="J5" s="7156"/>
      <c r="K5" s="7162" t="s">
        <v>343</v>
      </c>
      <c r="L5" s="7163"/>
      <c r="M5" s="7164"/>
      <c r="N5" s="235"/>
      <c r="O5" s="235"/>
    </row>
    <row r="6" spans="1:20" ht="33" customHeight="1" thickBot="1">
      <c r="A6" s="7161"/>
      <c r="B6" s="7157" t="s">
        <v>39</v>
      </c>
      <c r="C6" s="7158"/>
      <c r="D6" s="7159"/>
      <c r="E6" s="7157" t="s">
        <v>39</v>
      </c>
      <c r="F6" s="7158"/>
      <c r="G6" s="7159"/>
      <c r="H6" s="7157" t="s">
        <v>39</v>
      </c>
      <c r="I6" s="7158"/>
      <c r="J6" s="7159"/>
      <c r="K6" s="7151"/>
      <c r="L6" s="7165"/>
      <c r="M6" s="7153"/>
      <c r="N6" s="235"/>
      <c r="O6" s="235"/>
    </row>
    <row r="7" spans="1:20" ht="99.75" customHeight="1" thickBot="1">
      <c r="A7" s="7147"/>
      <c r="B7" s="2344" t="s">
        <v>7</v>
      </c>
      <c r="C7" s="2345" t="s">
        <v>8</v>
      </c>
      <c r="D7" s="2346" t="s">
        <v>9</v>
      </c>
      <c r="E7" s="2344" t="s">
        <v>7</v>
      </c>
      <c r="F7" s="2345" t="s">
        <v>8</v>
      </c>
      <c r="G7" s="2346" t="s">
        <v>9</v>
      </c>
      <c r="H7" s="2344" t="s">
        <v>7</v>
      </c>
      <c r="I7" s="2345" t="s">
        <v>8</v>
      </c>
      <c r="J7" s="2346" t="s">
        <v>9</v>
      </c>
      <c r="K7" s="2344" t="s">
        <v>7</v>
      </c>
      <c r="L7" s="2345" t="s">
        <v>8</v>
      </c>
      <c r="M7" s="2346" t="s">
        <v>9</v>
      </c>
      <c r="N7" s="235"/>
      <c r="O7" s="235"/>
    </row>
    <row r="8" spans="1:20" ht="36.75" customHeight="1">
      <c r="A8" s="2347" t="s">
        <v>10</v>
      </c>
      <c r="B8" s="2191"/>
      <c r="C8" s="2348"/>
      <c r="D8" s="2349"/>
      <c r="E8" s="2191"/>
      <c r="F8" s="2348"/>
      <c r="G8" s="2350"/>
      <c r="H8" s="2351"/>
      <c r="I8" s="2352"/>
      <c r="J8" s="2353"/>
      <c r="K8" s="2354"/>
      <c r="L8" s="2355"/>
      <c r="M8" s="2356"/>
      <c r="N8" s="235"/>
      <c r="O8" s="235"/>
    </row>
    <row r="9" spans="1:20" ht="29.25" customHeight="1">
      <c r="A9" s="2357" t="s">
        <v>41</v>
      </c>
      <c r="B9" s="3945">
        <f>B15+B15</f>
        <v>0</v>
      </c>
      <c r="C9" s="6740">
        <f>C20+C15</f>
        <v>61</v>
      </c>
      <c r="D9" s="6740">
        <f>D20+D15</f>
        <v>61</v>
      </c>
      <c r="E9" s="3945">
        <f t="shared" ref="E9:J11" si="0">E21+E15</f>
        <v>0</v>
      </c>
      <c r="F9" s="3946">
        <v>66</v>
      </c>
      <c r="G9" s="3946">
        <v>66</v>
      </c>
      <c r="H9" s="3945">
        <f t="shared" si="0"/>
        <v>0</v>
      </c>
      <c r="I9" s="3946">
        <f>I15+I20</f>
        <v>50</v>
      </c>
      <c r="J9" s="3947">
        <f>J15+J20</f>
        <v>50</v>
      </c>
      <c r="K9" s="2358">
        <f t="shared" ref="K9:M11" si="1">B9+E9+H9</f>
        <v>0</v>
      </c>
      <c r="L9" s="2359">
        <f t="shared" si="1"/>
        <v>177</v>
      </c>
      <c r="M9" s="2360">
        <f t="shared" si="1"/>
        <v>177</v>
      </c>
      <c r="N9" s="235"/>
      <c r="O9" s="235"/>
    </row>
    <row r="10" spans="1:20" ht="48" hidden="1" customHeight="1">
      <c r="A10" s="2357" t="s">
        <v>25</v>
      </c>
      <c r="B10" s="3945">
        <f>B22+B16</f>
        <v>0</v>
      </c>
      <c r="C10" s="6740">
        <f t="shared" ref="C10:D11" si="2">C22+C16</f>
        <v>0</v>
      </c>
      <c r="D10" s="6741">
        <f t="shared" si="2"/>
        <v>0</v>
      </c>
      <c r="E10" s="3945">
        <f t="shared" si="0"/>
        <v>0</v>
      </c>
      <c r="F10" s="3946">
        <v>0</v>
      </c>
      <c r="G10" s="3947">
        <v>0</v>
      </c>
      <c r="H10" s="3945">
        <f t="shared" si="0"/>
        <v>0</v>
      </c>
      <c r="I10" s="3946">
        <f t="shared" si="0"/>
        <v>0</v>
      </c>
      <c r="J10" s="3947">
        <f t="shared" si="0"/>
        <v>0</v>
      </c>
      <c r="K10" s="2358">
        <f t="shared" si="1"/>
        <v>0</v>
      </c>
      <c r="L10" s="2359">
        <f t="shared" si="1"/>
        <v>0</v>
      </c>
      <c r="M10" s="2360">
        <f t="shared" si="1"/>
        <v>0</v>
      </c>
      <c r="N10" s="235"/>
      <c r="O10" s="235"/>
    </row>
    <row r="11" spans="1:20" ht="35.25" customHeight="1" thickBot="1">
      <c r="A11" s="2357" t="s">
        <v>42</v>
      </c>
      <c r="B11" s="3945">
        <f>B23+B17</f>
        <v>0</v>
      </c>
      <c r="C11" s="6740">
        <f t="shared" si="2"/>
        <v>0</v>
      </c>
      <c r="D11" s="6741">
        <f t="shared" si="2"/>
        <v>0</v>
      </c>
      <c r="E11" s="3945">
        <f t="shared" si="0"/>
        <v>0</v>
      </c>
      <c r="F11" s="3946">
        <v>0</v>
      </c>
      <c r="G11" s="3947">
        <v>0</v>
      </c>
      <c r="H11" s="3945">
        <f t="shared" si="0"/>
        <v>0</v>
      </c>
      <c r="I11" s="3946">
        <f t="shared" si="0"/>
        <v>0</v>
      </c>
      <c r="J11" s="3947">
        <f t="shared" si="0"/>
        <v>0</v>
      </c>
      <c r="K11" s="2358">
        <f t="shared" si="1"/>
        <v>0</v>
      </c>
      <c r="L11" s="2359">
        <f t="shared" si="1"/>
        <v>0</v>
      </c>
      <c r="M11" s="2360">
        <f t="shared" si="1"/>
        <v>0</v>
      </c>
      <c r="N11" s="235"/>
      <c r="O11" s="235"/>
    </row>
    <row r="12" spans="1:20" ht="35.25" customHeight="1" thickBot="1">
      <c r="A12" s="2361" t="s">
        <v>27</v>
      </c>
      <c r="B12" s="4015">
        <f t="shared" ref="B12:J12" si="3">SUM(B8:B11)</f>
        <v>0</v>
      </c>
      <c r="C12" s="6564">
        <f t="shared" si="3"/>
        <v>61</v>
      </c>
      <c r="D12" s="6564">
        <f t="shared" si="3"/>
        <v>61</v>
      </c>
      <c r="E12" s="4015">
        <f t="shared" si="3"/>
        <v>0</v>
      </c>
      <c r="F12" s="4015">
        <v>66</v>
      </c>
      <c r="G12" s="4015">
        <v>66</v>
      </c>
      <c r="H12" s="4015">
        <f t="shared" si="3"/>
        <v>0</v>
      </c>
      <c r="I12" s="4015">
        <f t="shared" si="3"/>
        <v>50</v>
      </c>
      <c r="J12" s="4015">
        <f t="shared" si="3"/>
        <v>50</v>
      </c>
      <c r="K12" s="1306">
        <f t="shared" ref="K12:M12" si="4">SUM(K8:K11)</f>
        <v>0</v>
      </c>
      <c r="L12" s="1306">
        <f t="shared" si="4"/>
        <v>177</v>
      </c>
      <c r="M12" s="1307">
        <f t="shared" si="4"/>
        <v>177</v>
      </c>
      <c r="N12" s="235"/>
      <c r="O12" s="235"/>
    </row>
    <row r="13" spans="1:20" ht="27" customHeight="1" thickBot="1">
      <c r="A13" s="2361" t="s">
        <v>15</v>
      </c>
      <c r="B13" s="4018"/>
      <c r="C13" s="6749"/>
      <c r="D13" s="6750"/>
      <c r="E13" s="4018"/>
      <c r="F13" s="4019"/>
      <c r="G13" s="4020"/>
      <c r="H13" s="4018"/>
      <c r="I13" s="4019"/>
      <c r="J13" s="4020"/>
      <c r="K13" s="1309"/>
      <c r="L13" s="1308"/>
      <c r="M13" s="1310"/>
      <c r="N13" s="235"/>
      <c r="O13" s="235"/>
    </row>
    <row r="14" spans="1:20" ht="31.5" customHeight="1" thickBot="1">
      <c r="A14" s="2362" t="s">
        <v>16</v>
      </c>
      <c r="B14" s="4006"/>
      <c r="C14" s="6720"/>
      <c r="D14" s="6575"/>
      <c r="E14" s="4006"/>
      <c r="F14" s="4007"/>
      <c r="G14" s="3953"/>
      <c r="H14" s="4006"/>
      <c r="I14" s="4007"/>
      <c r="J14" s="3953"/>
      <c r="K14" s="2363"/>
      <c r="L14" s="2364"/>
      <c r="M14" s="2365"/>
      <c r="N14" s="236"/>
      <c r="O14" s="236"/>
    </row>
    <row r="15" spans="1:20" ht="24.95" customHeight="1">
      <c r="A15" s="2366" t="s">
        <v>41</v>
      </c>
      <c r="B15" s="4021">
        <v>0</v>
      </c>
      <c r="C15" s="6751">
        <v>61</v>
      </c>
      <c r="D15" s="6752">
        <f>SUM(B15:C15)</f>
        <v>61</v>
      </c>
      <c r="E15" s="4021">
        <v>0</v>
      </c>
      <c r="F15" s="4021">
        <v>66</v>
      </c>
      <c r="G15" s="4022">
        <v>66</v>
      </c>
      <c r="H15" s="4021">
        <v>0</v>
      </c>
      <c r="I15" s="4021">
        <v>50</v>
      </c>
      <c r="J15" s="4022">
        <f>SUM(H15:I15)</f>
        <v>50</v>
      </c>
      <c r="K15" s="2367">
        <f t="shared" ref="K15:M17" si="5">B15+E15+H15</f>
        <v>0</v>
      </c>
      <c r="L15" s="2368">
        <f t="shared" si="5"/>
        <v>177</v>
      </c>
      <c r="M15" s="2369">
        <f t="shared" si="5"/>
        <v>177</v>
      </c>
      <c r="N15" s="1913"/>
      <c r="O15" s="1913"/>
    </row>
    <row r="16" spans="1:20" ht="49.5" hidden="1" customHeight="1">
      <c r="A16" s="2357" t="s">
        <v>25</v>
      </c>
      <c r="B16" s="3978"/>
      <c r="C16" s="6725"/>
      <c r="D16" s="6726">
        <f>SUM(B16:C16)</f>
        <v>0</v>
      </c>
      <c r="E16" s="3978"/>
      <c r="F16" s="3978"/>
      <c r="G16" s="3972">
        <v>0</v>
      </c>
      <c r="H16" s="3978">
        <v>0</v>
      </c>
      <c r="I16" s="3978">
        <v>0</v>
      </c>
      <c r="J16" s="3972">
        <f>SUM(H16:I16)</f>
        <v>0</v>
      </c>
      <c r="K16" s="2358">
        <f t="shared" si="5"/>
        <v>0</v>
      </c>
      <c r="L16" s="2359">
        <f t="shared" si="5"/>
        <v>0</v>
      </c>
      <c r="M16" s="2360">
        <f t="shared" si="5"/>
        <v>0</v>
      </c>
      <c r="N16" s="1913"/>
      <c r="O16" s="1913"/>
    </row>
    <row r="17" spans="1:16" ht="33.75" customHeight="1" thickBot="1">
      <c r="A17" s="2357" t="s">
        <v>42</v>
      </c>
      <c r="B17" s="3978">
        <v>0</v>
      </c>
      <c r="C17" s="6725"/>
      <c r="D17" s="6726">
        <f>SUM(B17:C17)</f>
        <v>0</v>
      </c>
      <c r="E17" s="3978">
        <v>0</v>
      </c>
      <c r="F17" s="3978"/>
      <c r="G17" s="3972">
        <v>0</v>
      </c>
      <c r="H17" s="3978">
        <v>0</v>
      </c>
      <c r="I17" s="3978">
        <v>0</v>
      </c>
      <c r="J17" s="3972">
        <f>SUM(H17:I17)</f>
        <v>0</v>
      </c>
      <c r="K17" s="2358">
        <f t="shared" si="5"/>
        <v>0</v>
      </c>
      <c r="L17" s="2359">
        <f t="shared" si="5"/>
        <v>0</v>
      </c>
      <c r="M17" s="2360">
        <f t="shared" si="5"/>
        <v>0</v>
      </c>
      <c r="N17" s="1913"/>
      <c r="O17" s="1913"/>
    </row>
    <row r="18" spans="1:16" ht="24.95" customHeight="1" thickBot="1">
      <c r="A18" s="2370" t="s">
        <v>17</v>
      </c>
      <c r="B18" s="4010">
        <f t="shared" ref="B18:J18" si="6">SUM(B15:B17)</f>
        <v>0</v>
      </c>
      <c r="C18" s="6730">
        <f>SUM(C15:C17)</f>
        <v>61</v>
      </c>
      <c r="D18" s="6730">
        <f t="shared" ref="D18" si="7">SUM(D15:D17)</f>
        <v>61</v>
      </c>
      <c r="E18" s="4010">
        <f t="shared" si="6"/>
        <v>0</v>
      </c>
      <c r="F18" s="4010">
        <v>66</v>
      </c>
      <c r="G18" s="4009">
        <v>66</v>
      </c>
      <c r="H18" s="4010">
        <f t="shared" si="6"/>
        <v>0</v>
      </c>
      <c r="I18" s="4010">
        <f t="shared" si="6"/>
        <v>50</v>
      </c>
      <c r="J18" s="4009">
        <f t="shared" si="6"/>
        <v>50</v>
      </c>
      <c r="K18" s="2371">
        <f t="shared" ref="K18:M18" si="8">SUM(K15:K17)</f>
        <v>0</v>
      </c>
      <c r="L18" s="2371">
        <f t="shared" si="8"/>
        <v>177</v>
      </c>
      <c r="M18" s="2372">
        <f t="shared" si="8"/>
        <v>177</v>
      </c>
      <c r="N18" s="237"/>
      <c r="O18" s="237"/>
    </row>
    <row r="19" spans="1:16" ht="24.95" customHeight="1">
      <c r="A19" s="2373" t="s">
        <v>18</v>
      </c>
      <c r="B19" s="4023"/>
      <c r="C19" s="4024"/>
      <c r="D19" s="4025"/>
      <c r="E19" s="4023"/>
      <c r="F19" s="4024"/>
      <c r="G19" s="4025"/>
      <c r="H19" s="3969"/>
      <c r="I19" s="3971"/>
      <c r="J19" s="3973"/>
      <c r="K19" s="2374"/>
      <c r="L19" s="2375"/>
      <c r="M19" s="2376"/>
      <c r="N19" s="1913"/>
      <c r="O19" s="1913"/>
    </row>
    <row r="20" spans="1:16" ht="23.25" customHeight="1">
      <c r="A20" s="2357" t="s">
        <v>41</v>
      </c>
      <c r="B20" s="3945">
        <v>0</v>
      </c>
      <c r="C20" s="3946">
        <v>0</v>
      </c>
      <c r="D20" s="3972">
        <f>SUM(B20:C20)</f>
        <v>0</v>
      </c>
      <c r="E20" s="3978">
        <v>0</v>
      </c>
      <c r="F20" s="3947">
        <v>0</v>
      </c>
      <c r="G20" s="3972">
        <f>SUM(E20:F20)</f>
        <v>0</v>
      </c>
      <c r="H20" s="3978">
        <v>0</v>
      </c>
      <c r="I20" s="3978">
        <v>0</v>
      </c>
      <c r="J20" s="3972">
        <f>SUM(H20:I20)</f>
        <v>0</v>
      </c>
      <c r="K20" s="2358">
        <f t="shared" ref="K20:M22" si="9">B20+E20+H20</f>
        <v>0</v>
      </c>
      <c r="L20" s="2359">
        <f t="shared" si="9"/>
        <v>0</v>
      </c>
      <c r="M20" s="2360">
        <f t="shared" si="9"/>
        <v>0</v>
      </c>
      <c r="N20" s="1913"/>
      <c r="O20" s="1913"/>
    </row>
    <row r="21" spans="1:16" ht="3" hidden="1" customHeight="1">
      <c r="A21" s="2357" t="s">
        <v>25</v>
      </c>
      <c r="B21" s="3945">
        <v>0</v>
      </c>
      <c r="C21" s="3946">
        <v>0</v>
      </c>
      <c r="D21" s="3972">
        <f>SUM(B21:C21)</f>
        <v>0</v>
      </c>
      <c r="E21" s="3978">
        <v>0</v>
      </c>
      <c r="F21" s="3947">
        <v>0</v>
      </c>
      <c r="G21" s="3972">
        <f>SUM(E21:F21)</f>
        <v>0</v>
      </c>
      <c r="H21" s="3978">
        <v>0</v>
      </c>
      <c r="I21" s="3978">
        <v>0</v>
      </c>
      <c r="J21" s="3972">
        <f>SUM(H21:I21)</f>
        <v>0</v>
      </c>
      <c r="K21" s="2358">
        <f t="shared" si="9"/>
        <v>0</v>
      </c>
      <c r="L21" s="2359">
        <f t="shared" si="9"/>
        <v>0</v>
      </c>
      <c r="M21" s="2360">
        <f t="shared" si="9"/>
        <v>0</v>
      </c>
      <c r="N21" s="1913"/>
      <c r="O21" s="1913"/>
    </row>
    <row r="22" spans="1:16" ht="36.75" customHeight="1" thickBot="1">
      <c r="A22" s="2357" t="s">
        <v>42</v>
      </c>
      <c r="B22" s="3945">
        <v>0</v>
      </c>
      <c r="C22" s="3946">
        <v>0</v>
      </c>
      <c r="D22" s="3972">
        <f>SUM(B22:C22)</f>
        <v>0</v>
      </c>
      <c r="E22" s="3978">
        <v>0</v>
      </c>
      <c r="F22" s="3947">
        <v>0</v>
      </c>
      <c r="G22" s="3972">
        <f>SUM(E22:F22)</f>
        <v>0</v>
      </c>
      <c r="H22" s="3978">
        <v>0</v>
      </c>
      <c r="I22" s="3978">
        <v>0</v>
      </c>
      <c r="J22" s="3972">
        <f>SUM(H22:I22)</f>
        <v>0</v>
      </c>
      <c r="K22" s="2358">
        <f t="shared" si="9"/>
        <v>0</v>
      </c>
      <c r="L22" s="2359">
        <f t="shared" si="9"/>
        <v>0</v>
      </c>
      <c r="M22" s="2360">
        <f t="shared" si="9"/>
        <v>0</v>
      </c>
      <c r="N22" s="237"/>
      <c r="O22" s="237"/>
    </row>
    <row r="23" spans="1:16" ht="32.25" hidden="1" customHeight="1" thickBot="1">
      <c r="A23" s="2377"/>
      <c r="B23" s="3945"/>
      <c r="C23" s="3946"/>
      <c r="D23" s="3972"/>
      <c r="E23" s="3978"/>
      <c r="F23" s="3947"/>
      <c r="G23" s="3972"/>
      <c r="H23" s="3978"/>
      <c r="I23" s="3978"/>
      <c r="J23" s="3972"/>
      <c r="K23" s="2358"/>
      <c r="L23" s="2359"/>
      <c r="M23" s="2360"/>
      <c r="N23" s="254"/>
      <c r="O23" s="254"/>
    </row>
    <row r="24" spans="1:16" ht="29.25" hidden="1" customHeight="1" thickBot="1">
      <c r="A24" s="2378"/>
      <c r="B24" s="3945"/>
      <c r="C24" s="3946"/>
      <c r="D24" s="3972"/>
      <c r="E24" s="3978"/>
      <c r="F24" s="3947"/>
      <c r="G24" s="3972"/>
      <c r="H24" s="3978"/>
      <c r="I24" s="3978"/>
      <c r="J24" s="3972"/>
      <c r="K24" s="2358"/>
      <c r="L24" s="2359"/>
      <c r="M24" s="2360"/>
      <c r="N24" s="237"/>
      <c r="O24" s="237"/>
    </row>
    <row r="25" spans="1:16" ht="36.75" customHeight="1" thickBot="1">
      <c r="A25" s="2370" t="s">
        <v>19</v>
      </c>
      <c r="B25" s="4014">
        <f t="shared" ref="B25:J25" si="10">SUM(B20:B24)</f>
        <v>0</v>
      </c>
      <c r="C25" s="4014">
        <f t="shared" si="10"/>
        <v>0</v>
      </c>
      <c r="D25" s="4014">
        <f t="shared" si="10"/>
        <v>0</v>
      </c>
      <c r="E25" s="4014">
        <f t="shared" si="10"/>
        <v>0</v>
      </c>
      <c r="F25" s="4014">
        <f t="shared" si="10"/>
        <v>0</v>
      </c>
      <c r="G25" s="4014">
        <f t="shared" si="10"/>
        <v>0</v>
      </c>
      <c r="H25" s="4026">
        <f t="shared" si="10"/>
        <v>0</v>
      </c>
      <c r="I25" s="4026">
        <f t="shared" si="10"/>
        <v>0</v>
      </c>
      <c r="J25" s="4026">
        <f t="shared" si="10"/>
        <v>0</v>
      </c>
      <c r="K25" s="2379">
        <f t="shared" ref="K25:M25" si="11">SUM(K20:K24)</f>
        <v>0</v>
      </c>
      <c r="L25" s="2379">
        <f t="shared" si="11"/>
        <v>0</v>
      </c>
      <c r="M25" s="2372">
        <f t="shared" si="11"/>
        <v>0</v>
      </c>
      <c r="N25" s="1913"/>
      <c r="O25" s="1913"/>
    </row>
    <row r="26" spans="1:16" ht="30" customHeight="1" thickBot="1">
      <c r="A26" s="2380" t="s">
        <v>29</v>
      </c>
      <c r="B26" s="4015">
        <f t="shared" ref="B26:J26" si="12">B18</f>
        <v>0</v>
      </c>
      <c r="C26" s="4015">
        <f t="shared" si="12"/>
        <v>61</v>
      </c>
      <c r="D26" s="4015">
        <f t="shared" si="12"/>
        <v>61</v>
      </c>
      <c r="E26" s="4015">
        <f t="shared" si="12"/>
        <v>0</v>
      </c>
      <c r="F26" s="4015">
        <f t="shared" si="12"/>
        <v>66</v>
      </c>
      <c r="G26" s="4016">
        <f t="shared" si="12"/>
        <v>66</v>
      </c>
      <c r="H26" s="4016">
        <f t="shared" si="12"/>
        <v>0</v>
      </c>
      <c r="I26" s="4016">
        <f t="shared" si="12"/>
        <v>50</v>
      </c>
      <c r="J26" s="4016">
        <f t="shared" si="12"/>
        <v>50</v>
      </c>
      <c r="K26" s="2381">
        <f t="shared" ref="K26:M26" si="13">K18</f>
        <v>0</v>
      </c>
      <c r="L26" s="2381">
        <f t="shared" si="13"/>
        <v>177</v>
      </c>
      <c r="M26" s="1307">
        <f t="shared" si="13"/>
        <v>177</v>
      </c>
      <c r="N26" s="239"/>
      <c r="O26" s="239"/>
    </row>
    <row r="27" spans="1:16" ht="26.25" thickBot="1">
      <c r="A27" s="2380" t="s">
        <v>30</v>
      </c>
      <c r="B27" s="4015">
        <f t="shared" ref="B27:J27" si="14">B25</f>
        <v>0</v>
      </c>
      <c r="C27" s="4015">
        <f t="shared" si="14"/>
        <v>0</v>
      </c>
      <c r="D27" s="4015">
        <f t="shared" si="14"/>
        <v>0</v>
      </c>
      <c r="E27" s="4015">
        <f t="shared" si="14"/>
        <v>0</v>
      </c>
      <c r="F27" s="4015">
        <f t="shared" si="14"/>
        <v>0</v>
      </c>
      <c r="G27" s="4016">
        <f t="shared" si="14"/>
        <v>0</v>
      </c>
      <c r="H27" s="4016">
        <f t="shared" si="14"/>
        <v>0</v>
      </c>
      <c r="I27" s="4016">
        <f t="shared" si="14"/>
        <v>0</v>
      </c>
      <c r="J27" s="4016">
        <f t="shared" si="14"/>
        <v>0</v>
      </c>
      <c r="K27" s="2381">
        <f t="shared" ref="K27:M27" si="15">K25</f>
        <v>0</v>
      </c>
      <c r="L27" s="2381">
        <f t="shared" si="15"/>
        <v>0</v>
      </c>
      <c r="M27" s="1307">
        <f t="shared" si="15"/>
        <v>0</v>
      </c>
      <c r="N27" s="108"/>
      <c r="O27" s="108"/>
    </row>
    <row r="28" spans="1:16" ht="33.75" thickBot="1">
      <c r="A28" s="2382" t="s">
        <v>31</v>
      </c>
      <c r="B28" s="2383">
        <f t="shared" ref="B28:M28" si="16">SUM(B26:B27)</f>
        <v>0</v>
      </c>
      <c r="C28" s="2383">
        <f t="shared" si="16"/>
        <v>61</v>
      </c>
      <c r="D28" s="2383">
        <f t="shared" si="16"/>
        <v>61</v>
      </c>
      <c r="E28" s="2383">
        <f t="shared" si="16"/>
        <v>0</v>
      </c>
      <c r="F28" s="2383">
        <f t="shared" si="16"/>
        <v>66</v>
      </c>
      <c r="G28" s="2384">
        <f t="shared" si="16"/>
        <v>66</v>
      </c>
      <c r="H28" s="2384">
        <f t="shared" si="16"/>
        <v>0</v>
      </c>
      <c r="I28" s="2384">
        <f t="shared" si="16"/>
        <v>50</v>
      </c>
      <c r="J28" s="2384">
        <f t="shared" si="16"/>
        <v>50</v>
      </c>
      <c r="K28" s="2384">
        <f t="shared" si="16"/>
        <v>0</v>
      </c>
      <c r="L28" s="2384">
        <f t="shared" si="16"/>
        <v>177</v>
      </c>
      <c r="M28" s="2385">
        <f t="shared" si="16"/>
        <v>177</v>
      </c>
      <c r="N28" s="108"/>
      <c r="O28" s="108"/>
    </row>
    <row r="29" spans="1:16" ht="43.5" customHeight="1">
      <c r="A29" s="7167"/>
      <c r="B29" s="7167"/>
      <c r="C29" s="7167"/>
      <c r="D29" s="7167"/>
      <c r="E29" s="7167"/>
      <c r="F29" s="7167"/>
      <c r="G29" s="7167"/>
      <c r="H29" s="7167"/>
      <c r="I29" s="7167"/>
      <c r="J29" s="7167"/>
      <c r="K29" s="7167"/>
      <c r="L29" s="7167"/>
      <c r="M29" s="7167"/>
      <c r="N29" s="108"/>
      <c r="O29" s="108"/>
    </row>
    <row r="30" spans="1:16" ht="25.5" hidden="1" customHeight="1">
      <c r="A30" s="1913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9"/>
    </row>
    <row r="31" spans="1:16" ht="37.5" customHeight="1">
      <c r="A31" s="7166"/>
      <c r="B31" s="7166"/>
      <c r="C31" s="7166"/>
      <c r="D31" s="7166"/>
      <c r="E31" s="7166"/>
      <c r="F31" s="7166"/>
      <c r="G31" s="7166"/>
      <c r="H31" s="7166"/>
      <c r="I31" s="7166"/>
      <c r="J31" s="7166"/>
      <c r="K31" s="7166"/>
      <c r="L31" s="7166"/>
      <c r="M31" s="7166"/>
      <c r="N31" s="7166"/>
      <c r="O31" s="7166"/>
      <c r="P31" s="7166"/>
    </row>
    <row r="32" spans="1:16" ht="26.25" customHeight="1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1">
    <tabColor rgb="FF00B050"/>
  </sheetPr>
  <dimension ref="A1:T49"/>
  <sheetViews>
    <sheetView view="pageBreakPreview" zoomScaleNormal="100" zoomScaleSheetLayoutView="100" workbookViewId="0">
      <selection activeCell="H7" sqref="H7"/>
    </sheetView>
  </sheetViews>
  <sheetFormatPr defaultRowHeight="12.75"/>
  <cols>
    <col min="1" max="1" width="47.7109375" style="660" bestFit="1" customWidth="1"/>
    <col min="2" max="2" width="7.5703125" style="660" customWidth="1"/>
    <col min="3" max="3" width="7.7109375" style="660" customWidth="1"/>
    <col min="4" max="4" width="4.5703125" style="660" customWidth="1"/>
    <col min="5" max="5" width="7.140625" style="660" customWidth="1"/>
    <col min="6" max="6" width="7.7109375" style="660" customWidth="1"/>
    <col min="7" max="7" width="8.42578125" style="660" customWidth="1"/>
    <col min="8" max="8" width="7.28515625" style="660" customWidth="1"/>
    <col min="9" max="9" width="7.42578125" style="660" customWidth="1"/>
    <col min="10" max="10" width="5.7109375" style="660" bestFit="1" customWidth="1"/>
    <col min="11" max="11" width="8" style="660" customWidth="1"/>
    <col min="12" max="12" width="7.28515625" style="660" customWidth="1"/>
    <col min="13" max="13" width="5" style="660" customWidth="1"/>
    <col min="14" max="15" width="7.28515625" style="660" customWidth="1"/>
    <col min="16" max="16" width="6" style="660" customWidth="1"/>
    <col min="17" max="16384" width="9.140625" style="660"/>
  </cols>
  <sheetData>
    <row r="1" spans="1:20" ht="19.149999999999999" customHeight="1">
      <c r="A1" s="7168" t="s">
        <v>464</v>
      </c>
      <c r="B1" s="7168"/>
      <c r="C1" s="7168"/>
      <c r="D1" s="7168"/>
      <c r="E1" s="7168"/>
      <c r="F1" s="7168"/>
      <c r="G1" s="7168"/>
      <c r="H1" s="7168"/>
      <c r="I1" s="7168"/>
      <c r="J1" s="7168"/>
      <c r="K1" s="7168"/>
      <c r="L1" s="7168"/>
      <c r="M1" s="7168"/>
      <c r="N1" s="7168"/>
      <c r="O1" s="7168"/>
      <c r="P1" s="7168"/>
      <c r="Q1" s="7168"/>
      <c r="R1" s="7168"/>
      <c r="S1" s="7168"/>
    </row>
    <row r="2" spans="1:20" ht="13.5" thickBot="1">
      <c r="A2" s="7169" t="s">
        <v>463</v>
      </c>
      <c r="B2" s="7170"/>
      <c r="C2" s="7170"/>
      <c r="D2" s="7170"/>
      <c r="E2" s="7170"/>
      <c r="F2" s="7170"/>
      <c r="G2" s="7170"/>
      <c r="H2" s="7170"/>
      <c r="I2" s="7170"/>
      <c r="J2" s="7170"/>
      <c r="K2" s="7170"/>
      <c r="L2" s="7170"/>
      <c r="M2" s="7170"/>
      <c r="N2" s="7171"/>
      <c r="O2" s="7171"/>
      <c r="P2" s="7172"/>
    </row>
    <row r="3" spans="1:20" ht="16.149999999999999" customHeight="1" thickBot="1">
      <c r="A3" s="7176" t="s">
        <v>1</v>
      </c>
      <c r="B3" s="7173" t="s">
        <v>364</v>
      </c>
      <c r="C3" s="7174"/>
      <c r="D3" s="7174"/>
      <c r="E3" s="7173" t="s">
        <v>331</v>
      </c>
      <c r="F3" s="7174"/>
      <c r="G3" s="7174"/>
      <c r="H3" s="7173" t="s">
        <v>330</v>
      </c>
      <c r="I3" s="7174"/>
      <c r="J3" s="7175"/>
      <c r="K3" s="7174" t="s">
        <v>58</v>
      </c>
      <c r="L3" s="7174"/>
      <c r="M3" s="7174"/>
      <c r="N3" s="7179" t="s">
        <v>429</v>
      </c>
      <c r="O3" s="7180"/>
      <c r="P3" s="7181"/>
    </row>
    <row r="4" spans="1:20" ht="9" customHeight="1">
      <c r="A4" s="7177"/>
      <c r="B4" s="3185"/>
      <c r="C4" s="3186"/>
      <c r="D4" s="3187"/>
      <c r="E4" s="3188"/>
      <c r="F4" s="5562"/>
      <c r="G4" s="5562"/>
      <c r="H4" s="3189"/>
      <c r="I4" s="5562"/>
      <c r="J4" s="3190"/>
      <c r="K4" s="5562"/>
      <c r="L4" s="5562"/>
      <c r="M4" s="5562"/>
      <c r="N4" s="7182"/>
      <c r="O4" s="7183"/>
      <c r="P4" s="7184"/>
    </row>
    <row r="5" spans="1:20" ht="12.75" customHeight="1">
      <c r="A5" s="7177"/>
      <c r="B5" s="3191"/>
      <c r="C5" s="3192">
        <v>1</v>
      </c>
      <c r="D5" s="3193"/>
      <c r="E5" s="7188">
        <v>2</v>
      </c>
      <c r="F5" s="7188"/>
      <c r="G5" s="7188"/>
      <c r="H5" s="7189">
        <v>3</v>
      </c>
      <c r="I5" s="7188"/>
      <c r="J5" s="7190"/>
      <c r="K5" s="7188">
        <v>4</v>
      </c>
      <c r="L5" s="7188"/>
      <c r="M5" s="7191"/>
      <c r="N5" s="7185"/>
      <c r="O5" s="7186"/>
      <c r="P5" s="7187"/>
    </row>
    <row r="6" spans="1:20" ht="29.45" customHeight="1" thickBot="1">
      <c r="A6" s="7178"/>
      <c r="B6" s="6384" t="s">
        <v>7</v>
      </c>
      <c r="C6" s="6385" t="s">
        <v>45</v>
      </c>
      <c r="D6" s="6386" t="s">
        <v>9</v>
      </c>
      <c r="E6" s="6384" t="s">
        <v>7</v>
      </c>
      <c r="F6" s="6385" t="s">
        <v>45</v>
      </c>
      <c r="G6" s="6386" t="s">
        <v>9</v>
      </c>
      <c r="H6" s="6384" t="s">
        <v>7</v>
      </c>
      <c r="I6" s="6385" t="s">
        <v>45</v>
      </c>
      <c r="J6" s="6386" t="s">
        <v>9</v>
      </c>
      <c r="K6" s="6384" t="s">
        <v>7</v>
      </c>
      <c r="L6" s="6385" t="s">
        <v>45</v>
      </c>
      <c r="M6" s="6386" t="s">
        <v>9</v>
      </c>
      <c r="N6" s="6384" t="s">
        <v>7</v>
      </c>
      <c r="O6" s="6385" t="s">
        <v>45</v>
      </c>
      <c r="P6" s="6387" t="s">
        <v>9</v>
      </c>
    </row>
    <row r="7" spans="1:20" ht="16.899999999999999" customHeight="1">
      <c r="A7" s="6388" t="s">
        <v>46</v>
      </c>
      <c r="B7" s="6389"/>
      <c r="C7" s="6390"/>
      <c r="D7" s="6391"/>
      <c r="E7" s="6392"/>
      <c r="F7" s="6393"/>
      <c r="G7" s="6394"/>
      <c r="H7" s="6392"/>
      <c r="I7" s="6393"/>
      <c r="J7" s="6395"/>
      <c r="K7" s="6396"/>
      <c r="L7" s="6396"/>
      <c r="M7" s="6397"/>
      <c r="N7" s="6398"/>
      <c r="O7" s="6399"/>
      <c r="P7" s="6400"/>
    </row>
    <row r="8" spans="1:20" ht="11.25" customHeight="1">
      <c r="A8" s="6378" t="s">
        <v>47</v>
      </c>
      <c r="B8" s="6337">
        <v>23</v>
      </c>
      <c r="C8" s="4074">
        <v>4</v>
      </c>
      <c r="D8" s="5683">
        <v>27</v>
      </c>
      <c r="E8" s="6337">
        <v>20</v>
      </c>
      <c r="F8" s="4074">
        <v>4</v>
      </c>
      <c r="G8" s="5683">
        <v>24</v>
      </c>
      <c r="H8" s="6337">
        <v>19</v>
      </c>
      <c r="I8" s="4074">
        <v>1</v>
      </c>
      <c r="J8" s="5683">
        <v>20</v>
      </c>
      <c r="K8" s="6337">
        <v>10</v>
      </c>
      <c r="L8" s="4074">
        <v>0</v>
      </c>
      <c r="M8" s="5683">
        <v>10</v>
      </c>
      <c r="N8" s="6338">
        <v>72</v>
      </c>
      <c r="O8" s="6339">
        <v>9</v>
      </c>
      <c r="P8" s="5684">
        <v>81</v>
      </c>
    </row>
    <row r="9" spans="1:20" ht="15" customHeight="1">
      <c r="A9" s="6378" t="s">
        <v>363</v>
      </c>
      <c r="B9" s="6337">
        <v>11</v>
      </c>
      <c r="C9" s="4072">
        <v>0</v>
      </c>
      <c r="D9" s="5683">
        <v>11</v>
      </c>
      <c r="E9" s="6340">
        <v>17</v>
      </c>
      <c r="F9" s="6334">
        <v>0</v>
      </c>
      <c r="G9" s="6341">
        <v>17</v>
      </c>
      <c r="H9" s="6333">
        <v>0</v>
      </c>
      <c r="I9" s="6334">
        <v>0</v>
      </c>
      <c r="J9" s="6342">
        <v>0</v>
      </c>
      <c r="K9" s="6335">
        <v>0</v>
      </c>
      <c r="L9" s="6334">
        <v>0</v>
      </c>
      <c r="M9" s="6335">
        <v>0</v>
      </c>
      <c r="N9" s="6338">
        <v>28</v>
      </c>
      <c r="O9" s="6343">
        <v>0</v>
      </c>
      <c r="P9" s="5685">
        <v>28</v>
      </c>
      <c r="Q9" s="660" t="s">
        <v>28</v>
      </c>
    </row>
    <row r="10" spans="1:20">
      <c r="A10" s="6378" t="s">
        <v>48</v>
      </c>
      <c r="B10" s="6337">
        <v>15</v>
      </c>
      <c r="C10" s="4074">
        <v>2</v>
      </c>
      <c r="D10" s="5683">
        <v>17</v>
      </c>
      <c r="E10" s="6337">
        <v>23</v>
      </c>
      <c r="F10" s="4074">
        <v>0</v>
      </c>
      <c r="G10" s="5683">
        <v>23</v>
      </c>
      <c r="H10" s="6337">
        <v>20</v>
      </c>
      <c r="I10" s="4074">
        <v>0</v>
      </c>
      <c r="J10" s="5683">
        <v>20</v>
      </c>
      <c r="K10" s="6337">
        <v>7</v>
      </c>
      <c r="L10" s="4074">
        <v>0</v>
      </c>
      <c r="M10" s="5683">
        <v>7</v>
      </c>
      <c r="N10" s="6338">
        <v>65</v>
      </c>
      <c r="O10" s="6339">
        <v>2</v>
      </c>
      <c r="P10" s="5684">
        <v>67</v>
      </c>
    </row>
    <row r="11" spans="1:20" ht="14.25" customHeight="1">
      <c r="A11" s="6379" t="s">
        <v>49</v>
      </c>
      <c r="B11" s="6337">
        <v>27</v>
      </c>
      <c r="C11" s="4074">
        <v>7</v>
      </c>
      <c r="D11" s="5683">
        <v>34</v>
      </c>
      <c r="E11" s="6337">
        <v>24</v>
      </c>
      <c r="F11" s="4074">
        <v>2</v>
      </c>
      <c r="G11" s="5683">
        <v>26</v>
      </c>
      <c r="H11" s="6337">
        <v>26</v>
      </c>
      <c r="I11" s="4074">
        <v>0</v>
      </c>
      <c r="J11" s="5683">
        <v>26</v>
      </c>
      <c r="K11" s="6337">
        <v>22</v>
      </c>
      <c r="L11" s="4074">
        <v>0</v>
      </c>
      <c r="M11" s="5683">
        <v>22</v>
      </c>
      <c r="N11" s="6338">
        <v>99</v>
      </c>
      <c r="O11" s="6339">
        <v>9</v>
      </c>
      <c r="P11" s="5684">
        <v>108</v>
      </c>
    </row>
    <row r="12" spans="1:20">
      <c r="A12" s="6379" t="s">
        <v>50</v>
      </c>
      <c r="B12" s="6337">
        <v>25</v>
      </c>
      <c r="C12" s="4074">
        <v>9</v>
      </c>
      <c r="D12" s="5683">
        <v>34</v>
      </c>
      <c r="E12" s="6337">
        <v>23</v>
      </c>
      <c r="F12" s="4074">
        <v>2</v>
      </c>
      <c r="G12" s="5683">
        <v>25</v>
      </c>
      <c r="H12" s="6337">
        <v>18</v>
      </c>
      <c r="I12" s="4074">
        <v>0</v>
      </c>
      <c r="J12" s="5683">
        <v>18</v>
      </c>
      <c r="K12" s="6337">
        <v>11</v>
      </c>
      <c r="L12" s="4074">
        <v>0</v>
      </c>
      <c r="M12" s="5683">
        <v>11</v>
      </c>
      <c r="N12" s="6338">
        <v>77</v>
      </c>
      <c r="O12" s="6339">
        <v>11</v>
      </c>
      <c r="P12" s="5684">
        <v>88</v>
      </c>
      <c r="T12" s="660" t="s">
        <v>28</v>
      </c>
    </row>
    <row r="13" spans="1:20">
      <c r="A13" s="6380" t="s">
        <v>51</v>
      </c>
      <c r="B13" s="6337">
        <v>16</v>
      </c>
      <c r="C13" s="4074">
        <v>0</v>
      </c>
      <c r="D13" s="5683">
        <v>16</v>
      </c>
      <c r="E13" s="6337">
        <v>13</v>
      </c>
      <c r="F13" s="4074">
        <v>0</v>
      </c>
      <c r="G13" s="5683">
        <v>13</v>
      </c>
      <c r="H13" s="6337">
        <v>14</v>
      </c>
      <c r="I13" s="4074">
        <v>0</v>
      </c>
      <c r="J13" s="5683">
        <v>14</v>
      </c>
      <c r="K13" s="6337">
        <v>6</v>
      </c>
      <c r="L13" s="4074">
        <v>0</v>
      </c>
      <c r="M13" s="5683">
        <v>6</v>
      </c>
      <c r="N13" s="6338">
        <v>49</v>
      </c>
      <c r="O13" s="6339">
        <v>0</v>
      </c>
      <c r="P13" s="5684">
        <v>49</v>
      </c>
      <c r="Q13" s="660" t="s">
        <v>28</v>
      </c>
    </row>
    <row r="14" spans="1:20" ht="14.25" customHeight="1">
      <c r="A14" s="6381" t="s">
        <v>52</v>
      </c>
      <c r="B14" s="6337">
        <v>13</v>
      </c>
      <c r="C14" s="4074">
        <v>0</v>
      </c>
      <c r="D14" s="5683">
        <v>13</v>
      </c>
      <c r="E14" s="6337">
        <v>26</v>
      </c>
      <c r="F14" s="4074">
        <v>0</v>
      </c>
      <c r="G14" s="5683">
        <v>26</v>
      </c>
      <c r="H14" s="6337">
        <v>28</v>
      </c>
      <c r="I14" s="4074">
        <v>2</v>
      </c>
      <c r="J14" s="5683">
        <v>30</v>
      </c>
      <c r="K14" s="6337">
        <v>12</v>
      </c>
      <c r="L14" s="4074">
        <v>0</v>
      </c>
      <c r="M14" s="5683">
        <v>12</v>
      </c>
      <c r="N14" s="6338">
        <v>79</v>
      </c>
      <c r="O14" s="6339">
        <v>2</v>
      </c>
      <c r="P14" s="5684">
        <v>81</v>
      </c>
    </row>
    <row r="15" spans="1:20">
      <c r="A15" s="6381" t="s">
        <v>53</v>
      </c>
      <c r="B15" s="6337">
        <v>16</v>
      </c>
      <c r="C15" s="4074">
        <v>0</v>
      </c>
      <c r="D15" s="5683">
        <v>16</v>
      </c>
      <c r="E15" s="6337">
        <v>15</v>
      </c>
      <c r="F15" s="4074">
        <v>0</v>
      </c>
      <c r="G15" s="5683">
        <v>15</v>
      </c>
      <c r="H15" s="6337">
        <v>10</v>
      </c>
      <c r="I15" s="4074">
        <v>0</v>
      </c>
      <c r="J15" s="5683">
        <v>10</v>
      </c>
      <c r="K15" s="6337">
        <v>5</v>
      </c>
      <c r="L15" s="4074">
        <v>0</v>
      </c>
      <c r="M15" s="5683">
        <v>5</v>
      </c>
      <c r="N15" s="6338">
        <v>46</v>
      </c>
      <c r="O15" s="6339">
        <v>0</v>
      </c>
      <c r="P15" s="5684">
        <v>46</v>
      </c>
    </row>
    <row r="16" spans="1:20" ht="13.5" thickBot="1">
      <c r="A16" s="6382" t="s">
        <v>54</v>
      </c>
      <c r="B16" s="6337">
        <v>38</v>
      </c>
      <c r="C16" s="4074">
        <v>4</v>
      </c>
      <c r="D16" s="5683">
        <v>42</v>
      </c>
      <c r="E16" s="6337">
        <v>32</v>
      </c>
      <c r="F16" s="4074">
        <v>0</v>
      </c>
      <c r="G16" s="5683">
        <v>32</v>
      </c>
      <c r="H16" s="6337">
        <v>33</v>
      </c>
      <c r="I16" s="4074">
        <v>0</v>
      </c>
      <c r="J16" s="5683">
        <v>33</v>
      </c>
      <c r="K16" s="6337">
        <v>21</v>
      </c>
      <c r="L16" s="4074">
        <v>1</v>
      </c>
      <c r="M16" s="5683">
        <v>22</v>
      </c>
      <c r="N16" s="6338">
        <v>124</v>
      </c>
      <c r="O16" s="5686">
        <v>5</v>
      </c>
      <c r="P16" s="5684">
        <v>129</v>
      </c>
    </row>
    <row r="17" spans="1:18" ht="15.75" customHeight="1" thickBot="1">
      <c r="A17" s="6401" t="s">
        <v>27</v>
      </c>
      <c r="B17" s="6344">
        <v>184</v>
      </c>
      <c r="C17" s="6344">
        <v>26</v>
      </c>
      <c r="D17" s="6344">
        <v>210</v>
      </c>
      <c r="E17" s="6344">
        <v>193</v>
      </c>
      <c r="F17" s="6344">
        <v>8</v>
      </c>
      <c r="G17" s="6344">
        <v>201</v>
      </c>
      <c r="H17" s="6344">
        <v>168</v>
      </c>
      <c r="I17" s="6344">
        <v>3</v>
      </c>
      <c r="J17" s="6344">
        <v>171</v>
      </c>
      <c r="K17" s="6344">
        <v>94</v>
      </c>
      <c r="L17" s="6344">
        <v>1</v>
      </c>
      <c r="M17" s="6344">
        <v>95</v>
      </c>
      <c r="N17" s="6344">
        <v>639</v>
      </c>
      <c r="O17" s="6345">
        <v>38</v>
      </c>
      <c r="P17" s="6345">
        <v>677</v>
      </c>
    </row>
    <row r="18" spans="1:18" ht="13.5" thickBot="1">
      <c r="A18" s="6365" t="s">
        <v>15</v>
      </c>
      <c r="B18" s="4075"/>
      <c r="C18" s="4076"/>
      <c r="D18" s="6366"/>
      <c r="E18" s="6367"/>
      <c r="F18" s="6368"/>
      <c r="G18" s="6369"/>
      <c r="H18" s="6367"/>
      <c r="I18" s="6368"/>
      <c r="J18" s="6370"/>
      <c r="K18" s="6371"/>
      <c r="L18" s="6368"/>
      <c r="M18" s="6371"/>
      <c r="N18" s="6372"/>
      <c r="O18" s="6373"/>
      <c r="P18" s="6374"/>
    </row>
    <row r="19" spans="1:18">
      <c r="A19" s="6376" t="s">
        <v>16</v>
      </c>
      <c r="B19" s="6350"/>
      <c r="C19" s="6351"/>
      <c r="D19" s="6352"/>
      <c r="E19" s="6353"/>
      <c r="F19" s="6356"/>
      <c r="G19" s="6355"/>
      <c r="H19" s="6353"/>
      <c r="I19" s="6356"/>
      <c r="J19" s="6357"/>
      <c r="K19" s="6354"/>
      <c r="L19" s="6356"/>
      <c r="M19" s="6354"/>
      <c r="N19" s="6358"/>
      <c r="O19" s="6377"/>
      <c r="P19" s="6360"/>
    </row>
    <row r="20" spans="1:18">
      <c r="A20" s="6378" t="s">
        <v>47</v>
      </c>
      <c r="B20" s="6332">
        <v>23</v>
      </c>
      <c r="C20" s="4072">
        <v>4</v>
      </c>
      <c r="D20" s="5683">
        <v>27</v>
      </c>
      <c r="E20" s="6333">
        <v>20</v>
      </c>
      <c r="F20" s="6334">
        <v>4</v>
      </c>
      <c r="G20" s="6341">
        <v>24</v>
      </c>
      <c r="H20" s="6333">
        <v>19</v>
      </c>
      <c r="I20" s="6334">
        <v>1</v>
      </c>
      <c r="J20" s="6346">
        <v>20</v>
      </c>
      <c r="K20" s="6335">
        <v>10</v>
      </c>
      <c r="L20" s="6334">
        <v>0</v>
      </c>
      <c r="M20" s="6347">
        <v>10</v>
      </c>
      <c r="N20" s="6338">
        <v>72</v>
      </c>
      <c r="O20" s="6339">
        <v>9</v>
      </c>
      <c r="P20" s="5688">
        <v>81</v>
      </c>
    </row>
    <row r="21" spans="1:18">
      <c r="A21" s="6378" t="s">
        <v>363</v>
      </c>
      <c r="B21" s="6332">
        <v>11</v>
      </c>
      <c r="C21" s="4072">
        <v>0</v>
      </c>
      <c r="D21" s="5683">
        <v>11</v>
      </c>
      <c r="E21" s="6333">
        <v>17</v>
      </c>
      <c r="F21" s="6334">
        <v>0</v>
      </c>
      <c r="G21" s="6341">
        <v>17</v>
      </c>
      <c r="H21" s="6333">
        <v>0</v>
      </c>
      <c r="I21" s="6334">
        <v>0</v>
      </c>
      <c r="J21" s="6346">
        <v>0</v>
      </c>
      <c r="K21" s="6335">
        <v>0</v>
      </c>
      <c r="L21" s="6334">
        <v>0</v>
      </c>
      <c r="M21" s="6347">
        <v>0</v>
      </c>
      <c r="N21" s="6338">
        <v>28</v>
      </c>
      <c r="O21" s="6339">
        <v>0</v>
      </c>
      <c r="P21" s="5687">
        <f>N21+O21</f>
        <v>28</v>
      </c>
    </row>
    <row r="22" spans="1:18">
      <c r="A22" s="6378" t="s">
        <v>48</v>
      </c>
      <c r="B22" s="6332">
        <v>15</v>
      </c>
      <c r="C22" s="4072">
        <v>2</v>
      </c>
      <c r="D22" s="5683">
        <v>17</v>
      </c>
      <c r="E22" s="6333">
        <v>23</v>
      </c>
      <c r="F22" s="6334">
        <v>0</v>
      </c>
      <c r="G22" s="6341">
        <v>23</v>
      </c>
      <c r="H22" s="6333">
        <v>20</v>
      </c>
      <c r="I22" s="6334">
        <v>0</v>
      </c>
      <c r="J22" s="6346">
        <v>20</v>
      </c>
      <c r="K22" s="6335">
        <v>7</v>
      </c>
      <c r="L22" s="6334">
        <v>0</v>
      </c>
      <c r="M22" s="6347">
        <v>7</v>
      </c>
      <c r="N22" s="6338">
        <v>65</v>
      </c>
      <c r="O22" s="6339">
        <v>2</v>
      </c>
      <c r="P22" s="5688">
        <v>67</v>
      </c>
    </row>
    <row r="23" spans="1:18" ht="14.25" customHeight="1">
      <c r="A23" s="6379" t="s">
        <v>49</v>
      </c>
      <c r="B23" s="6332">
        <v>27</v>
      </c>
      <c r="C23" s="4072">
        <v>7</v>
      </c>
      <c r="D23" s="5683">
        <v>34</v>
      </c>
      <c r="E23" s="6333">
        <v>24</v>
      </c>
      <c r="F23" s="6334">
        <v>2</v>
      </c>
      <c r="G23" s="6341">
        <v>26</v>
      </c>
      <c r="H23" s="6333">
        <v>26</v>
      </c>
      <c r="I23" s="6334">
        <v>0</v>
      </c>
      <c r="J23" s="6346">
        <v>26</v>
      </c>
      <c r="K23" s="6335">
        <v>22</v>
      </c>
      <c r="L23" s="6334">
        <v>0</v>
      </c>
      <c r="M23" s="6347">
        <v>22</v>
      </c>
      <c r="N23" s="6338">
        <v>99</v>
      </c>
      <c r="O23" s="6339">
        <v>9</v>
      </c>
      <c r="P23" s="5688">
        <v>108</v>
      </c>
    </row>
    <row r="24" spans="1:18">
      <c r="A24" s="6379" t="s">
        <v>50</v>
      </c>
      <c r="B24" s="6332">
        <v>25</v>
      </c>
      <c r="C24" s="4072">
        <v>9</v>
      </c>
      <c r="D24" s="5683">
        <v>34</v>
      </c>
      <c r="E24" s="6333">
        <v>23</v>
      </c>
      <c r="F24" s="6334">
        <v>2</v>
      </c>
      <c r="G24" s="6341">
        <v>25</v>
      </c>
      <c r="H24" s="6333">
        <v>18</v>
      </c>
      <c r="I24" s="6334">
        <v>0</v>
      </c>
      <c r="J24" s="6346">
        <v>18</v>
      </c>
      <c r="K24" s="6335">
        <v>11</v>
      </c>
      <c r="L24" s="6334">
        <v>0</v>
      </c>
      <c r="M24" s="6347">
        <v>11</v>
      </c>
      <c r="N24" s="6338">
        <v>77</v>
      </c>
      <c r="O24" s="6339">
        <v>11</v>
      </c>
      <c r="P24" s="5688">
        <v>88</v>
      </c>
      <c r="R24" s="660" t="s">
        <v>28</v>
      </c>
    </row>
    <row r="25" spans="1:18" s="1248" customFormat="1">
      <c r="A25" s="6380" t="s">
        <v>51</v>
      </c>
      <c r="B25" s="6332">
        <v>16</v>
      </c>
      <c r="C25" s="4072">
        <v>0</v>
      </c>
      <c r="D25" s="5683">
        <v>16</v>
      </c>
      <c r="E25" s="6333">
        <v>13</v>
      </c>
      <c r="F25" s="6334">
        <v>0</v>
      </c>
      <c r="G25" s="6341">
        <v>13</v>
      </c>
      <c r="H25" s="6333">
        <v>14</v>
      </c>
      <c r="I25" s="6334">
        <v>0</v>
      </c>
      <c r="J25" s="6346">
        <v>14</v>
      </c>
      <c r="K25" s="6335">
        <v>6</v>
      </c>
      <c r="L25" s="6334">
        <v>0</v>
      </c>
      <c r="M25" s="6347">
        <v>6</v>
      </c>
      <c r="N25" s="6338">
        <v>49</v>
      </c>
      <c r="O25" s="6339">
        <v>0</v>
      </c>
      <c r="P25" s="5688">
        <v>49</v>
      </c>
      <c r="R25" s="1248" t="s">
        <v>28</v>
      </c>
    </row>
    <row r="26" spans="1:18" ht="12.75" customHeight="1">
      <c r="A26" s="3202" t="s">
        <v>52</v>
      </c>
      <c r="B26" s="6332">
        <v>13</v>
      </c>
      <c r="C26" s="4072">
        <v>0</v>
      </c>
      <c r="D26" s="5683">
        <v>13</v>
      </c>
      <c r="E26" s="6336">
        <v>26</v>
      </c>
      <c r="F26" s="4073">
        <v>0</v>
      </c>
      <c r="G26" s="6341">
        <v>26</v>
      </c>
      <c r="H26" s="6336">
        <v>28</v>
      </c>
      <c r="I26" s="4073">
        <v>2</v>
      </c>
      <c r="J26" s="6346">
        <v>30</v>
      </c>
      <c r="K26" s="5682">
        <v>12</v>
      </c>
      <c r="L26" s="4073">
        <v>0</v>
      </c>
      <c r="M26" s="6347">
        <v>12</v>
      </c>
      <c r="N26" s="6338">
        <v>79</v>
      </c>
      <c r="O26" s="5689">
        <v>2</v>
      </c>
      <c r="P26" s="5688">
        <v>81</v>
      </c>
    </row>
    <row r="27" spans="1:18">
      <c r="A27" s="6381" t="s">
        <v>53</v>
      </c>
      <c r="B27" s="6332">
        <v>16</v>
      </c>
      <c r="C27" s="4072">
        <v>0</v>
      </c>
      <c r="D27" s="5683">
        <v>16</v>
      </c>
      <c r="E27" s="6333">
        <v>15</v>
      </c>
      <c r="F27" s="6334">
        <v>0</v>
      </c>
      <c r="G27" s="6341">
        <v>15</v>
      </c>
      <c r="H27" s="6333">
        <v>10</v>
      </c>
      <c r="I27" s="6334">
        <v>0</v>
      </c>
      <c r="J27" s="6346">
        <v>10</v>
      </c>
      <c r="K27" s="6335">
        <v>5</v>
      </c>
      <c r="L27" s="6334">
        <v>0</v>
      </c>
      <c r="M27" s="6347">
        <v>5</v>
      </c>
      <c r="N27" s="6338">
        <v>46</v>
      </c>
      <c r="O27" s="6339">
        <v>0</v>
      </c>
      <c r="P27" s="5688">
        <v>46</v>
      </c>
    </row>
    <row r="28" spans="1:18" ht="13.5" thickBot="1">
      <c r="A28" s="6382" t="s">
        <v>54</v>
      </c>
      <c r="B28" s="6332">
        <v>38</v>
      </c>
      <c r="C28" s="4072">
        <v>4</v>
      </c>
      <c r="D28" s="5683">
        <v>42</v>
      </c>
      <c r="E28" s="6333">
        <v>32</v>
      </c>
      <c r="F28" s="6334">
        <v>0</v>
      </c>
      <c r="G28" s="6341">
        <v>32</v>
      </c>
      <c r="H28" s="6333">
        <v>33</v>
      </c>
      <c r="I28" s="6334">
        <v>0</v>
      </c>
      <c r="J28" s="6346">
        <v>33</v>
      </c>
      <c r="K28" s="6335">
        <v>21</v>
      </c>
      <c r="L28" s="6334">
        <v>1</v>
      </c>
      <c r="M28" s="6347">
        <v>22</v>
      </c>
      <c r="N28" s="6338">
        <v>124</v>
      </c>
      <c r="O28" s="6339">
        <v>5</v>
      </c>
      <c r="P28" s="5688">
        <v>129</v>
      </c>
    </row>
    <row r="29" spans="1:18" ht="13.5" thickBot="1">
      <c r="A29" s="6383" t="s">
        <v>17</v>
      </c>
      <c r="B29" s="6348">
        <v>184</v>
      </c>
      <c r="C29" s="6348">
        <v>26</v>
      </c>
      <c r="D29" s="6348">
        <v>210</v>
      </c>
      <c r="E29" s="6348">
        <v>193</v>
      </c>
      <c r="F29" s="6348">
        <v>8</v>
      </c>
      <c r="G29" s="6348">
        <v>201</v>
      </c>
      <c r="H29" s="6348">
        <v>168</v>
      </c>
      <c r="I29" s="6348">
        <v>3</v>
      </c>
      <c r="J29" s="6345">
        <v>171</v>
      </c>
      <c r="K29" s="6349">
        <v>94</v>
      </c>
      <c r="L29" s="6348">
        <v>1</v>
      </c>
      <c r="M29" s="6348">
        <v>95</v>
      </c>
      <c r="N29" s="6348">
        <v>639</v>
      </c>
      <c r="O29" s="6348">
        <v>38</v>
      </c>
      <c r="P29" s="6345">
        <v>677</v>
      </c>
    </row>
    <row r="30" spans="1:18" ht="13.5" customHeight="1">
      <c r="A30" s="6402" t="s">
        <v>55</v>
      </c>
      <c r="B30" s="6350"/>
      <c r="C30" s="6351"/>
      <c r="D30" s="6352"/>
      <c r="E30" s="6353"/>
      <c r="F30" s="6354"/>
      <c r="G30" s="6355"/>
      <c r="H30" s="6353"/>
      <c r="I30" s="6356"/>
      <c r="J30" s="6357"/>
      <c r="K30" s="6354"/>
      <c r="L30" s="6356"/>
      <c r="M30" s="6354"/>
      <c r="N30" s="6358"/>
      <c r="O30" s="6359"/>
      <c r="P30" s="6360"/>
    </row>
    <row r="31" spans="1:18" ht="13.5" customHeight="1">
      <c r="A31" s="6375" t="s">
        <v>363</v>
      </c>
      <c r="B31" s="6332">
        <v>0</v>
      </c>
      <c r="C31" s="4072">
        <v>0</v>
      </c>
      <c r="D31" s="5683">
        <v>0</v>
      </c>
      <c r="E31" s="6336">
        <v>0</v>
      </c>
      <c r="F31" s="5682">
        <v>0</v>
      </c>
      <c r="G31" s="5683">
        <v>0</v>
      </c>
      <c r="H31" s="6336">
        <v>0</v>
      </c>
      <c r="I31" s="4073">
        <v>0</v>
      </c>
      <c r="J31" s="5684">
        <v>0</v>
      </c>
      <c r="K31" s="5682">
        <v>0</v>
      </c>
      <c r="L31" s="4073">
        <v>0</v>
      </c>
      <c r="M31" s="5683">
        <v>0</v>
      </c>
      <c r="N31" s="6338">
        <v>0</v>
      </c>
      <c r="O31" s="5689">
        <v>0</v>
      </c>
      <c r="P31" s="5688">
        <v>0</v>
      </c>
    </row>
    <row r="32" spans="1:18">
      <c r="A32" s="3194" t="s">
        <v>47</v>
      </c>
      <c r="B32" s="6332">
        <v>0</v>
      </c>
      <c r="C32" s="4072">
        <v>0</v>
      </c>
      <c r="D32" s="5683">
        <v>0</v>
      </c>
      <c r="E32" s="6333">
        <v>0</v>
      </c>
      <c r="F32" s="6347">
        <v>0</v>
      </c>
      <c r="G32" s="5683">
        <v>0</v>
      </c>
      <c r="H32" s="6333">
        <v>0</v>
      </c>
      <c r="I32" s="6334">
        <v>0</v>
      </c>
      <c r="J32" s="5684">
        <v>0</v>
      </c>
      <c r="K32" s="6335">
        <v>0</v>
      </c>
      <c r="L32" s="6334">
        <v>0</v>
      </c>
      <c r="M32" s="5683">
        <v>0</v>
      </c>
      <c r="N32" s="6338">
        <v>0</v>
      </c>
      <c r="O32" s="6339">
        <v>0</v>
      </c>
      <c r="P32" s="5688">
        <v>0</v>
      </c>
    </row>
    <row r="33" spans="1:16">
      <c r="A33" s="3194" t="s">
        <v>48</v>
      </c>
      <c r="B33" s="6332">
        <v>0</v>
      </c>
      <c r="C33" s="4072">
        <v>0</v>
      </c>
      <c r="D33" s="5683">
        <v>0</v>
      </c>
      <c r="E33" s="6333">
        <v>0</v>
      </c>
      <c r="F33" s="6335">
        <v>0</v>
      </c>
      <c r="G33" s="5683">
        <v>0</v>
      </c>
      <c r="H33" s="6340">
        <v>0</v>
      </c>
      <c r="I33" s="6334">
        <v>0</v>
      </c>
      <c r="J33" s="5684">
        <v>0</v>
      </c>
      <c r="K33" s="6335">
        <v>0</v>
      </c>
      <c r="L33" s="6334">
        <v>0</v>
      </c>
      <c r="M33" s="5683">
        <v>0</v>
      </c>
      <c r="N33" s="6338">
        <v>0</v>
      </c>
      <c r="O33" s="6339">
        <v>0</v>
      </c>
      <c r="P33" s="5688">
        <v>0</v>
      </c>
    </row>
    <row r="34" spans="1:16">
      <c r="A34" s="3154" t="s">
        <v>49</v>
      </c>
      <c r="B34" s="6332">
        <v>0</v>
      </c>
      <c r="C34" s="4072">
        <v>0</v>
      </c>
      <c r="D34" s="5683">
        <v>0</v>
      </c>
      <c r="E34" s="6333">
        <v>0</v>
      </c>
      <c r="F34" s="6335">
        <v>0</v>
      </c>
      <c r="G34" s="5683">
        <v>0</v>
      </c>
      <c r="H34" s="6333">
        <v>0</v>
      </c>
      <c r="I34" s="6334">
        <v>0</v>
      </c>
      <c r="J34" s="5684">
        <v>0</v>
      </c>
      <c r="K34" s="6335">
        <v>0</v>
      </c>
      <c r="L34" s="6334">
        <v>0</v>
      </c>
      <c r="M34" s="5683">
        <v>0</v>
      </c>
      <c r="N34" s="6338">
        <v>0</v>
      </c>
      <c r="O34" s="6339">
        <v>0</v>
      </c>
      <c r="P34" s="5688">
        <v>0</v>
      </c>
    </row>
    <row r="35" spans="1:16">
      <c r="A35" s="3154" t="s">
        <v>50</v>
      </c>
      <c r="B35" s="6332">
        <v>0</v>
      </c>
      <c r="C35" s="4072">
        <v>0</v>
      </c>
      <c r="D35" s="5683">
        <v>0</v>
      </c>
      <c r="E35" s="6333">
        <v>0</v>
      </c>
      <c r="F35" s="6335">
        <v>0</v>
      </c>
      <c r="G35" s="5683">
        <v>0</v>
      </c>
      <c r="H35" s="6333">
        <v>0</v>
      </c>
      <c r="I35" s="6334">
        <v>0</v>
      </c>
      <c r="J35" s="5684">
        <v>0</v>
      </c>
      <c r="K35" s="6335">
        <v>0</v>
      </c>
      <c r="L35" s="6334">
        <v>0</v>
      </c>
      <c r="M35" s="5683">
        <v>0</v>
      </c>
      <c r="N35" s="6338">
        <v>0</v>
      </c>
      <c r="O35" s="6339">
        <v>0</v>
      </c>
      <c r="P35" s="5688">
        <v>0</v>
      </c>
    </row>
    <row r="36" spans="1:16">
      <c r="A36" s="3155" t="s">
        <v>51</v>
      </c>
      <c r="B36" s="6332">
        <v>0</v>
      </c>
      <c r="C36" s="4072">
        <v>0</v>
      </c>
      <c r="D36" s="5683">
        <v>0</v>
      </c>
      <c r="E36" s="6333">
        <v>0</v>
      </c>
      <c r="F36" s="6335">
        <v>0</v>
      </c>
      <c r="G36" s="5683">
        <v>0</v>
      </c>
      <c r="H36" s="6333">
        <v>0</v>
      </c>
      <c r="I36" s="6334">
        <v>0</v>
      </c>
      <c r="J36" s="5684">
        <v>0</v>
      </c>
      <c r="K36" s="6335">
        <v>0</v>
      </c>
      <c r="L36" s="6334">
        <v>0</v>
      </c>
      <c r="M36" s="5683">
        <v>0</v>
      </c>
      <c r="N36" s="6338">
        <v>0</v>
      </c>
      <c r="O36" s="6339">
        <v>0</v>
      </c>
      <c r="P36" s="5688">
        <v>0</v>
      </c>
    </row>
    <row r="37" spans="1:16">
      <c r="A37" s="3154" t="s">
        <v>52</v>
      </c>
      <c r="B37" s="6332">
        <v>0</v>
      </c>
      <c r="C37" s="4072">
        <v>0</v>
      </c>
      <c r="D37" s="5683">
        <v>0</v>
      </c>
      <c r="E37" s="6333">
        <v>0</v>
      </c>
      <c r="F37" s="6335">
        <v>0</v>
      </c>
      <c r="G37" s="5683">
        <v>0</v>
      </c>
      <c r="H37" s="6333">
        <v>0</v>
      </c>
      <c r="I37" s="6334">
        <v>0</v>
      </c>
      <c r="J37" s="5684">
        <v>0</v>
      </c>
      <c r="K37" s="6335">
        <v>0</v>
      </c>
      <c r="L37" s="6334">
        <v>0</v>
      </c>
      <c r="M37" s="5683">
        <v>0</v>
      </c>
      <c r="N37" s="6338">
        <v>0</v>
      </c>
      <c r="O37" s="6339">
        <v>0</v>
      </c>
      <c r="P37" s="5688">
        <v>0</v>
      </c>
    </row>
    <row r="38" spans="1:16" ht="12" customHeight="1">
      <c r="A38" s="3154" t="s">
        <v>53</v>
      </c>
      <c r="B38" s="6332">
        <v>0</v>
      </c>
      <c r="C38" s="4072">
        <v>0</v>
      </c>
      <c r="D38" s="5683">
        <v>0</v>
      </c>
      <c r="E38" s="6333">
        <v>0</v>
      </c>
      <c r="F38" s="6335">
        <v>0</v>
      </c>
      <c r="G38" s="5683">
        <v>0</v>
      </c>
      <c r="H38" s="6333">
        <v>0</v>
      </c>
      <c r="I38" s="6334">
        <v>0</v>
      </c>
      <c r="J38" s="5684">
        <v>0</v>
      </c>
      <c r="K38" s="6335">
        <v>0</v>
      </c>
      <c r="L38" s="6334">
        <v>0</v>
      </c>
      <c r="M38" s="5683">
        <v>0</v>
      </c>
      <c r="N38" s="6338">
        <v>0</v>
      </c>
      <c r="O38" s="6339">
        <v>0</v>
      </c>
      <c r="P38" s="5688">
        <v>0</v>
      </c>
    </row>
    <row r="39" spans="1:16" ht="13.5" thickBot="1">
      <c r="A39" s="3196" t="s">
        <v>54</v>
      </c>
      <c r="B39" s="4075">
        <v>0</v>
      </c>
      <c r="C39" s="4076">
        <v>0</v>
      </c>
      <c r="D39" s="5683">
        <v>0</v>
      </c>
      <c r="E39" s="6361">
        <v>0</v>
      </c>
      <c r="F39" s="4077">
        <v>0</v>
      </c>
      <c r="G39" s="5683">
        <v>0</v>
      </c>
      <c r="H39" s="6361">
        <v>0</v>
      </c>
      <c r="I39" s="6362">
        <v>0</v>
      </c>
      <c r="J39" s="5684">
        <v>0</v>
      </c>
      <c r="K39" s="4078">
        <v>0</v>
      </c>
      <c r="L39" s="6362">
        <v>0</v>
      </c>
      <c r="M39" s="5683">
        <v>0</v>
      </c>
      <c r="N39" s="6338">
        <v>0</v>
      </c>
      <c r="O39" s="6339">
        <v>0</v>
      </c>
      <c r="P39" s="5688">
        <v>0</v>
      </c>
    </row>
    <row r="40" spans="1:16" ht="13.5" thickBot="1">
      <c r="A40" s="3197" t="s">
        <v>56</v>
      </c>
      <c r="B40" s="6344">
        <v>0</v>
      </c>
      <c r="C40" s="4079">
        <v>0</v>
      </c>
      <c r="D40" s="6363">
        <v>0</v>
      </c>
      <c r="E40" s="6344">
        <v>0</v>
      </c>
      <c r="F40" s="4079">
        <v>0</v>
      </c>
      <c r="G40" s="6363">
        <v>0</v>
      </c>
      <c r="H40" s="6344">
        <v>0</v>
      </c>
      <c r="I40" s="4079">
        <v>0</v>
      </c>
      <c r="J40" s="6363">
        <v>0</v>
      </c>
      <c r="K40" s="6364">
        <v>0</v>
      </c>
      <c r="L40" s="4079">
        <v>0</v>
      </c>
      <c r="M40" s="6363">
        <v>0</v>
      </c>
      <c r="N40" s="6344">
        <v>0</v>
      </c>
      <c r="O40" s="4079">
        <v>0</v>
      </c>
      <c r="P40" s="6363">
        <v>0</v>
      </c>
    </row>
    <row r="41" spans="1:16" ht="13.5" thickBot="1">
      <c r="A41" s="3195" t="s">
        <v>17</v>
      </c>
      <c r="B41" s="4080">
        <v>184</v>
      </c>
      <c r="C41" s="4081">
        <v>26</v>
      </c>
      <c r="D41" s="5089">
        <v>210</v>
      </c>
      <c r="E41" s="4080">
        <v>193</v>
      </c>
      <c r="F41" s="4081">
        <v>8</v>
      </c>
      <c r="G41" s="5089">
        <v>201</v>
      </c>
      <c r="H41" s="4080">
        <v>168</v>
      </c>
      <c r="I41" s="4081">
        <v>3</v>
      </c>
      <c r="J41" s="5089">
        <v>171</v>
      </c>
      <c r="K41" s="4080">
        <v>94</v>
      </c>
      <c r="L41" s="4081">
        <v>1</v>
      </c>
      <c r="M41" s="5089">
        <v>95</v>
      </c>
      <c r="N41" s="4080">
        <v>639</v>
      </c>
      <c r="O41" s="4081">
        <v>38</v>
      </c>
      <c r="P41" s="5089">
        <v>677</v>
      </c>
    </row>
    <row r="42" spans="1:16" ht="13.5" thickBot="1">
      <c r="A42" s="3198" t="s">
        <v>56</v>
      </c>
      <c r="B42" s="4080">
        <v>0</v>
      </c>
      <c r="C42" s="4081">
        <v>0</v>
      </c>
      <c r="D42" s="5090">
        <v>0</v>
      </c>
      <c r="E42" s="4082">
        <v>0</v>
      </c>
      <c r="F42" s="5091">
        <v>0</v>
      </c>
      <c r="G42" s="5090">
        <v>0</v>
      </c>
      <c r="H42" s="4080">
        <v>0</v>
      </c>
      <c r="I42" s="4083">
        <v>0</v>
      </c>
      <c r="J42" s="5090">
        <v>0</v>
      </c>
      <c r="K42" s="4082">
        <v>0</v>
      </c>
      <c r="L42" s="5091">
        <v>0</v>
      </c>
      <c r="M42" s="5090">
        <v>0</v>
      </c>
      <c r="N42" s="4080">
        <v>0</v>
      </c>
      <c r="O42" s="4081">
        <v>0</v>
      </c>
      <c r="P42" s="4084">
        <v>0</v>
      </c>
    </row>
    <row r="43" spans="1:16" ht="15.75" thickBot="1">
      <c r="A43" s="3199" t="s">
        <v>57</v>
      </c>
      <c r="B43" s="3200">
        <f>B41+B42</f>
        <v>184</v>
      </c>
      <c r="C43" s="3200">
        <f t="shared" ref="C43:P43" si="0">C41+C42</f>
        <v>26</v>
      </c>
      <c r="D43" s="3200">
        <f t="shared" si="0"/>
        <v>210</v>
      </c>
      <c r="E43" s="3200">
        <f t="shared" si="0"/>
        <v>193</v>
      </c>
      <c r="F43" s="3200">
        <f t="shared" si="0"/>
        <v>8</v>
      </c>
      <c r="G43" s="3200">
        <f t="shared" si="0"/>
        <v>201</v>
      </c>
      <c r="H43" s="3200">
        <f t="shared" si="0"/>
        <v>168</v>
      </c>
      <c r="I43" s="3200">
        <f t="shared" si="0"/>
        <v>3</v>
      </c>
      <c r="J43" s="3200">
        <f t="shared" si="0"/>
        <v>171</v>
      </c>
      <c r="K43" s="3200">
        <f t="shared" si="0"/>
        <v>94</v>
      </c>
      <c r="L43" s="3200">
        <f t="shared" si="0"/>
        <v>1</v>
      </c>
      <c r="M43" s="3200">
        <f t="shared" si="0"/>
        <v>95</v>
      </c>
      <c r="N43" s="3200">
        <f t="shared" si="0"/>
        <v>639</v>
      </c>
      <c r="O43" s="3200">
        <f t="shared" si="0"/>
        <v>38</v>
      </c>
      <c r="P43" s="3201">
        <f t="shared" si="0"/>
        <v>677</v>
      </c>
    </row>
    <row r="45" spans="1:16" ht="15.75">
      <c r="A45" s="1264" t="s">
        <v>394</v>
      </c>
      <c r="B45" s="1264"/>
      <c r="C45" s="1264"/>
      <c r="D45" s="1264"/>
      <c r="E45" s="1264"/>
      <c r="F45" s="1264"/>
      <c r="G45" s="1264"/>
      <c r="H45" s="1264"/>
      <c r="I45" s="1266"/>
      <c r="J45" s="1266"/>
      <c r="K45" s="1266"/>
      <c r="L45" s="1266"/>
      <c r="M45" s="1266"/>
      <c r="N45" s="1266"/>
      <c r="O45" s="1266"/>
      <c r="P45" s="1266"/>
    </row>
    <row r="49" spans="6:6">
      <c r="F49" s="660" t="s">
        <v>288</v>
      </c>
    </row>
  </sheetData>
  <mergeCells count="11">
    <mergeCell ref="A1:S1"/>
    <mergeCell ref="A2:P2"/>
    <mergeCell ref="B3:D3"/>
    <mergeCell ref="E3:G3"/>
    <mergeCell ref="H3:J3"/>
    <mergeCell ref="K3:M3"/>
    <mergeCell ref="A3:A6"/>
    <mergeCell ref="N3:P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rowBreaks count="1" manualBreakCount="1">
    <brk id="43" max="16383" man="1"/>
  </rowBreaks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2">
    <tabColor rgb="FF00B050"/>
  </sheetPr>
  <dimension ref="A1:AC41"/>
  <sheetViews>
    <sheetView zoomScale="80" zoomScaleNormal="80" workbookViewId="0">
      <selection sqref="A1:S1"/>
    </sheetView>
  </sheetViews>
  <sheetFormatPr defaultRowHeight="15.75"/>
  <cols>
    <col min="1" max="1" width="57" style="1384" customWidth="1"/>
    <col min="2" max="2" width="7.7109375" style="1384" customWidth="1"/>
    <col min="3" max="3" width="6.85546875" style="1384" customWidth="1"/>
    <col min="4" max="5" width="7.140625" style="1384" customWidth="1"/>
    <col min="6" max="6" width="6.5703125" style="1384" customWidth="1"/>
    <col min="7" max="7" width="6.85546875" style="1384" customWidth="1"/>
    <col min="8" max="8" width="7.42578125" style="1384" customWidth="1"/>
    <col min="9" max="9" width="7.140625" style="1384" customWidth="1"/>
    <col min="10" max="10" width="7.5703125" style="1384" customWidth="1"/>
    <col min="11" max="11" width="8.28515625" style="1384" customWidth="1"/>
    <col min="12" max="12" width="6.7109375" style="1384" customWidth="1"/>
    <col min="13" max="13" width="7.5703125" style="1384" customWidth="1"/>
    <col min="14" max="14" width="7.140625" style="1384" customWidth="1"/>
    <col min="15" max="15" width="7" style="1384" customWidth="1"/>
    <col min="16" max="16" width="7.85546875" style="1384" customWidth="1"/>
    <col min="17" max="17" width="9.140625" style="1384" customWidth="1"/>
    <col min="18" max="19" width="8.42578125" style="1384" customWidth="1"/>
    <col min="20" max="20" width="7.28515625" style="1384" customWidth="1"/>
    <col min="21" max="61" width="10" style="1384" customWidth="1"/>
    <col min="62" max="256" width="9.140625" style="1384"/>
    <col min="257" max="257" width="38.85546875" style="1384" customWidth="1"/>
    <col min="258" max="258" width="6.5703125" style="1384" customWidth="1"/>
    <col min="259" max="259" width="6.85546875" style="1384" customWidth="1"/>
    <col min="260" max="260" width="7.140625" style="1384" customWidth="1"/>
    <col min="261" max="261" width="6.42578125" style="1384" customWidth="1"/>
    <col min="262" max="262" width="6.5703125" style="1384" customWidth="1"/>
    <col min="263" max="263" width="4.7109375" style="1384" customWidth="1"/>
    <col min="264" max="264" width="6.5703125" style="1384" customWidth="1"/>
    <col min="265" max="265" width="7.140625" style="1384" customWidth="1"/>
    <col min="266" max="267" width="6.85546875" style="1384" customWidth="1"/>
    <col min="268" max="268" width="6.7109375" style="1384" customWidth="1"/>
    <col min="269" max="269" width="7.5703125" style="1384" customWidth="1"/>
    <col min="270" max="270" width="7.140625" style="1384" customWidth="1"/>
    <col min="271" max="271" width="7" style="1384" customWidth="1"/>
    <col min="272" max="272" width="6.42578125" style="1384" customWidth="1"/>
    <col min="273" max="273" width="7.140625" style="1384" customWidth="1"/>
    <col min="274" max="274" width="7" style="1384" customWidth="1"/>
    <col min="275" max="275" width="5.28515625" style="1384" customWidth="1"/>
    <col min="276" max="317" width="10" style="1384" customWidth="1"/>
    <col min="318" max="512" width="9.140625" style="1384"/>
    <col min="513" max="513" width="38.85546875" style="1384" customWidth="1"/>
    <col min="514" max="514" width="6.5703125" style="1384" customWidth="1"/>
    <col min="515" max="515" width="6.85546875" style="1384" customWidth="1"/>
    <col min="516" max="516" width="7.140625" style="1384" customWidth="1"/>
    <col min="517" max="517" width="6.42578125" style="1384" customWidth="1"/>
    <col min="518" max="518" width="6.5703125" style="1384" customWidth="1"/>
    <col min="519" max="519" width="4.7109375" style="1384" customWidth="1"/>
    <col min="520" max="520" width="6.5703125" style="1384" customWidth="1"/>
    <col min="521" max="521" width="7.140625" style="1384" customWidth="1"/>
    <col min="522" max="523" width="6.85546875" style="1384" customWidth="1"/>
    <col min="524" max="524" width="6.7109375" style="1384" customWidth="1"/>
    <col min="525" max="525" width="7.5703125" style="1384" customWidth="1"/>
    <col min="526" max="526" width="7.140625" style="1384" customWidth="1"/>
    <col min="527" max="527" width="7" style="1384" customWidth="1"/>
    <col min="528" max="528" width="6.42578125" style="1384" customWidth="1"/>
    <col min="529" max="529" width="7.140625" style="1384" customWidth="1"/>
    <col min="530" max="530" width="7" style="1384" customWidth="1"/>
    <col min="531" max="531" width="5.28515625" style="1384" customWidth="1"/>
    <col min="532" max="573" width="10" style="1384" customWidth="1"/>
    <col min="574" max="768" width="9.140625" style="1384"/>
    <col min="769" max="769" width="38.85546875" style="1384" customWidth="1"/>
    <col min="770" max="770" width="6.5703125" style="1384" customWidth="1"/>
    <col min="771" max="771" width="6.85546875" style="1384" customWidth="1"/>
    <col min="772" max="772" width="7.140625" style="1384" customWidth="1"/>
    <col min="773" max="773" width="6.42578125" style="1384" customWidth="1"/>
    <col min="774" max="774" width="6.5703125" style="1384" customWidth="1"/>
    <col min="775" max="775" width="4.7109375" style="1384" customWidth="1"/>
    <col min="776" max="776" width="6.5703125" style="1384" customWidth="1"/>
    <col min="777" max="777" width="7.140625" style="1384" customWidth="1"/>
    <col min="778" max="779" width="6.85546875" style="1384" customWidth="1"/>
    <col min="780" max="780" width="6.7109375" style="1384" customWidth="1"/>
    <col min="781" max="781" width="7.5703125" style="1384" customWidth="1"/>
    <col min="782" max="782" width="7.140625" style="1384" customWidth="1"/>
    <col min="783" max="783" width="7" style="1384" customWidth="1"/>
    <col min="784" max="784" width="6.42578125" style="1384" customWidth="1"/>
    <col min="785" max="785" width="7.140625" style="1384" customWidth="1"/>
    <col min="786" max="786" width="7" style="1384" customWidth="1"/>
    <col min="787" max="787" width="5.28515625" style="1384" customWidth="1"/>
    <col min="788" max="829" width="10" style="1384" customWidth="1"/>
    <col min="830" max="1024" width="9.140625" style="1384"/>
    <col min="1025" max="1025" width="38.85546875" style="1384" customWidth="1"/>
    <col min="1026" max="1026" width="6.5703125" style="1384" customWidth="1"/>
    <col min="1027" max="1027" width="6.85546875" style="1384" customWidth="1"/>
    <col min="1028" max="1028" width="7.140625" style="1384" customWidth="1"/>
    <col min="1029" max="1029" width="6.42578125" style="1384" customWidth="1"/>
    <col min="1030" max="1030" width="6.5703125" style="1384" customWidth="1"/>
    <col min="1031" max="1031" width="4.7109375" style="1384" customWidth="1"/>
    <col min="1032" max="1032" width="6.5703125" style="1384" customWidth="1"/>
    <col min="1033" max="1033" width="7.140625" style="1384" customWidth="1"/>
    <col min="1034" max="1035" width="6.85546875" style="1384" customWidth="1"/>
    <col min="1036" max="1036" width="6.7109375" style="1384" customWidth="1"/>
    <col min="1037" max="1037" width="7.5703125" style="1384" customWidth="1"/>
    <col min="1038" max="1038" width="7.140625" style="1384" customWidth="1"/>
    <col min="1039" max="1039" width="7" style="1384" customWidth="1"/>
    <col min="1040" max="1040" width="6.42578125" style="1384" customWidth="1"/>
    <col min="1041" max="1041" width="7.140625" style="1384" customWidth="1"/>
    <col min="1042" max="1042" width="7" style="1384" customWidth="1"/>
    <col min="1043" max="1043" width="5.28515625" style="1384" customWidth="1"/>
    <col min="1044" max="1085" width="10" style="1384" customWidth="1"/>
    <col min="1086" max="1280" width="9.140625" style="1384"/>
    <col min="1281" max="1281" width="38.85546875" style="1384" customWidth="1"/>
    <col min="1282" max="1282" width="6.5703125" style="1384" customWidth="1"/>
    <col min="1283" max="1283" width="6.85546875" style="1384" customWidth="1"/>
    <col min="1284" max="1284" width="7.140625" style="1384" customWidth="1"/>
    <col min="1285" max="1285" width="6.42578125" style="1384" customWidth="1"/>
    <col min="1286" max="1286" width="6.5703125" style="1384" customWidth="1"/>
    <col min="1287" max="1287" width="4.7109375" style="1384" customWidth="1"/>
    <col min="1288" max="1288" width="6.5703125" style="1384" customWidth="1"/>
    <col min="1289" max="1289" width="7.140625" style="1384" customWidth="1"/>
    <col min="1290" max="1291" width="6.85546875" style="1384" customWidth="1"/>
    <col min="1292" max="1292" width="6.7109375" style="1384" customWidth="1"/>
    <col min="1293" max="1293" width="7.5703125" style="1384" customWidth="1"/>
    <col min="1294" max="1294" width="7.140625" style="1384" customWidth="1"/>
    <col min="1295" max="1295" width="7" style="1384" customWidth="1"/>
    <col min="1296" max="1296" width="6.42578125" style="1384" customWidth="1"/>
    <col min="1297" max="1297" width="7.140625" style="1384" customWidth="1"/>
    <col min="1298" max="1298" width="7" style="1384" customWidth="1"/>
    <col min="1299" max="1299" width="5.28515625" style="1384" customWidth="1"/>
    <col min="1300" max="1341" width="10" style="1384" customWidth="1"/>
    <col min="1342" max="1536" width="9.140625" style="1384"/>
    <col min="1537" max="1537" width="38.85546875" style="1384" customWidth="1"/>
    <col min="1538" max="1538" width="6.5703125" style="1384" customWidth="1"/>
    <col min="1539" max="1539" width="6.85546875" style="1384" customWidth="1"/>
    <col min="1540" max="1540" width="7.140625" style="1384" customWidth="1"/>
    <col min="1541" max="1541" width="6.42578125" style="1384" customWidth="1"/>
    <col min="1542" max="1542" width="6.5703125" style="1384" customWidth="1"/>
    <col min="1543" max="1543" width="4.7109375" style="1384" customWidth="1"/>
    <col min="1544" max="1544" width="6.5703125" style="1384" customWidth="1"/>
    <col min="1545" max="1545" width="7.140625" style="1384" customWidth="1"/>
    <col min="1546" max="1547" width="6.85546875" style="1384" customWidth="1"/>
    <col min="1548" max="1548" width="6.7109375" style="1384" customWidth="1"/>
    <col min="1549" max="1549" width="7.5703125" style="1384" customWidth="1"/>
    <col min="1550" max="1550" width="7.140625" style="1384" customWidth="1"/>
    <col min="1551" max="1551" width="7" style="1384" customWidth="1"/>
    <col min="1552" max="1552" width="6.42578125" style="1384" customWidth="1"/>
    <col min="1553" max="1553" width="7.140625" style="1384" customWidth="1"/>
    <col min="1554" max="1554" width="7" style="1384" customWidth="1"/>
    <col min="1555" max="1555" width="5.28515625" style="1384" customWidth="1"/>
    <col min="1556" max="1597" width="10" style="1384" customWidth="1"/>
    <col min="1598" max="1792" width="9.140625" style="1384"/>
    <col min="1793" max="1793" width="38.85546875" style="1384" customWidth="1"/>
    <col min="1794" max="1794" width="6.5703125" style="1384" customWidth="1"/>
    <col min="1795" max="1795" width="6.85546875" style="1384" customWidth="1"/>
    <col min="1796" max="1796" width="7.140625" style="1384" customWidth="1"/>
    <col min="1797" max="1797" width="6.42578125" style="1384" customWidth="1"/>
    <col min="1798" max="1798" width="6.5703125" style="1384" customWidth="1"/>
    <col min="1799" max="1799" width="4.7109375" style="1384" customWidth="1"/>
    <col min="1800" max="1800" width="6.5703125" style="1384" customWidth="1"/>
    <col min="1801" max="1801" width="7.140625" style="1384" customWidth="1"/>
    <col min="1802" max="1803" width="6.85546875" style="1384" customWidth="1"/>
    <col min="1804" max="1804" width="6.7109375" style="1384" customWidth="1"/>
    <col min="1805" max="1805" width="7.5703125" style="1384" customWidth="1"/>
    <col min="1806" max="1806" width="7.140625" style="1384" customWidth="1"/>
    <col min="1807" max="1807" width="7" style="1384" customWidth="1"/>
    <col min="1808" max="1808" width="6.42578125" style="1384" customWidth="1"/>
    <col min="1809" max="1809" width="7.140625" style="1384" customWidth="1"/>
    <col min="1810" max="1810" width="7" style="1384" customWidth="1"/>
    <col min="1811" max="1811" width="5.28515625" style="1384" customWidth="1"/>
    <col min="1812" max="1853" width="10" style="1384" customWidth="1"/>
    <col min="1854" max="2048" width="9.140625" style="1384"/>
    <col min="2049" max="2049" width="38.85546875" style="1384" customWidth="1"/>
    <col min="2050" max="2050" width="6.5703125" style="1384" customWidth="1"/>
    <col min="2051" max="2051" width="6.85546875" style="1384" customWidth="1"/>
    <col min="2052" max="2052" width="7.140625" style="1384" customWidth="1"/>
    <col min="2053" max="2053" width="6.42578125" style="1384" customWidth="1"/>
    <col min="2054" max="2054" width="6.5703125" style="1384" customWidth="1"/>
    <col min="2055" max="2055" width="4.7109375" style="1384" customWidth="1"/>
    <col min="2056" max="2056" width="6.5703125" style="1384" customWidth="1"/>
    <col min="2057" max="2057" width="7.140625" style="1384" customWidth="1"/>
    <col min="2058" max="2059" width="6.85546875" style="1384" customWidth="1"/>
    <col min="2060" max="2060" width="6.7109375" style="1384" customWidth="1"/>
    <col min="2061" max="2061" width="7.5703125" style="1384" customWidth="1"/>
    <col min="2062" max="2062" width="7.140625" style="1384" customWidth="1"/>
    <col min="2063" max="2063" width="7" style="1384" customWidth="1"/>
    <col min="2064" max="2064" width="6.42578125" style="1384" customWidth="1"/>
    <col min="2065" max="2065" width="7.140625" style="1384" customWidth="1"/>
    <col min="2066" max="2066" width="7" style="1384" customWidth="1"/>
    <col min="2067" max="2067" width="5.28515625" style="1384" customWidth="1"/>
    <col min="2068" max="2109" width="10" style="1384" customWidth="1"/>
    <col min="2110" max="2304" width="9.140625" style="1384"/>
    <col min="2305" max="2305" width="38.85546875" style="1384" customWidth="1"/>
    <col min="2306" max="2306" width="6.5703125" style="1384" customWidth="1"/>
    <col min="2307" max="2307" width="6.85546875" style="1384" customWidth="1"/>
    <col min="2308" max="2308" width="7.140625" style="1384" customWidth="1"/>
    <col min="2309" max="2309" width="6.42578125" style="1384" customWidth="1"/>
    <col min="2310" max="2310" width="6.5703125" style="1384" customWidth="1"/>
    <col min="2311" max="2311" width="4.7109375" style="1384" customWidth="1"/>
    <col min="2312" max="2312" width="6.5703125" style="1384" customWidth="1"/>
    <col min="2313" max="2313" width="7.140625" style="1384" customWidth="1"/>
    <col min="2314" max="2315" width="6.85546875" style="1384" customWidth="1"/>
    <col min="2316" max="2316" width="6.7109375" style="1384" customWidth="1"/>
    <col min="2317" max="2317" width="7.5703125" style="1384" customWidth="1"/>
    <col min="2318" max="2318" width="7.140625" style="1384" customWidth="1"/>
    <col min="2319" max="2319" width="7" style="1384" customWidth="1"/>
    <col min="2320" max="2320" width="6.42578125" style="1384" customWidth="1"/>
    <col min="2321" max="2321" width="7.140625" style="1384" customWidth="1"/>
    <col min="2322" max="2322" width="7" style="1384" customWidth="1"/>
    <col min="2323" max="2323" width="5.28515625" style="1384" customWidth="1"/>
    <col min="2324" max="2365" width="10" style="1384" customWidth="1"/>
    <col min="2366" max="2560" width="9.140625" style="1384"/>
    <col min="2561" max="2561" width="38.85546875" style="1384" customWidth="1"/>
    <col min="2562" max="2562" width="6.5703125" style="1384" customWidth="1"/>
    <col min="2563" max="2563" width="6.85546875" style="1384" customWidth="1"/>
    <col min="2564" max="2564" width="7.140625" style="1384" customWidth="1"/>
    <col min="2565" max="2565" width="6.42578125" style="1384" customWidth="1"/>
    <col min="2566" max="2566" width="6.5703125" style="1384" customWidth="1"/>
    <col min="2567" max="2567" width="4.7109375" style="1384" customWidth="1"/>
    <col min="2568" max="2568" width="6.5703125" style="1384" customWidth="1"/>
    <col min="2569" max="2569" width="7.140625" style="1384" customWidth="1"/>
    <col min="2570" max="2571" width="6.85546875" style="1384" customWidth="1"/>
    <col min="2572" max="2572" width="6.7109375" style="1384" customWidth="1"/>
    <col min="2573" max="2573" width="7.5703125" style="1384" customWidth="1"/>
    <col min="2574" max="2574" width="7.140625" style="1384" customWidth="1"/>
    <col min="2575" max="2575" width="7" style="1384" customWidth="1"/>
    <col min="2576" max="2576" width="6.42578125" style="1384" customWidth="1"/>
    <col min="2577" max="2577" width="7.140625" style="1384" customWidth="1"/>
    <col min="2578" max="2578" width="7" style="1384" customWidth="1"/>
    <col min="2579" max="2579" width="5.28515625" style="1384" customWidth="1"/>
    <col min="2580" max="2621" width="10" style="1384" customWidth="1"/>
    <col min="2622" max="2816" width="9.140625" style="1384"/>
    <col min="2817" max="2817" width="38.85546875" style="1384" customWidth="1"/>
    <col min="2818" max="2818" width="6.5703125" style="1384" customWidth="1"/>
    <col min="2819" max="2819" width="6.85546875" style="1384" customWidth="1"/>
    <col min="2820" max="2820" width="7.140625" style="1384" customWidth="1"/>
    <col min="2821" max="2821" width="6.42578125" style="1384" customWidth="1"/>
    <col min="2822" max="2822" width="6.5703125" style="1384" customWidth="1"/>
    <col min="2823" max="2823" width="4.7109375" style="1384" customWidth="1"/>
    <col min="2824" max="2824" width="6.5703125" style="1384" customWidth="1"/>
    <col min="2825" max="2825" width="7.140625" style="1384" customWidth="1"/>
    <col min="2826" max="2827" width="6.85546875" style="1384" customWidth="1"/>
    <col min="2828" max="2828" width="6.7109375" style="1384" customWidth="1"/>
    <col min="2829" max="2829" width="7.5703125" style="1384" customWidth="1"/>
    <col min="2830" max="2830" width="7.140625" style="1384" customWidth="1"/>
    <col min="2831" max="2831" width="7" style="1384" customWidth="1"/>
    <col min="2832" max="2832" width="6.42578125" style="1384" customWidth="1"/>
    <col min="2833" max="2833" width="7.140625" style="1384" customWidth="1"/>
    <col min="2834" max="2834" width="7" style="1384" customWidth="1"/>
    <col min="2835" max="2835" width="5.28515625" style="1384" customWidth="1"/>
    <col min="2836" max="2877" width="10" style="1384" customWidth="1"/>
    <col min="2878" max="3072" width="9.140625" style="1384"/>
    <col min="3073" max="3073" width="38.85546875" style="1384" customWidth="1"/>
    <col min="3074" max="3074" width="6.5703125" style="1384" customWidth="1"/>
    <col min="3075" max="3075" width="6.85546875" style="1384" customWidth="1"/>
    <col min="3076" max="3076" width="7.140625" style="1384" customWidth="1"/>
    <col min="3077" max="3077" width="6.42578125" style="1384" customWidth="1"/>
    <col min="3078" max="3078" width="6.5703125" style="1384" customWidth="1"/>
    <col min="3079" max="3079" width="4.7109375" style="1384" customWidth="1"/>
    <col min="3080" max="3080" width="6.5703125" style="1384" customWidth="1"/>
    <col min="3081" max="3081" width="7.140625" style="1384" customWidth="1"/>
    <col min="3082" max="3083" width="6.85546875" style="1384" customWidth="1"/>
    <col min="3084" max="3084" width="6.7109375" style="1384" customWidth="1"/>
    <col min="3085" max="3085" width="7.5703125" style="1384" customWidth="1"/>
    <col min="3086" max="3086" width="7.140625" style="1384" customWidth="1"/>
    <col min="3087" max="3087" width="7" style="1384" customWidth="1"/>
    <col min="3088" max="3088" width="6.42578125" style="1384" customWidth="1"/>
    <col min="3089" max="3089" width="7.140625" style="1384" customWidth="1"/>
    <col min="3090" max="3090" width="7" style="1384" customWidth="1"/>
    <col min="3091" max="3091" width="5.28515625" style="1384" customWidth="1"/>
    <col min="3092" max="3133" width="10" style="1384" customWidth="1"/>
    <col min="3134" max="3328" width="9.140625" style="1384"/>
    <col min="3329" max="3329" width="38.85546875" style="1384" customWidth="1"/>
    <col min="3330" max="3330" width="6.5703125" style="1384" customWidth="1"/>
    <col min="3331" max="3331" width="6.85546875" style="1384" customWidth="1"/>
    <col min="3332" max="3332" width="7.140625" style="1384" customWidth="1"/>
    <col min="3333" max="3333" width="6.42578125" style="1384" customWidth="1"/>
    <col min="3334" max="3334" width="6.5703125" style="1384" customWidth="1"/>
    <col min="3335" max="3335" width="4.7109375" style="1384" customWidth="1"/>
    <col min="3336" max="3336" width="6.5703125" style="1384" customWidth="1"/>
    <col min="3337" max="3337" width="7.140625" style="1384" customWidth="1"/>
    <col min="3338" max="3339" width="6.85546875" style="1384" customWidth="1"/>
    <col min="3340" max="3340" width="6.7109375" style="1384" customWidth="1"/>
    <col min="3341" max="3341" width="7.5703125" style="1384" customWidth="1"/>
    <col min="3342" max="3342" width="7.140625" style="1384" customWidth="1"/>
    <col min="3343" max="3343" width="7" style="1384" customWidth="1"/>
    <col min="3344" max="3344" width="6.42578125" style="1384" customWidth="1"/>
    <col min="3345" max="3345" width="7.140625" style="1384" customWidth="1"/>
    <col min="3346" max="3346" width="7" style="1384" customWidth="1"/>
    <col min="3347" max="3347" width="5.28515625" style="1384" customWidth="1"/>
    <col min="3348" max="3389" width="10" style="1384" customWidth="1"/>
    <col min="3390" max="3584" width="9.140625" style="1384"/>
    <col min="3585" max="3585" width="38.85546875" style="1384" customWidth="1"/>
    <col min="3586" max="3586" width="6.5703125" style="1384" customWidth="1"/>
    <col min="3587" max="3587" width="6.85546875" style="1384" customWidth="1"/>
    <col min="3588" max="3588" width="7.140625" style="1384" customWidth="1"/>
    <col min="3589" max="3589" width="6.42578125" style="1384" customWidth="1"/>
    <col min="3590" max="3590" width="6.5703125" style="1384" customWidth="1"/>
    <col min="3591" max="3591" width="4.7109375" style="1384" customWidth="1"/>
    <col min="3592" max="3592" width="6.5703125" style="1384" customWidth="1"/>
    <col min="3593" max="3593" width="7.140625" style="1384" customWidth="1"/>
    <col min="3594" max="3595" width="6.85546875" style="1384" customWidth="1"/>
    <col min="3596" max="3596" width="6.7109375" style="1384" customWidth="1"/>
    <col min="3597" max="3597" width="7.5703125" style="1384" customWidth="1"/>
    <col min="3598" max="3598" width="7.140625" style="1384" customWidth="1"/>
    <col min="3599" max="3599" width="7" style="1384" customWidth="1"/>
    <col min="3600" max="3600" width="6.42578125" style="1384" customWidth="1"/>
    <col min="3601" max="3601" width="7.140625" style="1384" customWidth="1"/>
    <col min="3602" max="3602" width="7" style="1384" customWidth="1"/>
    <col min="3603" max="3603" width="5.28515625" style="1384" customWidth="1"/>
    <col min="3604" max="3645" width="10" style="1384" customWidth="1"/>
    <col min="3646" max="3840" width="9.140625" style="1384"/>
    <col min="3841" max="3841" width="38.85546875" style="1384" customWidth="1"/>
    <col min="3842" max="3842" width="6.5703125" style="1384" customWidth="1"/>
    <col min="3843" max="3843" width="6.85546875" style="1384" customWidth="1"/>
    <col min="3844" max="3844" width="7.140625" style="1384" customWidth="1"/>
    <col min="3845" max="3845" width="6.42578125" style="1384" customWidth="1"/>
    <col min="3846" max="3846" width="6.5703125" style="1384" customWidth="1"/>
    <col min="3847" max="3847" width="4.7109375" style="1384" customWidth="1"/>
    <col min="3848" max="3848" width="6.5703125" style="1384" customWidth="1"/>
    <col min="3849" max="3849" width="7.140625" style="1384" customWidth="1"/>
    <col min="3850" max="3851" width="6.85546875" style="1384" customWidth="1"/>
    <col min="3852" max="3852" width="6.7109375" style="1384" customWidth="1"/>
    <col min="3853" max="3853" width="7.5703125" style="1384" customWidth="1"/>
    <col min="3854" max="3854" width="7.140625" style="1384" customWidth="1"/>
    <col min="3855" max="3855" width="7" style="1384" customWidth="1"/>
    <col min="3856" max="3856" width="6.42578125" style="1384" customWidth="1"/>
    <col min="3857" max="3857" width="7.140625" style="1384" customWidth="1"/>
    <col min="3858" max="3858" width="7" style="1384" customWidth="1"/>
    <col min="3859" max="3859" width="5.28515625" style="1384" customWidth="1"/>
    <col min="3860" max="3901" width="10" style="1384" customWidth="1"/>
    <col min="3902" max="4096" width="9.140625" style="1384"/>
    <col min="4097" max="4097" width="38.85546875" style="1384" customWidth="1"/>
    <col min="4098" max="4098" width="6.5703125" style="1384" customWidth="1"/>
    <col min="4099" max="4099" width="6.85546875" style="1384" customWidth="1"/>
    <col min="4100" max="4100" width="7.140625" style="1384" customWidth="1"/>
    <col min="4101" max="4101" width="6.42578125" style="1384" customWidth="1"/>
    <col min="4102" max="4102" width="6.5703125" style="1384" customWidth="1"/>
    <col min="4103" max="4103" width="4.7109375" style="1384" customWidth="1"/>
    <col min="4104" max="4104" width="6.5703125" style="1384" customWidth="1"/>
    <col min="4105" max="4105" width="7.140625" style="1384" customWidth="1"/>
    <col min="4106" max="4107" width="6.85546875" style="1384" customWidth="1"/>
    <col min="4108" max="4108" width="6.7109375" style="1384" customWidth="1"/>
    <col min="4109" max="4109" width="7.5703125" style="1384" customWidth="1"/>
    <col min="4110" max="4110" width="7.140625" style="1384" customWidth="1"/>
    <col min="4111" max="4111" width="7" style="1384" customWidth="1"/>
    <col min="4112" max="4112" width="6.42578125" style="1384" customWidth="1"/>
    <col min="4113" max="4113" width="7.140625" style="1384" customWidth="1"/>
    <col min="4114" max="4114" width="7" style="1384" customWidth="1"/>
    <col min="4115" max="4115" width="5.28515625" style="1384" customWidth="1"/>
    <col min="4116" max="4157" width="10" style="1384" customWidth="1"/>
    <col min="4158" max="4352" width="9.140625" style="1384"/>
    <col min="4353" max="4353" width="38.85546875" style="1384" customWidth="1"/>
    <col min="4354" max="4354" width="6.5703125" style="1384" customWidth="1"/>
    <col min="4355" max="4355" width="6.85546875" style="1384" customWidth="1"/>
    <col min="4356" max="4356" width="7.140625" style="1384" customWidth="1"/>
    <col min="4357" max="4357" width="6.42578125" style="1384" customWidth="1"/>
    <col min="4358" max="4358" width="6.5703125" style="1384" customWidth="1"/>
    <col min="4359" max="4359" width="4.7109375" style="1384" customWidth="1"/>
    <col min="4360" max="4360" width="6.5703125" style="1384" customWidth="1"/>
    <col min="4361" max="4361" width="7.140625" style="1384" customWidth="1"/>
    <col min="4362" max="4363" width="6.85546875" style="1384" customWidth="1"/>
    <col min="4364" max="4364" width="6.7109375" style="1384" customWidth="1"/>
    <col min="4365" max="4365" width="7.5703125" style="1384" customWidth="1"/>
    <col min="4366" max="4366" width="7.140625" style="1384" customWidth="1"/>
    <col min="4367" max="4367" width="7" style="1384" customWidth="1"/>
    <col min="4368" max="4368" width="6.42578125" style="1384" customWidth="1"/>
    <col min="4369" max="4369" width="7.140625" style="1384" customWidth="1"/>
    <col min="4370" max="4370" width="7" style="1384" customWidth="1"/>
    <col min="4371" max="4371" width="5.28515625" style="1384" customWidth="1"/>
    <col min="4372" max="4413" width="10" style="1384" customWidth="1"/>
    <col min="4414" max="4608" width="9.140625" style="1384"/>
    <col min="4609" max="4609" width="38.85546875" style="1384" customWidth="1"/>
    <col min="4610" max="4610" width="6.5703125" style="1384" customWidth="1"/>
    <col min="4611" max="4611" width="6.85546875" style="1384" customWidth="1"/>
    <col min="4612" max="4612" width="7.140625" style="1384" customWidth="1"/>
    <col min="4613" max="4613" width="6.42578125" style="1384" customWidth="1"/>
    <col min="4614" max="4614" width="6.5703125" style="1384" customWidth="1"/>
    <col min="4615" max="4615" width="4.7109375" style="1384" customWidth="1"/>
    <col min="4616" max="4616" width="6.5703125" style="1384" customWidth="1"/>
    <col min="4617" max="4617" width="7.140625" style="1384" customWidth="1"/>
    <col min="4618" max="4619" width="6.85546875" style="1384" customWidth="1"/>
    <col min="4620" max="4620" width="6.7109375" style="1384" customWidth="1"/>
    <col min="4621" max="4621" width="7.5703125" style="1384" customWidth="1"/>
    <col min="4622" max="4622" width="7.140625" style="1384" customWidth="1"/>
    <col min="4623" max="4623" width="7" style="1384" customWidth="1"/>
    <col min="4624" max="4624" width="6.42578125" style="1384" customWidth="1"/>
    <col min="4625" max="4625" width="7.140625" style="1384" customWidth="1"/>
    <col min="4626" max="4626" width="7" style="1384" customWidth="1"/>
    <col min="4627" max="4627" width="5.28515625" style="1384" customWidth="1"/>
    <col min="4628" max="4669" width="10" style="1384" customWidth="1"/>
    <col min="4670" max="4864" width="9.140625" style="1384"/>
    <col min="4865" max="4865" width="38.85546875" style="1384" customWidth="1"/>
    <col min="4866" max="4866" width="6.5703125" style="1384" customWidth="1"/>
    <col min="4867" max="4867" width="6.85546875" style="1384" customWidth="1"/>
    <col min="4868" max="4868" width="7.140625" style="1384" customWidth="1"/>
    <col min="4869" max="4869" width="6.42578125" style="1384" customWidth="1"/>
    <col min="4870" max="4870" width="6.5703125" style="1384" customWidth="1"/>
    <col min="4871" max="4871" width="4.7109375" style="1384" customWidth="1"/>
    <col min="4872" max="4872" width="6.5703125" style="1384" customWidth="1"/>
    <col min="4873" max="4873" width="7.140625" style="1384" customWidth="1"/>
    <col min="4874" max="4875" width="6.85546875" style="1384" customWidth="1"/>
    <col min="4876" max="4876" width="6.7109375" style="1384" customWidth="1"/>
    <col min="4877" max="4877" width="7.5703125" style="1384" customWidth="1"/>
    <col min="4878" max="4878" width="7.140625" style="1384" customWidth="1"/>
    <col min="4879" max="4879" width="7" style="1384" customWidth="1"/>
    <col min="4880" max="4880" width="6.42578125" style="1384" customWidth="1"/>
    <col min="4881" max="4881" width="7.140625" style="1384" customWidth="1"/>
    <col min="4882" max="4882" width="7" style="1384" customWidth="1"/>
    <col min="4883" max="4883" width="5.28515625" style="1384" customWidth="1"/>
    <col min="4884" max="4925" width="10" style="1384" customWidth="1"/>
    <col min="4926" max="5120" width="9.140625" style="1384"/>
    <col min="5121" max="5121" width="38.85546875" style="1384" customWidth="1"/>
    <col min="5122" max="5122" width="6.5703125" style="1384" customWidth="1"/>
    <col min="5123" max="5123" width="6.85546875" style="1384" customWidth="1"/>
    <col min="5124" max="5124" width="7.140625" style="1384" customWidth="1"/>
    <col min="5125" max="5125" width="6.42578125" style="1384" customWidth="1"/>
    <col min="5126" max="5126" width="6.5703125" style="1384" customWidth="1"/>
    <col min="5127" max="5127" width="4.7109375" style="1384" customWidth="1"/>
    <col min="5128" max="5128" width="6.5703125" style="1384" customWidth="1"/>
    <col min="5129" max="5129" width="7.140625" style="1384" customWidth="1"/>
    <col min="5130" max="5131" width="6.85546875" style="1384" customWidth="1"/>
    <col min="5132" max="5132" width="6.7109375" style="1384" customWidth="1"/>
    <col min="5133" max="5133" width="7.5703125" style="1384" customWidth="1"/>
    <col min="5134" max="5134" width="7.140625" style="1384" customWidth="1"/>
    <col min="5135" max="5135" width="7" style="1384" customWidth="1"/>
    <col min="5136" max="5136" width="6.42578125" style="1384" customWidth="1"/>
    <col min="5137" max="5137" width="7.140625" style="1384" customWidth="1"/>
    <col min="5138" max="5138" width="7" style="1384" customWidth="1"/>
    <col min="5139" max="5139" width="5.28515625" style="1384" customWidth="1"/>
    <col min="5140" max="5181" width="10" style="1384" customWidth="1"/>
    <col min="5182" max="5376" width="9.140625" style="1384"/>
    <col min="5377" max="5377" width="38.85546875" style="1384" customWidth="1"/>
    <col min="5378" max="5378" width="6.5703125" style="1384" customWidth="1"/>
    <col min="5379" max="5379" width="6.85546875" style="1384" customWidth="1"/>
    <col min="5380" max="5380" width="7.140625" style="1384" customWidth="1"/>
    <col min="5381" max="5381" width="6.42578125" style="1384" customWidth="1"/>
    <col min="5382" max="5382" width="6.5703125" style="1384" customWidth="1"/>
    <col min="5383" max="5383" width="4.7109375" style="1384" customWidth="1"/>
    <col min="5384" max="5384" width="6.5703125" style="1384" customWidth="1"/>
    <col min="5385" max="5385" width="7.140625" style="1384" customWidth="1"/>
    <col min="5386" max="5387" width="6.85546875" style="1384" customWidth="1"/>
    <col min="5388" max="5388" width="6.7109375" style="1384" customWidth="1"/>
    <col min="5389" max="5389" width="7.5703125" style="1384" customWidth="1"/>
    <col min="5390" max="5390" width="7.140625" style="1384" customWidth="1"/>
    <col min="5391" max="5391" width="7" style="1384" customWidth="1"/>
    <col min="5392" max="5392" width="6.42578125" style="1384" customWidth="1"/>
    <col min="5393" max="5393" width="7.140625" style="1384" customWidth="1"/>
    <col min="5394" max="5394" width="7" style="1384" customWidth="1"/>
    <col min="5395" max="5395" width="5.28515625" style="1384" customWidth="1"/>
    <col min="5396" max="5437" width="10" style="1384" customWidth="1"/>
    <col min="5438" max="5632" width="9.140625" style="1384"/>
    <col min="5633" max="5633" width="38.85546875" style="1384" customWidth="1"/>
    <col min="5634" max="5634" width="6.5703125" style="1384" customWidth="1"/>
    <col min="5635" max="5635" width="6.85546875" style="1384" customWidth="1"/>
    <col min="5636" max="5636" width="7.140625" style="1384" customWidth="1"/>
    <col min="5637" max="5637" width="6.42578125" style="1384" customWidth="1"/>
    <col min="5638" max="5638" width="6.5703125" style="1384" customWidth="1"/>
    <col min="5639" max="5639" width="4.7109375" style="1384" customWidth="1"/>
    <col min="5640" max="5640" width="6.5703125" style="1384" customWidth="1"/>
    <col min="5641" max="5641" width="7.140625" style="1384" customWidth="1"/>
    <col min="5642" max="5643" width="6.85546875" style="1384" customWidth="1"/>
    <col min="5644" max="5644" width="6.7109375" style="1384" customWidth="1"/>
    <col min="5645" max="5645" width="7.5703125" style="1384" customWidth="1"/>
    <col min="5646" max="5646" width="7.140625" style="1384" customWidth="1"/>
    <col min="5647" max="5647" width="7" style="1384" customWidth="1"/>
    <col min="5648" max="5648" width="6.42578125" style="1384" customWidth="1"/>
    <col min="5649" max="5649" width="7.140625" style="1384" customWidth="1"/>
    <col min="5650" max="5650" width="7" style="1384" customWidth="1"/>
    <col min="5651" max="5651" width="5.28515625" style="1384" customWidth="1"/>
    <col min="5652" max="5693" width="10" style="1384" customWidth="1"/>
    <col min="5694" max="5888" width="9.140625" style="1384"/>
    <col min="5889" max="5889" width="38.85546875" style="1384" customWidth="1"/>
    <col min="5890" max="5890" width="6.5703125" style="1384" customWidth="1"/>
    <col min="5891" max="5891" width="6.85546875" style="1384" customWidth="1"/>
    <col min="5892" max="5892" width="7.140625" style="1384" customWidth="1"/>
    <col min="5893" max="5893" width="6.42578125" style="1384" customWidth="1"/>
    <col min="5894" max="5894" width="6.5703125" style="1384" customWidth="1"/>
    <col min="5895" max="5895" width="4.7109375" style="1384" customWidth="1"/>
    <col min="5896" max="5896" width="6.5703125" style="1384" customWidth="1"/>
    <col min="5897" max="5897" width="7.140625" style="1384" customWidth="1"/>
    <col min="5898" max="5899" width="6.85546875" style="1384" customWidth="1"/>
    <col min="5900" max="5900" width="6.7109375" style="1384" customWidth="1"/>
    <col min="5901" max="5901" width="7.5703125" style="1384" customWidth="1"/>
    <col min="5902" max="5902" width="7.140625" style="1384" customWidth="1"/>
    <col min="5903" max="5903" width="7" style="1384" customWidth="1"/>
    <col min="5904" max="5904" width="6.42578125" style="1384" customWidth="1"/>
    <col min="5905" max="5905" width="7.140625" style="1384" customWidth="1"/>
    <col min="5906" max="5906" width="7" style="1384" customWidth="1"/>
    <col min="5907" max="5907" width="5.28515625" style="1384" customWidth="1"/>
    <col min="5908" max="5949" width="10" style="1384" customWidth="1"/>
    <col min="5950" max="6144" width="9.140625" style="1384"/>
    <col min="6145" max="6145" width="38.85546875" style="1384" customWidth="1"/>
    <col min="6146" max="6146" width="6.5703125" style="1384" customWidth="1"/>
    <col min="6147" max="6147" width="6.85546875" style="1384" customWidth="1"/>
    <col min="6148" max="6148" width="7.140625" style="1384" customWidth="1"/>
    <col min="6149" max="6149" width="6.42578125" style="1384" customWidth="1"/>
    <col min="6150" max="6150" width="6.5703125" style="1384" customWidth="1"/>
    <col min="6151" max="6151" width="4.7109375" style="1384" customWidth="1"/>
    <col min="6152" max="6152" width="6.5703125" style="1384" customWidth="1"/>
    <col min="6153" max="6153" width="7.140625" style="1384" customWidth="1"/>
    <col min="6154" max="6155" width="6.85546875" style="1384" customWidth="1"/>
    <col min="6156" max="6156" width="6.7109375" style="1384" customWidth="1"/>
    <col min="6157" max="6157" width="7.5703125" style="1384" customWidth="1"/>
    <col min="6158" max="6158" width="7.140625" style="1384" customWidth="1"/>
    <col min="6159" max="6159" width="7" style="1384" customWidth="1"/>
    <col min="6160" max="6160" width="6.42578125" style="1384" customWidth="1"/>
    <col min="6161" max="6161" width="7.140625" style="1384" customWidth="1"/>
    <col min="6162" max="6162" width="7" style="1384" customWidth="1"/>
    <col min="6163" max="6163" width="5.28515625" style="1384" customWidth="1"/>
    <col min="6164" max="6205" width="10" style="1384" customWidth="1"/>
    <col min="6206" max="6400" width="9.140625" style="1384"/>
    <col min="6401" max="6401" width="38.85546875" style="1384" customWidth="1"/>
    <col min="6402" max="6402" width="6.5703125" style="1384" customWidth="1"/>
    <col min="6403" max="6403" width="6.85546875" style="1384" customWidth="1"/>
    <col min="6404" max="6404" width="7.140625" style="1384" customWidth="1"/>
    <col min="6405" max="6405" width="6.42578125" style="1384" customWidth="1"/>
    <col min="6406" max="6406" width="6.5703125" style="1384" customWidth="1"/>
    <col min="6407" max="6407" width="4.7109375" style="1384" customWidth="1"/>
    <col min="6408" max="6408" width="6.5703125" style="1384" customWidth="1"/>
    <col min="6409" max="6409" width="7.140625" style="1384" customWidth="1"/>
    <col min="6410" max="6411" width="6.85546875" style="1384" customWidth="1"/>
    <col min="6412" max="6412" width="6.7109375" style="1384" customWidth="1"/>
    <col min="6413" max="6413" width="7.5703125" style="1384" customWidth="1"/>
    <col min="6414" max="6414" width="7.140625" style="1384" customWidth="1"/>
    <col min="6415" max="6415" width="7" style="1384" customWidth="1"/>
    <col min="6416" max="6416" width="6.42578125" style="1384" customWidth="1"/>
    <col min="6417" max="6417" width="7.140625" style="1384" customWidth="1"/>
    <col min="6418" max="6418" width="7" style="1384" customWidth="1"/>
    <col min="6419" max="6419" width="5.28515625" style="1384" customWidth="1"/>
    <col min="6420" max="6461" width="10" style="1384" customWidth="1"/>
    <col min="6462" max="6656" width="9.140625" style="1384"/>
    <col min="6657" max="6657" width="38.85546875" style="1384" customWidth="1"/>
    <col min="6658" max="6658" width="6.5703125" style="1384" customWidth="1"/>
    <col min="6659" max="6659" width="6.85546875" style="1384" customWidth="1"/>
    <col min="6660" max="6660" width="7.140625" style="1384" customWidth="1"/>
    <col min="6661" max="6661" width="6.42578125" style="1384" customWidth="1"/>
    <col min="6662" max="6662" width="6.5703125" style="1384" customWidth="1"/>
    <col min="6663" max="6663" width="4.7109375" style="1384" customWidth="1"/>
    <col min="6664" max="6664" width="6.5703125" style="1384" customWidth="1"/>
    <col min="6665" max="6665" width="7.140625" style="1384" customWidth="1"/>
    <col min="6666" max="6667" width="6.85546875" style="1384" customWidth="1"/>
    <col min="6668" max="6668" width="6.7109375" style="1384" customWidth="1"/>
    <col min="6669" max="6669" width="7.5703125" style="1384" customWidth="1"/>
    <col min="6670" max="6670" width="7.140625" style="1384" customWidth="1"/>
    <col min="6671" max="6671" width="7" style="1384" customWidth="1"/>
    <col min="6672" max="6672" width="6.42578125" style="1384" customWidth="1"/>
    <col min="6673" max="6673" width="7.140625" style="1384" customWidth="1"/>
    <col min="6674" max="6674" width="7" style="1384" customWidth="1"/>
    <col min="6675" max="6675" width="5.28515625" style="1384" customWidth="1"/>
    <col min="6676" max="6717" width="10" style="1384" customWidth="1"/>
    <col min="6718" max="6912" width="9.140625" style="1384"/>
    <col min="6913" max="6913" width="38.85546875" style="1384" customWidth="1"/>
    <col min="6914" max="6914" width="6.5703125" style="1384" customWidth="1"/>
    <col min="6915" max="6915" width="6.85546875" style="1384" customWidth="1"/>
    <col min="6916" max="6916" width="7.140625" style="1384" customWidth="1"/>
    <col min="6917" max="6917" width="6.42578125" style="1384" customWidth="1"/>
    <col min="6918" max="6918" width="6.5703125" style="1384" customWidth="1"/>
    <col min="6919" max="6919" width="4.7109375" style="1384" customWidth="1"/>
    <col min="6920" max="6920" width="6.5703125" style="1384" customWidth="1"/>
    <col min="6921" max="6921" width="7.140625" style="1384" customWidth="1"/>
    <col min="6922" max="6923" width="6.85546875" style="1384" customWidth="1"/>
    <col min="6924" max="6924" width="6.7109375" style="1384" customWidth="1"/>
    <col min="6925" max="6925" width="7.5703125" style="1384" customWidth="1"/>
    <col min="6926" max="6926" width="7.140625" style="1384" customWidth="1"/>
    <col min="6927" max="6927" width="7" style="1384" customWidth="1"/>
    <col min="6928" max="6928" width="6.42578125" style="1384" customWidth="1"/>
    <col min="6929" max="6929" width="7.140625" style="1384" customWidth="1"/>
    <col min="6930" max="6930" width="7" style="1384" customWidth="1"/>
    <col min="6931" max="6931" width="5.28515625" style="1384" customWidth="1"/>
    <col min="6932" max="6973" width="10" style="1384" customWidth="1"/>
    <col min="6974" max="7168" width="9.140625" style="1384"/>
    <col min="7169" max="7169" width="38.85546875" style="1384" customWidth="1"/>
    <col min="7170" max="7170" width="6.5703125" style="1384" customWidth="1"/>
    <col min="7171" max="7171" width="6.85546875" style="1384" customWidth="1"/>
    <col min="7172" max="7172" width="7.140625" style="1384" customWidth="1"/>
    <col min="7173" max="7173" width="6.42578125" style="1384" customWidth="1"/>
    <col min="7174" max="7174" width="6.5703125" style="1384" customWidth="1"/>
    <col min="7175" max="7175" width="4.7109375" style="1384" customWidth="1"/>
    <col min="7176" max="7176" width="6.5703125" style="1384" customWidth="1"/>
    <col min="7177" max="7177" width="7.140625" style="1384" customWidth="1"/>
    <col min="7178" max="7179" width="6.85546875" style="1384" customWidth="1"/>
    <col min="7180" max="7180" width="6.7109375" style="1384" customWidth="1"/>
    <col min="7181" max="7181" width="7.5703125" style="1384" customWidth="1"/>
    <col min="7182" max="7182" width="7.140625" style="1384" customWidth="1"/>
    <col min="7183" max="7183" width="7" style="1384" customWidth="1"/>
    <col min="7184" max="7184" width="6.42578125" style="1384" customWidth="1"/>
    <col min="7185" max="7185" width="7.140625" style="1384" customWidth="1"/>
    <col min="7186" max="7186" width="7" style="1384" customWidth="1"/>
    <col min="7187" max="7187" width="5.28515625" style="1384" customWidth="1"/>
    <col min="7188" max="7229" width="10" style="1384" customWidth="1"/>
    <col min="7230" max="7424" width="9.140625" style="1384"/>
    <col min="7425" max="7425" width="38.85546875" style="1384" customWidth="1"/>
    <col min="7426" max="7426" width="6.5703125" style="1384" customWidth="1"/>
    <col min="7427" max="7427" width="6.85546875" style="1384" customWidth="1"/>
    <col min="7428" max="7428" width="7.140625" style="1384" customWidth="1"/>
    <col min="7429" max="7429" width="6.42578125" style="1384" customWidth="1"/>
    <col min="7430" max="7430" width="6.5703125" style="1384" customWidth="1"/>
    <col min="7431" max="7431" width="4.7109375" style="1384" customWidth="1"/>
    <col min="7432" max="7432" width="6.5703125" style="1384" customWidth="1"/>
    <col min="7433" max="7433" width="7.140625" style="1384" customWidth="1"/>
    <col min="7434" max="7435" width="6.85546875" style="1384" customWidth="1"/>
    <col min="7436" max="7436" width="6.7109375" style="1384" customWidth="1"/>
    <col min="7437" max="7437" width="7.5703125" style="1384" customWidth="1"/>
    <col min="7438" max="7438" width="7.140625" style="1384" customWidth="1"/>
    <col min="7439" max="7439" width="7" style="1384" customWidth="1"/>
    <col min="7440" max="7440" width="6.42578125" style="1384" customWidth="1"/>
    <col min="7441" max="7441" width="7.140625" style="1384" customWidth="1"/>
    <col min="7442" max="7442" width="7" style="1384" customWidth="1"/>
    <col min="7443" max="7443" width="5.28515625" style="1384" customWidth="1"/>
    <col min="7444" max="7485" width="10" style="1384" customWidth="1"/>
    <col min="7486" max="7680" width="9.140625" style="1384"/>
    <col min="7681" max="7681" width="38.85546875" style="1384" customWidth="1"/>
    <col min="7682" max="7682" width="6.5703125" style="1384" customWidth="1"/>
    <col min="7683" max="7683" width="6.85546875" style="1384" customWidth="1"/>
    <col min="7684" max="7684" width="7.140625" style="1384" customWidth="1"/>
    <col min="7685" max="7685" width="6.42578125" style="1384" customWidth="1"/>
    <col min="7686" max="7686" width="6.5703125" style="1384" customWidth="1"/>
    <col min="7687" max="7687" width="4.7109375" style="1384" customWidth="1"/>
    <col min="7688" max="7688" width="6.5703125" style="1384" customWidth="1"/>
    <col min="7689" max="7689" width="7.140625" style="1384" customWidth="1"/>
    <col min="7690" max="7691" width="6.85546875" style="1384" customWidth="1"/>
    <col min="7692" max="7692" width="6.7109375" style="1384" customWidth="1"/>
    <col min="7693" max="7693" width="7.5703125" style="1384" customWidth="1"/>
    <col min="7694" max="7694" width="7.140625" style="1384" customWidth="1"/>
    <col min="7695" max="7695" width="7" style="1384" customWidth="1"/>
    <col min="7696" max="7696" width="6.42578125" style="1384" customWidth="1"/>
    <col min="7697" max="7697" width="7.140625" style="1384" customWidth="1"/>
    <col min="7698" max="7698" width="7" style="1384" customWidth="1"/>
    <col min="7699" max="7699" width="5.28515625" style="1384" customWidth="1"/>
    <col min="7700" max="7741" width="10" style="1384" customWidth="1"/>
    <col min="7742" max="7936" width="9.140625" style="1384"/>
    <col min="7937" max="7937" width="38.85546875" style="1384" customWidth="1"/>
    <col min="7938" max="7938" width="6.5703125" style="1384" customWidth="1"/>
    <col min="7939" max="7939" width="6.85546875" style="1384" customWidth="1"/>
    <col min="7940" max="7940" width="7.140625" style="1384" customWidth="1"/>
    <col min="7941" max="7941" width="6.42578125" style="1384" customWidth="1"/>
    <col min="7942" max="7942" width="6.5703125" style="1384" customWidth="1"/>
    <col min="7943" max="7943" width="4.7109375" style="1384" customWidth="1"/>
    <col min="7944" max="7944" width="6.5703125" style="1384" customWidth="1"/>
    <col min="7945" max="7945" width="7.140625" style="1384" customWidth="1"/>
    <col min="7946" max="7947" width="6.85546875" style="1384" customWidth="1"/>
    <col min="7948" max="7948" width="6.7109375" style="1384" customWidth="1"/>
    <col min="7949" max="7949" width="7.5703125" style="1384" customWidth="1"/>
    <col min="7950" max="7950" width="7.140625" style="1384" customWidth="1"/>
    <col min="7951" max="7951" width="7" style="1384" customWidth="1"/>
    <col min="7952" max="7952" width="6.42578125" style="1384" customWidth="1"/>
    <col min="7953" max="7953" width="7.140625" style="1384" customWidth="1"/>
    <col min="7954" max="7954" width="7" style="1384" customWidth="1"/>
    <col min="7955" max="7955" width="5.28515625" style="1384" customWidth="1"/>
    <col min="7956" max="7997" width="10" style="1384" customWidth="1"/>
    <col min="7998" max="8192" width="9.140625" style="1384"/>
    <col min="8193" max="8193" width="38.85546875" style="1384" customWidth="1"/>
    <col min="8194" max="8194" width="6.5703125" style="1384" customWidth="1"/>
    <col min="8195" max="8195" width="6.85546875" style="1384" customWidth="1"/>
    <col min="8196" max="8196" width="7.140625" style="1384" customWidth="1"/>
    <col min="8197" max="8197" width="6.42578125" style="1384" customWidth="1"/>
    <col min="8198" max="8198" width="6.5703125" style="1384" customWidth="1"/>
    <col min="8199" max="8199" width="4.7109375" style="1384" customWidth="1"/>
    <col min="8200" max="8200" width="6.5703125" style="1384" customWidth="1"/>
    <col min="8201" max="8201" width="7.140625" style="1384" customWidth="1"/>
    <col min="8202" max="8203" width="6.85546875" style="1384" customWidth="1"/>
    <col min="8204" max="8204" width="6.7109375" style="1384" customWidth="1"/>
    <col min="8205" max="8205" width="7.5703125" style="1384" customWidth="1"/>
    <col min="8206" max="8206" width="7.140625" style="1384" customWidth="1"/>
    <col min="8207" max="8207" width="7" style="1384" customWidth="1"/>
    <col min="8208" max="8208" width="6.42578125" style="1384" customWidth="1"/>
    <col min="8209" max="8209" width="7.140625" style="1384" customWidth="1"/>
    <col min="8210" max="8210" width="7" style="1384" customWidth="1"/>
    <col min="8211" max="8211" width="5.28515625" style="1384" customWidth="1"/>
    <col min="8212" max="8253" width="10" style="1384" customWidth="1"/>
    <col min="8254" max="8448" width="9.140625" style="1384"/>
    <col min="8449" max="8449" width="38.85546875" style="1384" customWidth="1"/>
    <col min="8450" max="8450" width="6.5703125" style="1384" customWidth="1"/>
    <col min="8451" max="8451" width="6.85546875" style="1384" customWidth="1"/>
    <col min="8452" max="8452" width="7.140625" style="1384" customWidth="1"/>
    <col min="8453" max="8453" width="6.42578125" style="1384" customWidth="1"/>
    <col min="8454" max="8454" width="6.5703125" style="1384" customWidth="1"/>
    <col min="8455" max="8455" width="4.7109375" style="1384" customWidth="1"/>
    <col min="8456" max="8456" width="6.5703125" style="1384" customWidth="1"/>
    <col min="8457" max="8457" width="7.140625" style="1384" customWidth="1"/>
    <col min="8458" max="8459" width="6.85546875" style="1384" customWidth="1"/>
    <col min="8460" max="8460" width="6.7109375" style="1384" customWidth="1"/>
    <col min="8461" max="8461" width="7.5703125" style="1384" customWidth="1"/>
    <col min="8462" max="8462" width="7.140625" style="1384" customWidth="1"/>
    <col min="8463" max="8463" width="7" style="1384" customWidth="1"/>
    <col min="8464" max="8464" width="6.42578125" style="1384" customWidth="1"/>
    <col min="8465" max="8465" width="7.140625" style="1384" customWidth="1"/>
    <col min="8466" max="8466" width="7" style="1384" customWidth="1"/>
    <col min="8467" max="8467" width="5.28515625" style="1384" customWidth="1"/>
    <col min="8468" max="8509" width="10" style="1384" customWidth="1"/>
    <col min="8510" max="8704" width="9.140625" style="1384"/>
    <col min="8705" max="8705" width="38.85546875" style="1384" customWidth="1"/>
    <col min="8706" max="8706" width="6.5703125" style="1384" customWidth="1"/>
    <col min="8707" max="8707" width="6.85546875" style="1384" customWidth="1"/>
    <col min="8708" max="8708" width="7.140625" style="1384" customWidth="1"/>
    <col min="8709" max="8709" width="6.42578125" style="1384" customWidth="1"/>
    <col min="8710" max="8710" width="6.5703125" style="1384" customWidth="1"/>
    <col min="8711" max="8711" width="4.7109375" style="1384" customWidth="1"/>
    <col min="8712" max="8712" width="6.5703125" style="1384" customWidth="1"/>
    <col min="8713" max="8713" width="7.140625" style="1384" customWidth="1"/>
    <col min="8714" max="8715" width="6.85546875" style="1384" customWidth="1"/>
    <col min="8716" max="8716" width="6.7109375" style="1384" customWidth="1"/>
    <col min="8717" max="8717" width="7.5703125" style="1384" customWidth="1"/>
    <col min="8718" max="8718" width="7.140625" style="1384" customWidth="1"/>
    <col min="8719" max="8719" width="7" style="1384" customWidth="1"/>
    <col min="8720" max="8720" width="6.42578125" style="1384" customWidth="1"/>
    <col min="8721" max="8721" width="7.140625" style="1384" customWidth="1"/>
    <col min="8722" max="8722" width="7" style="1384" customWidth="1"/>
    <col min="8723" max="8723" width="5.28515625" style="1384" customWidth="1"/>
    <col min="8724" max="8765" width="10" style="1384" customWidth="1"/>
    <col min="8766" max="8960" width="9.140625" style="1384"/>
    <col min="8961" max="8961" width="38.85546875" style="1384" customWidth="1"/>
    <col min="8962" max="8962" width="6.5703125" style="1384" customWidth="1"/>
    <col min="8963" max="8963" width="6.85546875" style="1384" customWidth="1"/>
    <col min="8964" max="8964" width="7.140625" style="1384" customWidth="1"/>
    <col min="8965" max="8965" width="6.42578125" style="1384" customWidth="1"/>
    <col min="8966" max="8966" width="6.5703125" style="1384" customWidth="1"/>
    <col min="8967" max="8967" width="4.7109375" style="1384" customWidth="1"/>
    <col min="8968" max="8968" width="6.5703125" style="1384" customWidth="1"/>
    <col min="8969" max="8969" width="7.140625" style="1384" customWidth="1"/>
    <col min="8970" max="8971" width="6.85546875" style="1384" customWidth="1"/>
    <col min="8972" max="8972" width="6.7109375" style="1384" customWidth="1"/>
    <col min="8973" max="8973" width="7.5703125" style="1384" customWidth="1"/>
    <col min="8974" max="8974" width="7.140625" style="1384" customWidth="1"/>
    <col min="8975" max="8975" width="7" style="1384" customWidth="1"/>
    <col min="8976" max="8976" width="6.42578125" style="1384" customWidth="1"/>
    <col min="8977" max="8977" width="7.140625" style="1384" customWidth="1"/>
    <col min="8978" max="8978" width="7" style="1384" customWidth="1"/>
    <col min="8979" max="8979" width="5.28515625" style="1384" customWidth="1"/>
    <col min="8980" max="9021" width="10" style="1384" customWidth="1"/>
    <col min="9022" max="9216" width="9.140625" style="1384"/>
    <col min="9217" max="9217" width="38.85546875" style="1384" customWidth="1"/>
    <col min="9218" max="9218" width="6.5703125" style="1384" customWidth="1"/>
    <col min="9219" max="9219" width="6.85546875" style="1384" customWidth="1"/>
    <col min="9220" max="9220" width="7.140625" style="1384" customWidth="1"/>
    <col min="9221" max="9221" width="6.42578125" style="1384" customWidth="1"/>
    <col min="9222" max="9222" width="6.5703125" style="1384" customWidth="1"/>
    <col min="9223" max="9223" width="4.7109375" style="1384" customWidth="1"/>
    <col min="9224" max="9224" width="6.5703125" style="1384" customWidth="1"/>
    <col min="9225" max="9225" width="7.140625" style="1384" customWidth="1"/>
    <col min="9226" max="9227" width="6.85546875" style="1384" customWidth="1"/>
    <col min="9228" max="9228" width="6.7109375" style="1384" customWidth="1"/>
    <col min="9229" max="9229" width="7.5703125" style="1384" customWidth="1"/>
    <col min="9230" max="9230" width="7.140625" style="1384" customWidth="1"/>
    <col min="9231" max="9231" width="7" style="1384" customWidth="1"/>
    <col min="9232" max="9232" width="6.42578125" style="1384" customWidth="1"/>
    <col min="9233" max="9233" width="7.140625" style="1384" customWidth="1"/>
    <col min="9234" max="9234" width="7" style="1384" customWidth="1"/>
    <col min="9235" max="9235" width="5.28515625" style="1384" customWidth="1"/>
    <col min="9236" max="9277" width="10" style="1384" customWidth="1"/>
    <col min="9278" max="9472" width="9.140625" style="1384"/>
    <col min="9473" max="9473" width="38.85546875" style="1384" customWidth="1"/>
    <col min="9474" max="9474" width="6.5703125" style="1384" customWidth="1"/>
    <col min="9475" max="9475" width="6.85546875" style="1384" customWidth="1"/>
    <col min="9476" max="9476" width="7.140625" style="1384" customWidth="1"/>
    <col min="9477" max="9477" width="6.42578125" style="1384" customWidth="1"/>
    <col min="9478" max="9478" width="6.5703125" style="1384" customWidth="1"/>
    <col min="9479" max="9479" width="4.7109375" style="1384" customWidth="1"/>
    <col min="9480" max="9480" width="6.5703125" style="1384" customWidth="1"/>
    <col min="9481" max="9481" width="7.140625" style="1384" customWidth="1"/>
    <col min="9482" max="9483" width="6.85546875" style="1384" customWidth="1"/>
    <col min="9484" max="9484" width="6.7109375" style="1384" customWidth="1"/>
    <col min="9485" max="9485" width="7.5703125" style="1384" customWidth="1"/>
    <col min="9486" max="9486" width="7.140625" style="1384" customWidth="1"/>
    <col min="9487" max="9487" width="7" style="1384" customWidth="1"/>
    <col min="9488" max="9488" width="6.42578125" style="1384" customWidth="1"/>
    <col min="9489" max="9489" width="7.140625" style="1384" customWidth="1"/>
    <col min="9490" max="9490" width="7" style="1384" customWidth="1"/>
    <col min="9491" max="9491" width="5.28515625" style="1384" customWidth="1"/>
    <col min="9492" max="9533" width="10" style="1384" customWidth="1"/>
    <col min="9534" max="9728" width="9.140625" style="1384"/>
    <col min="9729" max="9729" width="38.85546875" style="1384" customWidth="1"/>
    <col min="9730" max="9730" width="6.5703125" style="1384" customWidth="1"/>
    <col min="9731" max="9731" width="6.85546875" style="1384" customWidth="1"/>
    <col min="9732" max="9732" width="7.140625" style="1384" customWidth="1"/>
    <col min="9733" max="9733" width="6.42578125" style="1384" customWidth="1"/>
    <col min="9734" max="9734" width="6.5703125" style="1384" customWidth="1"/>
    <col min="9735" max="9735" width="4.7109375" style="1384" customWidth="1"/>
    <col min="9736" max="9736" width="6.5703125" style="1384" customWidth="1"/>
    <col min="9737" max="9737" width="7.140625" style="1384" customWidth="1"/>
    <col min="9738" max="9739" width="6.85546875" style="1384" customWidth="1"/>
    <col min="9740" max="9740" width="6.7109375" style="1384" customWidth="1"/>
    <col min="9741" max="9741" width="7.5703125" style="1384" customWidth="1"/>
    <col min="9742" max="9742" width="7.140625" style="1384" customWidth="1"/>
    <col min="9743" max="9743" width="7" style="1384" customWidth="1"/>
    <col min="9744" max="9744" width="6.42578125" style="1384" customWidth="1"/>
    <col min="9745" max="9745" width="7.140625" style="1384" customWidth="1"/>
    <col min="9746" max="9746" width="7" style="1384" customWidth="1"/>
    <col min="9747" max="9747" width="5.28515625" style="1384" customWidth="1"/>
    <col min="9748" max="9789" width="10" style="1384" customWidth="1"/>
    <col min="9790" max="9984" width="9.140625" style="1384"/>
    <col min="9985" max="9985" width="38.85546875" style="1384" customWidth="1"/>
    <col min="9986" max="9986" width="6.5703125" style="1384" customWidth="1"/>
    <col min="9987" max="9987" width="6.85546875" style="1384" customWidth="1"/>
    <col min="9988" max="9988" width="7.140625" style="1384" customWidth="1"/>
    <col min="9989" max="9989" width="6.42578125" style="1384" customWidth="1"/>
    <col min="9990" max="9990" width="6.5703125" style="1384" customWidth="1"/>
    <col min="9991" max="9991" width="4.7109375" style="1384" customWidth="1"/>
    <col min="9992" max="9992" width="6.5703125" style="1384" customWidth="1"/>
    <col min="9993" max="9993" width="7.140625" style="1384" customWidth="1"/>
    <col min="9994" max="9995" width="6.85546875" style="1384" customWidth="1"/>
    <col min="9996" max="9996" width="6.7109375" style="1384" customWidth="1"/>
    <col min="9997" max="9997" width="7.5703125" style="1384" customWidth="1"/>
    <col min="9998" max="9998" width="7.140625" style="1384" customWidth="1"/>
    <col min="9999" max="9999" width="7" style="1384" customWidth="1"/>
    <col min="10000" max="10000" width="6.42578125" style="1384" customWidth="1"/>
    <col min="10001" max="10001" width="7.140625" style="1384" customWidth="1"/>
    <col min="10002" max="10002" width="7" style="1384" customWidth="1"/>
    <col min="10003" max="10003" width="5.28515625" style="1384" customWidth="1"/>
    <col min="10004" max="10045" width="10" style="1384" customWidth="1"/>
    <col min="10046" max="10240" width="9.140625" style="1384"/>
    <col min="10241" max="10241" width="38.85546875" style="1384" customWidth="1"/>
    <col min="10242" max="10242" width="6.5703125" style="1384" customWidth="1"/>
    <col min="10243" max="10243" width="6.85546875" style="1384" customWidth="1"/>
    <col min="10244" max="10244" width="7.140625" style="1384" customWidth="1"/>
    <col min="10245" max="10245" width="6.42578125" style="1384" customWidth="1"/>
    <col min="10246" max="10246" width="6.5703125" style="1384" customWidth="1"/>
    <col min="10247" max="10247" width="4.7109375" style="1384" customWidth="1"/>
    <col min="10248" max="10248" width="6.5703125" style="1384" customWidth="1"/>
    <col min="10249" max="10249" width="7.140625" style="1384" customWidth="1"/>
    <col min="10250" max="10251" width="6.85546875" style="1384" customWidth="1"/>
    <col min="10252" max="10252" width="6.7109375" style="1384" customWidth="1"/>
    <col min="10253" max="10253" width="7.5703125" style="1384" customWidth="1"/>
    <col min="10254" max="10254" width="7.140625" style="1384" customWidth="1"/>
    <col min="10255" max="10255" width="7" style="1384" customWidth="1"/>
    <col min="10256" max="10256" width="6.42578125" style="1384" customWidth="1"/>
    <col min="10257" max="10257" width="7.140625" style="1384" customWidth="1"/>
    <col min="10258" max="10258" width="7" style="1384" customWidth="1"/>
    <col min="10259" max="10259" width="5.28515625" style="1384" customWidth="1"/>
    <col min="10260" max="10301" width="10" style="1384" customWidth="1"/>
    <col min="10302" max="10496" width="9.140625" style="1384"/>
    <col min="10497" max="10497" width="38.85546875" style="1384" customWidth="1"/>
    <col min="10498" max="10498" width="6.5703125" style="1384" customWidth="1"/>
    <col min="10499" max="10499" width="6.85546875" style="1384" customWidth="1"/>
    <col min="10500" max="10500" width="7.140625" style="1384" customWidth="1"/>
    <col min="10501" max="10501" width="6.42578125" style="1384" customWidth="1"/>
    <col min="10502" max="10502" width="6.5703125" style="1384" customWidth="1"/>
    <col min="10503" max="10503" width="4.7109375" style="1384" customWidth="1"/>
    <col min="10504" max="10504" width="6.5703125" style="1384" customWidth="1"/>
    <col min="10505" max="10505" width="7.140625" style="1384" customWidth="1"/>
    <col min="10506" max="10507" width="6.85546875" style="1384" customWidth="1"/>
    <col min="10508" max="10508" width="6.7109375" style="1384" customWidth="1"/>
    <col min="10509" max="10509" width="7.5703125" style="1384" customWidth="1"/>
    <col min="10510" max="10510" width="7.140625" style="1384" customWidth="1"/>
    <col min="10511" max="10511" width="7" style="1384" customWidth="1"/>
    <col min="10512" max="10512" width="6.42578125" style="1384" customWidth="1"/>
    <col min="10513" max="10513" width="7.140625" style="1384" customWidth="1"/>
    <col min="10514" max="10514" width="7" style="1384" customWidth="1"/>
    <col min="10515" max="10515" width="5.28515625" style="1384" customWidth="1"/>
    <col min="10516" max="10557" width="10" style="1384" customWidth="1"/>
    <col min="10558" max="10752" width="9.140625" style="1384"/>
    <col min="10753" max="10753" width="38.85546875" style="1384" customWidth="1"/>
    <col min="10754" max="10754" width="6.5703125" style="1384" customWidth="1"/>
    <col min="10755" max="10755" width="6.85546875" style="1384" customWidth="1"/>
    <col min="10756" max="10756" width="7.140625" style="1384" customWidth="1"/>
    <col min="10757" max="10757" width="6.42578125" style="1384" customWidth="1"/>
    <col min="10758" max="10758" width="6.5703125" style="1384" customWidth="1"/>
    <col min="10759" max="10759" width="4.7109375" style="1384" customWidth="1"/>
    <col min="10760" max="10760" width="6.5703125" style="1384" customWidth="1"/>
    <col min="10761" max="10761" width="7.140625" style="1384" customWidth="1"/>
    <col min="10762" max="10763" width="6.85546875" style="1384" customWidth="1"/>
    <col min="10764" max="10764" width="6.7109375" style="1384" customWidth="1"/>
    <col min="10765" max="10765" width="7.5703125" style="1384" customWidth="1"/>
    <col min="10766" max="10766" width="7.140625" style="1384" customWidth="1"/>
    <col min="10767" max="10767" width="7" style="1384" customWidth="1"/>
    <col min="10768" max="10768" width="6.42578125" style="1384" customWidth="1"/>
    <col min="10769" max="10769" width="7.140625" style="1384" customWidth="1"/>
    <col min="10770" max="10770" width="7" style="1384" customWidth="1"/>
    <col min="10771" max="10771" width="5.28515625" style="1384" customWidth="1"/>
    <col min="10772" max="10813" width="10" style="1384" customWidth="1"/>
    <col min="10814" max="11008" width="9.140625" style="1384"/>
    <col min="11009" max="11009" width="38.85546875" style="1384" customWidth="1"/>
    <col min="11010" max="11010" width="6.5703125" style="1384" customWidth="1"/>
    <col min="11011" max="11011" width="6.85546875" style="1384" customWidth="1"/>
    <col min="11012" max="11012" width="7.140625" style="1384" customWidth="1"/>
    <col min="11013" max="11013" width="6.42578125" style="1384" customWidth="1"/>
    <col min="11014" max="11014" width="6.5703125" style="1384" customWidth="1"/>
    <col min="11015" max="11015" width="4.7109375" style="1384" customWidth="1"/>
    <col min="11016" max="11016" width="6.5703125" style="1384" customWidth="1"/>
    <col min="11017" max="11017" width="7.140625" style="1384" customWidth="1"/>
    <col min="11018" max="11019" width="6.85546875" style="1384" customWidth="1"/>
    <col min="11020" max="11020" width="6.7109375" style="1384" customWidth="1"/>
    <col min="11021" max="11021" width="7.5703125" style="1384" customWidth="1"/>
    <col min="11022" max="11022" width="7.140625" style="1384" customWidth="1"/>
    <col min="11023" max="11023" width="7" style="1384" customWidth="1"/>
    <col min="11024" max="11024" width="6.42578125" style="1384" customWidth="1"/>
    <col min="11025" max="11025" width="7.140625" style="1384" customWidth="1"/>
    <col min="11026" max="11026" width="7" style="1384" customWidth="1"/>
    <col min="11027" max="11027" width="5.28515625" style="1384" customWidth="1"/>
    <col min="11028" max="11069" width="10" style="1384" customWidth="1"/>
    <col min="11070" max="11264" width="9.140625" style="1384"/>
    <col min="11265" max="11265" width="38.85546875" style="1384" customWidth="1"/>
    <col min="11266" max="11266" width="6.5703125" style="1384" customWidth="1"/>
    <col min="11267" max="11267" width="6.85546875" style="1384" customWidth="1"/>
    <col min="11268" max="11268" width="7.140625" style="1384" customWidth="1"/>
    <col min="11269" max="11269" width="6.42578125" style="1384" customWidth="1"/>
    <col min="11270" max="11270" width="6.5703125" style="1384" customWidth="1"/>
    <col min="11271" max="11271" width="4.7109375" style="1384" customWidth="1"/>
    <col min="11272" max="11272" width="6.5703125" style="1384" customWidth="1"/>
    <col min="11273" max="11273" width="7.140625" style="1384" customWidth="1"/>
    <col min="11274" max="11275" width="6.85546875" style="1384" customWidth="1"/>
    <col min="11276" max="11276" width="6.7109375" style="1384" customWidth="1"/>
    <col min="11277" max="11277" width="7.5703125" style="1384" customWidth="1"/>
    <col min="11278" max="11278" width="7.140625" style="1384" customWidth="1"/>
    <col min="11279" max="11279" width="7" style="1384" customWidth="1"/>
    <col min="11280" max="11280" width="6.42578125" style="1384" customWidth="1"/>
    <col min="11281" max="11281" width="7.140625" style="1384" customWidth="1"/>
    <col min="11282" max="11282" width="7" style="1384" customWidth="1"/>
    <col min="11283" max="11283" width="5.28515625" style="1384" customWidth="1"/>
    <col min="11284" max="11325" width="10" style="1384" customWidth="1"/>
    <col min="11326" max="11520" width="9.140625" style="1384"/>
    <col min="11521" max="11521" width="38.85546875" style="1384" customWidth="1"/>
    <col min="11522" max="11522" width="6.5703125" style="1384" customWidth="1"/>
    <col min="11523" max="11523" width="6.85546875" style="1384" customWidth="1"/>
    <col min="11524" max="11524" width="7.140625" style="1384" customWidth="1"/>
    <col min="11525" max="11525" width="6.42578125" style="1384" customWidth="1"/>
    <col min="11526" max="11526" width="6.5703125" style="1384" customWidth="1"/>
    <col min="11527" max="11527" width="4.7109375" style="1384" customWidth="1"/>
    <col min="11528" max="11528" width="6.5703125" style="1384" customWidth="1"/>
    <col min="11529" max="11529" width="7.140625" style="1384" customWidth="1"/>
    <col min="11530" max="11531" width="6.85546875" style="1384" customWidth="1"/>
    <col min="11532" max="11532" width="6.7109375" style="1384" customWidth="1"/>
    <col min="11533" max="11533" width="7.5703125" style="1384" customWidth="1"/>
    <col min="11534" max="11534" width="7.140625" style="1384" customWidth="1"/>
    <col min="11535" max="11535" width="7" style="1384" customWidth="1"/>
    <col min="11536" max="11536" width="6.42578125" style="1384" customWidth="1"/>
    <col min="11537" max="11537" width="7.140625" style="1384" customWidth="1"/>
    <col min="11538" max="11538" width="7" style="1384" customWidth="1"/>
    <col min="11539" max="11539" width="5.28515625" style="1384" customWidth="1"/>
    <col min="11540" max="11581" width="10" style="1384" customWidth="1"/>
    <col min="11582" max="11776" width="9.140625" style="1384"/>
    <col min="11777" max="11777" width="38.85546875" style="1384" customWidth="1"/>
    <col min="11778" max="11778" width="6.5703125" style="1384" customWidth="1"/>
    <col min="11779" max="11779" width="6.85546875" style="1384" customWidth="1"/>
    <col min="11780" max="11780" width="7.140625" style="1384" customWidth="1"/>
    <col min="11781" max="11781" width="6.42578125" style="1384" customWidth="1"/>
    <col min="11782" max="11782" width="6.5703125" style="1384" customWidth="1"/>
    <col min="11783" max="11783" width="4.7109375" style="1384" customWidth="1"/>
    <col min="11784" max="11784" width="6.5703125" style="1384" customWidth="1"/>
    <col min="11785" max="11785" width="7.140625" style="1384" customWidth="1"/>
    <col min="11786" max="11787" width="6.85546875" style="1384" customWidth="1"/>
    <col min="11788" max="11788" width="6.7109375" style="1384" customWidth="1"/>
    <col min="11789" max="11789" width="7.5703125" style="1384" customWidth="1"/>
    <col min="11790" max="11790" width="7.140625" style="1384" customWidth="1"/>
    <col min="11791" max="11791" width="7" style="1384" customWidth="1"/>
    <col min="11792" max="11792" width="6.42578125" style="1384" customWidth="1"/>
    <col min="11793" max="11793" width="7.140625" style="1384" customWidth="1"/>
    <col min="11794" max="11794" width="7" style="1384" customWidth="1"/>
    <col min="11795" max="11795" width="5.28515625" style="1384" customWidth="1"/>
    <col min="11796" max="11837" width="10" style="1384" customWidth="1"/>
    <col min="11838" max="12032" width="9.140625" style="1384"/>
    <col min="12033" max="12033" width="38.85546875" style="1384" customWidth="1"/>
    <col min="12034" max="12034" width="6.5703125" style="1384" customWidth="1"/>
    <col min="12035" max="12035" width="6.85546875" style="1384" customWidth="1"/>
    <col min="12036" max="12036" width="7.140625" style="1384" customWidth="1"/>
    <col min="12037" max="12037" width="6.42578125" style="1384" customWidth="1"/>
    <col min="12038" max="12038" width="6.5703125" style="1384" customWidth="1"/>
    <col min="12039" max="12039" width="4.7109375" style="1384" customWidth="1"/>
    <col min="12040" max="12040" width="6.5703125" style="1384" customWidth="1"/>
    <col min="12041" max="12041" width="7.140625" style="1384" customWidth="1"/>
    <col min="12042" max="12043" width="6.85546875" style="1384" customWidth="1"/>
    <col min="12044" max="12044" width="6.7109375" style="1384" customWidth="1"/>
    <col min="12045" max="12045" width="7.5703125" style="1384" customWidth="1"/>
    <col min="12046" max="12046" width="7.140625" style="1384" customWidth="1"/>
    <col min="12047" max="12047" width="7" style="1384" customWidth="1"/>
    <col min="12048" max="12048" width="6.42578125" style="1384" customWidth="1"/>
    <col min="12049" max="12049" width="7.140625" style="1384" customWidth="1"/>
    <col min="12050" max="12050" width="7" style="1384" customWidth="1"/>
    <col min="12051" max="12051" width="5.28515625" style="1384" customWidth="1"/>
    <col min="12052" max="12093" width="10" style="1384" customWidth="1"/>
    <col min="12094" max="12288" width="9.140625" style="1384"/>
    <col min="12289" max="12289" width="38.85546875" style="1384" customWidth="1"/>
    <col min="12290" max="12290" width="6.5703125" style="1384" customWidth="1"/>
    <col min="12291" max="12291" width="6.85546875" style="1384" customWidth="1"/>
    <col min="12292" max="12292" width="7.140625" style="1384" customWidth="1"/>
    <col min="12293" max="12293" width="6.42578125" style="1384" customWidth="1"/>
    <col min="12294" max="12294" width="6.5703125" style="1384" customWidth="1"/>
    <col min="12295" max="12295" width="4.7109375" style="1384" customWidth="1"/>
    <col min="12296" max="12296" width="6.5703125" style="1384" customWidth="1"/>
    <col min="12297" max="12297" width="7.140625" style="1384" customWidth="1"/>
    <col min="12298" max="12299" width="6.85546875" style="1384" customWidth="1"/>
    <col min="12300" max="12300" width="6.7109375" style="1384" customWidth="1"/>
    <col min="12301" max="12301" width="7.5703125" style="1384" customWidth="1"/>
    <col min="12302" max="12302" width="7.140625" style="1384" customWidth="1"/>
    <col min="12303" max="12303" width="7" style="1384" customWidth="1"/>
    <col min="12304" max="12304" width="6.42578125" style="1384" customWidth="1"/>
    <col min="12305" max="12305" width="7.140625" style="1384" customWidth="1"/>
    <col min="12306" max="12306" width="7" style="1384" customWidth="1"/>
    <col min="12307" max="12307" width="5.28515625" style="1384" customWidth="1"/>
    <col min="12308" max="12349" width="10" style="1384" customWidth="1"/>
    <col min="12350" max="12544" width="9.140625" style="1384"/>
    <col min="12545" max="12545" width="38.85546875" style="1384" customWidth="1"/>
    <col min="12546" max="12546" width="6.5703125" style="1384" customWidth="1"/>
    <col min="12547" max="12547" width="6.85546875" style="1384" customWidth="1"/>
    <col min="12548" max="12548" width="7.140625" style="1384" customWidth="1"/>
    <col min="12549" max="12549" width="6.42578125" style="1384" customWidth="1"/>
    <col min="12550" max="12550" width="6.5703125" style="1384" customWidth="1"/>
    <col min="12551" max="12551" width="4.7109375" style="1384" customWidth="1"/>
    <col min="12552" max="12552" width="6.5703125" style="1384" customWidth="1"/>
    <col min="12553" max="12553" width="7.140625" style="1384" customWidth="1"/>
    <col min="12554" max="12555" width="6.85546875" style="1384" customWidth="1"/>
    <col min="12556" max="12556" width="6.7109375" style="1384" customWidth="1"/>
    <col min="12557" max="12557" width="7.5703125" style="1384" customWidth="1"/>
    <col min="12558" max="12558" width="7.140625" style="1384" customWidth="1"/>
    <col min="12559" max="12559" width="7" style="1384" customWidth="1"/>
    <col min="12560" max="12560" width="6.42578125" style="1384" customWidth="1"/>
    <col min="12561" max="12561" width="7.140625" style="1384" customWidth="1"/>
    <col min="12562" max="12562" width="7" style="1384" customWidth="1"/>
    <col min="12563" max="12563" width="5.28515625" style="1384" customWidth="1"/>
    <col min="12564" max="12605" width="10" style="1384" customWidth="1"/>
    <col min="12606" max="12800" width="9.140625" style="1384"/>
    <col min="12801" max="12801" width="38.85546875" style="1384" customWidth="1"/>
    <col min="12802" max="12802" width="6.5703125" style="1384" customWidth="1"/>
    <col min="12803" max="12803" width="6.85546875" style="1384" customWidth="1"/>
    <col min="12804" max="12804" width="7.140625" style="1384" customWidth="1"/>
    <col min="12805" max="12805" width="6.42578125" style="1384" customWidth="1"/>
    <col min="12806" max="12806" width="6.5703125" style="1384" customWidth="1"/>
    <col min="12807" max="12807" width="4.7109375" style="1384" customWidth="1"/>
    <col min="12808" max="12808" width="6.5703125" style="1384" customWidth="1"/>
    <col min="12809" max="12809" width="7.140625" style="1384" customWidth="1"/>
    <col min="12810" max="12811" width="6.85546875" style="1384" customWidth="1"/>
    <col min="12812" max="12812" width="6.7109375" style="1384" customWidth="1"/>
    <col min="12813" max="12813" width="7.5703125" style="1384" customWidth="1"/>
    <col min="12814" max="12814" width="7.140625" style="1384" customWidth="1"/>
    <col min="12815" max="12815" width="7" style="1384" customWidth="1"/>
    <col min="12816" max="12816" width="6.42578125" style="1384" customWidth="1"/>
    <col min="12817" max="12817" width="7.140625" style="1384" customWidth="1"/>
    <col min="12818" max="12818" width="7" style="1384" customWidth="1"/>
    <col min="12819" max="12819" width="5.28515625" style="1384" customWidth="1"/>
    <col min="12820" max="12861" width="10" style="1384" customWidth="1"/>
    <col min="12862" max="13056" width="9.140625" style="1384"/>
    <col min="13057" max="13057" width="38.85546875" style="1384" customWidth="1"/>
    <col min="13058" max="13058" width="6.5703125" style="1384" customWidth="1"/>
    <col min="13059" max="13059" width="6.85546875" style="1384" customWidth="1"/>
    <col min="13060" max="13060" width="7.140625" style="1384" customWidth="1"/>
    <col min="13061" max="13061" width="6.42578125" style="1384" customWidth="1"/>
    <col min="13062" max="13062" width="6.5703125" style="1384" customWidth="1"/>
    <col min="13063" max="13063" width="4.7109375" style="1384" customWidth="1"/>
    <col min="13064" max="13064" width="6.5703125" style="1384" customWidth="1"/>
    <col min="13065" max="13065" width="7.140625" style="1384" customWidth="1"/>
    <col min="13066" max="13067" width="6.85546875" style="1384" customWidth="1"/>
    <col min="13068" max="13068" width="6.7109375" style="1384" customWidth="1"/>
    <col min="13069" max="13069" width="7.5703125" style="1384" customWidth="1"/>
    <col min="13070" max="13070" width="7.140625" style="1384" customWidth="1"/>
    <col min="13071" max="13071" width="7" style="1384" customWidth="1"/>
    <col min="13072" max="13072" width="6.42578125" style="1384" customWidth="1"/>
    <col min="13073" max="13073" width="7.140625" style="1384" customWidth="1"/>
    <col min="13074" max="13074" width="7" style="1384" customWidth="1"/>
    <col min="13075" max="13075" width="5.28515625" style="1384" customWidth="1"/>
    <col min="13076" max="13117" width="10" style="1384" customWidth="1"/>
    <col min="13118" max="13312" width="9.140625" style="1384"/>
    <col min="13313" max="13313" width="38.85546875" style="1384" customWidth="1"/>
    <col min="13314" max="13314" width="6.5703125" style="1384" customWidth="1"/>
    <col min="13315" max="13315" width="6.85546875" style="1384" customWidth="1"/>
    <col min="13316" max="13316" width="7.140625" style="1384" customWidth="1"/>
    <col min="13317" max="13317" width="6.42578125" style="1384" customWidth="1"/>
    <col min="13318" max="13318" width="6.5703125" style="1384" customWidth="1"/>
    <col min="13319" max="13319" width="4.7109375" style="1384" customWidth="1"/>
    <col min="13320" max="13320" width="6.5703125" style="1384" customWidth="1"/>
    <col min="13321" max="13321" width="7.140625" style="1384" customWidth="1"/>
    <col min="13322" max="13323" width="6.85546875" style="1384" customWidth="1"/>
    <col min="13324" max="13324" width="6.7109375" style="1384" customWidth="1"/>
    <col min="13325" max="13325" width="7.5703125" style="1384" customWidth="1"/>
    <col min="13326" max="13326" width="7.140625" style="1384" customWidth="1"/>
    <col min="13327" max="13327" width="7" style="1384" customWidth="1"/>
    <col min="13328" max="13328" width="6.42578125" style="1384" customWidth="1"/>
    <col min="13329" max="13329" width="7.140625" style="1384" customWidth="1"/>
    <col min="13330" max="13330" width="7" style="1384" customWidth="1"/>
    <col min="13331" max="13331" width="5.28515625" style="1384" customWidth="1"/>
    <col min="13332" max="13373" width="10" style="1384" customWidth="1"/>
    <col min="13374" max="13568" width="9.140625" style="1384"/>
    <col min="13569" max="13569" width="38.85546875" style="1384" customWidth="1"/>
    <col min="13570" max="13570" width="6.5703125" style="1384" customWidth="1"/>
    <col min="13571" max="13571" width="6.85546875" style="1384" customWidth="1"/>
    <col min="13572" max="13572" width="7.140625" style="1384" customWidth="1"/>
    <col min="13573" max="13573" width="6.42578125" style="1384" customWidth="1"/>
    <col min="13574" max="13574" width="6.5703125" style="1384" customWidth="1"/>
    <col min="13575" max="13575" width="4.7109375" style="1384" customWidth="1"/>
    <col min="13576" max="13576" width="6.5703125" style="1384" customWidth="1"/>
    <col min="13577" max="13577" width="7.140625" style="1384" customWidth="1"/>
    <col min="13578" max="13579" width="6.85546875" style="1384" customWidth="1"/>
    <col min="13580" max="13580" width="6.7109375" style="1384" customWidth="1"/>
    <col min="13581" max="13581" width="7.5703125" style="1384" customWidth="1"/>
    <col min="13582" max="13582" width="7.140625" style="1384" customWidth="1"/>
    <col min="13583" max="13583" width="7" style="1384" customWidth="1"/>
    <col min="13584" max="13584" width="6.42578125" style="1384" customWidth="1"/>
    <col min="13585" max="13585" width="7.140625" style="1384" customWidth="1"/>
    <col min="13586" max="13586" width="7" style="1384" customWidth="1"/>
    <col min="13587" max="13587" width="5.28515625" style="1384" customWidth="1"/>
    <col min="13588" max="13629" width="10" style="1384" customWidth="1"/>
    <col min="13630" max="13824" width="9.140625" style="1384"/>
    <col min="13825" max="13825" width="38.85546875" style="1384" customWidth="1"/>
    <col min="13826" max="13826" width="6.5703125" style="1384" customWidth="1"/>
    <col min="13827" max="13827" width="6.85546875" style="1384" customWidth="1"/>
    <col min="13828" max="13828" width="7.140625" style="1384" customWidth="1"/>
    <col min="13829" max="13829" width="6.42578125" style="1384" customWidth="1"/>
    <col min="13830" max="13830" width="6.5703125" style="1384" customWidth="1"/>
    <col min="13831" max="13831" width="4.7109375" style="1384" customWidth="1"/>
    <col min="13832" max="13832" width="6.5703125" style="1384" customWidth="1"/>
    <col min="13833" max="13833" width="7.140625" style="1384" customWidth="1"/>
    <col min="13834" max="13835" width="6.85546875" style="1384" customWidth="1"/>
    <col min="13836" max="13836" width="6.7109375" style="1384" customWidth="1"/>
    <col min="13837" max="13837" width="7.5703125" style="1384" customWidth="1"/>
    <col min="13838" max="13838" width="7.140625" style="1384" customWidth="1"/>
    <col min="13839" max="13839" width="7" style="1384" customWidth="1"/>
    <col min="13840" max="13840" width="6.42578125" style="1384" customWidth="1"/>
    <col min="13841" max="13841" width="7.140625" style="1384" customWidth="1"/>
    <col min="13842" max="13842" width="7" style="1384" customWidth="1"/>
    <col min="13843" max="13843" width="5.28515625" style="1384" customWidth="1"/>
    <col min="13844" max="13885" width="10" style="1384" customWidth="1"/>
    <col min="13886" max="14080" width="9.140625" style="1384"/>
    <col min="14081" max="14081" width="38.85546875" style="1384" customWidth="1"/>
    <col min="14082" max="14082" width="6.5703125" style="1384" customWidth="1"/>
    <col min="14083" max="14083" width="6.85546875" style="1384" customWidth="1"/>
    <col min="14084" max="14084" width="7.140625" style="1384" customWidth="1"/>
    <col min="14085" max="14085" width="6.42578125" style="1384" customWidth="1"/>
    <col min="14086" max="14086" width="6.5703125" style="1384" customWidth="1"/>
    <col min="14087" max="14087" width="4.7109375" style="1384" customWidth="1"/>
    <col min="14088" max="14088" width="6.5703125" style="1384" customWidth="1"/>
    <col min="14089" max="14089" width="7.140625" style="1384" customWidth="1"/>
    <col min="14090" max="14091" width="6.85546875" style="1384" customWidth="1"/>
    <col min="14092" max="14092" width="6.7109375" style="1384" customWidth="1"/>
    <col min="14093" max="14093" width="7.5703125" style="1384" customWidth="1"/>
    <col min="14094" max="14094" width="7.140625" style="1384" customWidth="1"/>
    <col min="14095" max="14095" width="7" style="1384" customWidth="1"/>
    <col min="14096" max="14096" width="6.42578125" style="1384" customWidth="1"/>
    <col min="14097" max="14097" width="7.140625" style="1384" customWidth="1"/>
    <col min="14098" max="14098" width="7" style="1384" customWidth="1"/>
    <col min="14099" max="14099" width="5.28515625" style="1384" customWidth="1"/>
    <col min="14100" max="14141" width="10" style="1384" customWidth="1"/>
    <col min="14142" max="14336" width="9.140625" style="1384"/>
    <col min="14337" max="14337" width="38.85546875" style="1384" customWidth="1"/>
    <col min="14338" max="14338" width="6.5703125" style="1384" customWidth="1"/>
    <col min="14339" max="14339" width="6.85546875" style="1384" customWidth="1"/>
    <col min="14340" max="14340" width="7.140625" style="1384" customWidth="1"/>
    <col min="14341" max="14341" width="6.42578125" style="1384" customWidth="1"/>
    <col min="14342" max="14342" width="6.5703125" style="1384" customWidth="1"/>
    <col min="14343" max="14343" width="4.7109375" style="1384" customWidth="1"/>
    <col min="14344" max="14344" width="6.5703125" style="1384" customWidth="1"/>
    <col min="14345" max="14345" width="7.140625" style="1384" customWidth="1"/>
    <col min="14346" max="14347" width="6.85546875" style="1384" customWidth="1"/>
    <col min="14348" max="14348" width="6.7109375" style="1384" customWidth="1"/>
    <col min="14349" max="14349" width="7.5703125" style="1384" customWidth="1"/>
    <col min="14350" max="14350" width="7.140625" style="1384" customWidth="1"/>
    <col min="14351" max="14351" width="7" style="1384" customWidth="1"/>
    <col min="14352" max="14352" width="6.42578125" style="1384" customWidth="1"/>
    <col min="14353" max="14353" width="7.140625" style="1384" customWidth="1"/>
    <col min="14354" max="14354" width="7" style="1384" customWidth="1"/>
    <col min="14355" max="14355" width="5.28515625" style="1384" customWidth="1"/>
    <col min="14356" max="14397" width="10" style="1384" customWidth="1"/>
    <col min="14398" max="14592" width="9.140625" style="1384"/>
    <col min="14593" max="14593" width="38.85546875" style="1384" customWidth="1"/>
    <col min="14594" max="14594" width="6.5703125" style="1384" customWidth="1"/>
    <col min="14595" max="14595" width="6.85546875" style="1384" customWidth="1"/>
    <col min="14596" max="14596" width="7.140625" style="1384" customWidth="1"/>
    <col min="14597" max="14597" width="6.42578125" style="1384" customWidth="1"/>
    <col min="14598" max="14598" width="6.5703125" style="1384" customWidth="1"/>
    <col min="14599" max="14599" width="4.7109375" style="1384" customWidth="1"/>
    <col min="14600" max="14600" width="6.5703125" style="1384" customWidth="1"/>
    <col min="14601" max="14601" width="7.140625" style="1384" customWidth="1"/>
    <col min="14602" max="14603" width="6.85546875" style="1384" customWidth="1"/>
    <col min="14604" max="14604" width="6.7109375" style="1384" customWidth="1"/>
    <col min="14605" max="14605" width="7.5703125" style="1384" customWidth="1"/>
    <col min="14606" max="14606" width="7.140625" style="1384" customWidth="1"/>
    <col min="14607" max="14607" width="7" style="1384" customWidth="1"/>
    <col min="14608" max="14608" width="6.42578125" style="1384" customWidth="1"/>
    <col min="14609" max="14609" width="7.140625" style="1384" customWidth="1"/>
    <col min="14610" max="14610" width="7" style="1384" customWidth="1"/>
    <col min="14611" max="14611" width="5.28515625" style="1384" customWidth="1"/>
    <col min="14612" max="14653" width="10" style="1384" customWidth="1"/>
    <col min="14654" max="14848" width="9.140625" style="1384"/>
    <col min="14849" max="14849" width="38.85546875" style="1384" customWidth="1"/>
    <col min="14850" max="14850" width="6.5703125" style="1384" customWidth="1"/>
    <col min="14851" max="14851" width="6.85546875" style="1384" customWidth="1"/>
    <col min="14852" max="14852" width="7.140625" style="1384" customWidth="1"/>
    <col min="14853" max="14853" width="6.42578125" style="1384" customWidth="1"/>
    <col min="14854" max="14854" width="6.5703125" style="1384" customWidth="1"/>
    <col min="14855" max="14855" width="4.7109375" style="1384" customWidth="1"/>
    <col min="14856" max="14856" width="6.5703125" style="1384" customWidth="1"/>
    <col min="14857" max="14857" width="7.140625" style="1384" customWidth="1"/>
    <col min="14858" max="14859" width="6.85546875" style="1384" customWidth="1"/>
    <col min="14860" max="14860" width="6.7109375" style="1384" customWidth="1"/>
    <col min="14861" max="14861" width="7.5703125" style="1384" customWidth="1"/>
    <col min="14862" max="14862" width="7.140625" style="1384" customWidth="1"/>
    <col min="14863" max="14863" width="7" style="1384" customWidth="1"/>
    <col min="14864" max="14864" width="6.42578125" style="1384" customWidth="1"/>
    <col min="14865" max="14865" width="7.140625" style="1384" customWidth="1"/>
    <col min="14866" max="14866" width="7" style="1384" customWidth="1"/>
    <col min="14867" max="14867" width="5.28515625" style="1384" customWidth="1"/>
    <col min="14868" max="14909" width="10" style="1384" customWidth="1"/>
    <col min="14910" max="15104" width="9.140625" style="1384"/>
    <col min="15105" max="15105" width="38.85546875" style="1384" customWidth="1"/>
    <col min="15106" max="15106" width="6.5703125" style="1384" customWidth="1"/>
    <col min="15107" max="15107" width="6.85546875" style="1384" customWidth="1"/>
    <col min="15108" max="15108" width="7.140625" style="1384" customWidth="1"/>
    <col min="15109" max="15109" width="6.42578125" style="1384" customWidth="1"/>
    <col min="15110" max="15110" width="6.5703125" style="1384" customWidth="1"/>
    <col min="15111" max="15111" width="4.7109375" style="1384" customWidth="1"/>
    <col min="15112" max="15112" width="6.5703125" style="1384" customWidth="1"/>
    <col min="15113" max="15113" width="7.140625" style="1384" customWidth="1"/>
    <col min="15114" max="15115" width="6.85546875" style="1384" customWidth="1"/>
    <col min="15116" max="15116" width="6.7109375" style="1384" customWidth="1"/>
    <col min="15117" max="15117" width="7.5703125" style="1384" customWidth="1"/>
    <col min="15118" max="15118" width="7.140625" style="1384" customWidth="1"/>
    <col min="15119" max="15119" width="7" style="1384" customWidth="1"/>
    <col min="15120" max="15120" width="6.42578125" style="1384" customWidth="1"/>
    <col min="15121" max="15121" width="7.140625" style="1384" customWidth="1"/>
    <col min="15122" max="15122" width="7" style="1384" customWidth="1"/>
    <col min="15123" max="15123" width="5.28515625" style="1384" customWidth="1"/>
    <col min="15124" max="15165" width="10" style="1384" customWidth="1"/>
    <col min="15166" max="15360" width="9.140625" style="1384"/>
    <col min="15361" max="15361" width="38.85546875" style="1384" customWidth="1"/>
    <col min="15362" max="15362" width="6.5703125" style="1384" customWidth="1"/>
    <col min="15363" max="15363" width="6.85546875" style="1384" customWidth="1"/>
    <col min="15364" max="15364" width="7.140625" style="1384" customWidth="1"/>
    <col min="15365" max="15365" width="6.42578125" style="1384" customWidth="1"/>
    <col min="15366" max="15366" width="6.5703125" style="1384" customWidth="1"/>
    <col min="15367" max="15367" width="4.7109375" style="1384" customWidth="1"/>
    <col min="15368" max="15368" width="6.5703125" style="1384" customWidth="1"/>
    <col min="15369" max="15369" width="7.140625" style="1384" customWidth="1"/>
    <col min="15370" max="15371" width="6.85546875" style="1384" customWidth="1"/>
    <col min="15372" max="15372" width="6.7109375" style="1384" customWidth="1"/>
    <col min="15373" max="15373" width="7.5703125" style="1384" customWidth="1"/>
    <col min="15374" max="15374" width="7.140625" style="1384" customWidth="1"/>
    <col min="15375" max="15375" width="7" style="1384" customWidth="1"/>
    <col min="15376" max="15376" width="6.42578125" style="1384" customWidth="1"/>
    <col min="15377" max="15377" width="7.140625" style="1384" customWidth="1"/>
    <col min="15378" max="15378" width="7" style="1384" customWidth="1"/>
    <col min="15379" max="15379" width="5.28515625" style="1384" customWidth="1"/>
    <col min="15380" max="15421" width="10" style="1384" customWidth="1"/>
    <col min="15422" max="15616" width="9.140625" style="1384"/>
    <col min="15617" max="15617" width="38.85546875" style="1384" customWidth="1"/>
    <col min="15618" max="15618" width="6.5703125" style="1384" customWidth="1"/>
    <col min="15619" max="15619" width="6.85546875" style="1384" customWidth="1"/>
    <col min="15620" max="15620" width="7.140625" style="1384" customWidth="1"/>
    <col min="15621" max="15621" width="6.42578125" style="1384" customWidth="1"/>
    <col min="15622" max="15622" width="6.5703125" style="1384" customWidth="1"/>
    <col min="15623" max="15623" width="4.7109375" style="1384" customWidth="1"/>
    <col min="15624" max="15624" width="6.5703125" style="1384" customWidth="1"/>
    <col min="15625" max="15625" width="7.140625" style="1384" customWidth="1"/>
    <col min="15626" max="15627" width="6.85546875" style="1384" customWidth="1"/>
    <col min="15628" max="15628" width="6.7109375" style="1384" customWidth="1"/>
    <col min="15629" max="15629" width="7.5703125" style="1384" customWidth="1"/>
    <col min="15630" max="15630" width="7.140625" style="1384" customWidth="1"/>
    <col min="15631" max="15631" width="7" style="1384" customWidth="1"/>
    <col min="15632" max="15632" width="6.42578125" style="1384" customWidth="1"/>
    <col min="15633" max="15633" width="7.140625" style="1384" customWidth="1"/>
    <col min="15634" max="15634" width="7" style="1384" customWidth="1"/>
    <col min="15635" max="15635" width="5.28515625" style="1384" customWidth="1"/>
    <col min="15636" max="15677" width="10" style="1384" customWidth="1"/>
    <col min="15678" max="15872" width="9.140625" style="1384"/>
    <col min="15873" max="15873" width="38.85546875" style="1384" customWidth="1"/>
    <col min="15874" max="15874" width="6.5703125" style="1384" customWidth="1"/>
    <col min="15875" max="15875" width="6.85546875" style="1384" customWidth="1"/>
    <col min="15876" max="15876" width="7.140625" style="1384" customWidth="1"/>
    <col min="15877" max="15877" width="6.42578125" style="1384" customWidth="1"/>
    <col min="15878" max="15878" width="6.5703125" style="1384" customWidth="1"/>
    <col min="15879" max="15879" width="4.7109375" style="1384" customWidth="1"/>
    <col min="15880" max="15880" width="6.5703125" style="1384" customWidth="1"/>
    <col min="15881" max="15881" width="7.140625" style="1384" customWidth="1"/>
    <col min="15882" max="15883" width="6.85546875" style="1384" customWidth="1"/>
    <col min="15884" max="15884" width="6.7109375" style="1384" customWidth="1"/>
    <col min="15885" max="15885" width="7.5703125" style="1384" customWidth="1"/>
    <col min="15886" max="15886" width="7.140625" style="1384" customWidth="1"/>
    <col min="15887" max="15887" width="7" style="1384" customWidth="1"/>
    <col min="15888" max="15888" width="6.42578125" style="1384" customWidth="1"/>
    <col min="15889" max="15889" width="7.140625" style="1384" customWidth="1"/>
    <col min="15890" max="15890" width="7" style="1384" customWidth="1"/>
    <col min="15891" max="15891" width="5.28515625" style="1384" customWidth="1"/>
    <col min="15892" max="15933" width="10" style="1384" customWidth="1"/>
    <col min="15934" max="16128" width="9.140625" style="1384"/>
    <col min="16129" max="16129" width="38.85546875" style="1384" customWidth="1"/>
    <col min="16130" max="16130" width="6.5703125" style="1384" customWidth="1"/>
    <col min="16131" max="16131" width="6.85546875" style="1384" customWidth="1"/>
    <col min="16132" max="16132" width="7.140625" style="1384" customWidth="1"/>
    <col min="16133" max="16133" width="6.42578125" style="1384" customWidth="1"/>
    <col min="16134" max="16134" width="6.5703125" style="1384" customWidth="1"/>
    <col min="16135" max="16135" width="4.7109375" style="1384" customWidth="1"/>
    <col min="16136" max="16136" width="6.5703125" style="1384" customWidth="1"/>
    <col min="16137" max="16137" width="7.140625" style="1384" customWidth="1"/>
    <col min="16138" max="16139" width="6.85546875" style="1384" customWidth="1"/>
    <col min="16140" max="16140" width="6.7109375" style="1384" customWidth="1"/>
    <col min="16141" max="16141" width="7.5703125" style="1384" customWidth="1"/>
    <col min="16142" max="16142" width="7.140625" style="1384" customWidth="1"/>
    <col min="16143" max="16143" width="7" style="1384" customWidth="1"/>
    <col min="16144" max="16144" width="6.42578125" style="1384" customWidth="1"/>
    <col min="16145" max="16145" width="7.140625" style="1384" customWidth="1"/>
    <col min="16146" max="16146" width="7" style="1384" customWidth="1"/>
    <col min="16147" max="16147" width="5.28515625" style="1384" customWidth="1"/>
    <col min="16148" max="16189" width="10" style="1384" customWidth="1"/>
    <col min="16190" max="16384" width="9.140625" style="1384"/>
  </cols>
  <sheetData>
    <row r="1" spans="1:20" ht="22.15" customHeight="1" thickBot="1">
      <c r="A1" s="7192" t="s">
        <v>464</v>
      </c>
      <c r="B1" s="7192"/>
      <c r="C1" s="7192"/>
      <c r="D1" s="7192"/>
      <c r="E1" s="7192"/>
      <c r="F1" s="7192"/>
      <c r="G1" s="7192"/>
      <c r="H1" s="7192"/>
      <c r="I1" s="7192"/>
      <c r="J1" s="7192"/>
      <c r="K1" s="7192"/>
      <c r="L1" s="7192"/>
      <c r="M1" s="7192"/>
      <c r="N1" s="7192"/>
      <c r="O1" s="7192"/>
      <c r="P1" s="7192"/>
      <c r="Q1" s="7192"/>
      <c r="R1" s="7192"/>
      <c r="S1" s="7192"/>
      <c r="T1" s="5058"/>
    </row>
    <row r="2" spans="1:20" s="1445" customFormat="1" ht="16.5" thickBot="1">
      <c r="A2" s="7195" t="s">
        <v>1</v>
      </c>
      <c r="B2" s="1444"/>
      <c r="C2" s="1444"/>
      <c r="D2" s="1444"/>
      <c r="E2" s="7193" t="s">
        <v>468</v>
      </c>
      <c r="F2" s="7193"/>
      <c r="G2" s="7193"/>
      <c r="H2" s="7193"/>
      <c r="I2" s="7193"/>
      <c r="J2" s="7193"/>
      <c r="K2" s="7193"/>
      <c r="L2" s="7193"/>
      <c r="M2" s="7193"/>
      <c r="N2" s="7193"/>
      <c r="O2" s="7193"/>
      <c r="P2" s="7193"/>
      <c r="Q2" s="7193"/>
      <c r="R2" s="7193"/>
      <c r="S2" s="7194"/>
    </row>
    <row r="3" spans="1:20" s="1445" customFormat="1" ht="15" customHeight="1">
      <c r="A3" s="7196"/>
      <c r="B3" s="7203">
        <v>1</v>
      </c>
      <c r="C3" s="7204"/>
      <c r="D3" s="7205"/>
      <c r="E3" s="7209">
        <v>2</v>
      </c>
      <c r="F3" s="7209"/>
      <c r="G3" s="7210"/>
      <c r="H3" s="7209">
        <v>3</v>
      </c>
      <c r="I3" s="7209"/>
      <c r="J3" s="7210"/>
      <c r="K3" s="7211">
        <v>4</v>
      </c>
      <c r="L3" s="7209"/>
      <c r="M3" s="7210"/>
      <c r="N3" s="7209">
        <v>5</v>
      </c>
      <c r="O3" s="7209"/>
      <c r="P3" s="7212"/>
      <c r="Q3" s="7197" t="s">
        <v>429</v>
      </c>
      <c r="R3" s="7198"/>
      <c r="S3" s="7199"/>
    </row>
    <row r="4" spans="1:20" s="1445" customFormat="1" ht="3" customHeight="1" thickBot="1">
      <c r="A4" s="7196"/>
      <c r="B4" s="7206"/>
      <c r="C4" s="7207"/>
      <c r="D4" s="7208"/>
      <c r="E4" s="7209"/>
      <c r="F4" s="7209"/>
      <c r="G4" s="7210"/>
      <c r="H4" s="7209"/>
      <c r="I4" s="7209"/>
      <c r="J4" s="7210"/>
      <c r="K4" s="7211"/>
      <c r="L4" s="7209"/>
      <c r="M4" s="7210"/>
      <c r="N4" s="7209"/>
      <c r="O4" s="7209"/>
      <c r="P4" s="7212"/>
      <c r="Q4" s="7200"/>
      <c r="R4" s="7201"/>
      <c r="S4" s="7202"/>
    </row>
    <row r="5" spans="1:20" s="1445" customFormat="1" ht="30.75" customHeight="1" thickBot="1">
      <c r="A5" s="7196"/>
      <c r="B5" s="1463" t="s">
        <v>7</v>
      </c>
      <c r="C5" s="1464" t="s">
        <v>45</v>
      </c>
      <c r="D5" s="1465" t="s">
        <v>9</v>
      </c>
      <c r="E5" s="1466" t="s">
        <v>7</v>
      </c>
      <c r="F5" s="1464" t="s">
        <v>45</v>
      </c>
      <c r="G5" s="1465" t="s">
        <v>9</v>
      </c>
      <c r="H5" s="1466" t="s">
        <v>7</v>
      </c>
      <c r="I5" s="1464" t="s">
        <v>45</v>
      </c>
      <c r="J5" s="1467" t="s">
        <v>9</v>
      </c>
      <c r="K5" s="1466" t="s">
        <v>7</v>
      </c>
      <c r="L5" s="1464" t="s">
        <v>45</v>
      </c>
      <c r="M5" s="1468" t="s">
        <v>9</v>
      </c>
      <c r="N5" s="1469" t="s">
        <v>7</v>
      </c>
      <c r="O5" s="1464" t="s">
        <v>45</v>
      </c>
      <c r="P5" s="1470" t="s">
        <v>9</v>
      </c>
      <c r="Q5" s="4095" t="s">
        <v>7</v>
      </c>
      <c r="R5" s="4096" t="s">
        <v>45</v>
      </c>
      <c r="S5" s="4097" t="s">
        <v>9</v>
      </c>
    </row>
    <row r="6" spans="1:20" s="1445" customFormat="1" ht="17.25" customHeight="1" thickBot="1">
      <c r="A6" s="1458" t="s">
        <v>46</v>
      </c>
      <c r="B6" s="1459"/>
      <c r="C6" s="1460"/>
      <c r="D6" s="1460"/>
      <c r="E6" s="1782"/>
      <c r="F6" s="1888"/>
      <c r="G6" s="1462"/>
      <c r="H6" s="1888"/>
      <c r="I6" s="1461"/>
      <c r="J6" s="1781"/>
      <c r="K6" s="1782"/>
      <c r="L6" s="1461"/>
      <c r="M6" s="1462"/>
      <c r="N6" s="1888"/>
      <c r="O6" s="1461"/>
      <c r="P6" s="1462"/>
      <c r="Q6" s="6441"/>
      <c r="R6" s="6442"/>
      <c r="S6" s="6443"/>
    </row>
    <row r="7" spans="1:20" s="1447" customFormat="1" ht="17.25" customHeight="1">
      <c r="A7" s="4085" t="s">
        <v>47</v>
      </c>
      <c r="B7" s="6410">
        <v>4</v>
      </c>
      <c r="C7" s="6411">
        <v>6</v>
      </c>
      <c r="D7" s="6412">
        <v>10</v>
      </c>
      <c r="E7" s="6410">
        <v>8</v>
      </c>
      <c r="F7" s="6411">
        <v>11</v>
      </c>
      <c r="G7" s="6412">
        <v>19</v>
      </c>
      <c r="H7" s="6410">
        <v>19</v>
      </c>
      <c r="I7" s="6411">
        <v>6</v>
      </c>
      <c r="J7" s="6412">
        <v>25</v>
      </c>
      <c r="K7" s="6410">
        <v>9</v>
      </c>
      <c r="L7" s="6411">
        <v>2</v>
      </c>
      <c r="M7" s="6412">
        <v>11</v>
      </c>
      <c r="N7" s="6410">
        <v>14</v>
      </c>
      <c r="O7" s="6411">
        <v>0</v>
      </c>
      <c r="P7" s="6412">
        <v>14</v>
      </c>
      <c r="Q7" s="6444">
        <v>54</v>
      </c>
      <c r="R7" s="5703">
        <v>25</v>
      </c>
      <c r="S7" s="5704">
        <v>79</v>
      </c>
    </row>
    <row r="8" spans="1:20" s="1447" customFormat="1" ht="21" customHeight="1">
      <c r="A8" s="4085" t="s">
        <v>48</v>
      </c>
      <c r="B8" s="6413">
        <v>4</v>
      </c>
      <c r="C8" s="4086">
        <v>1</v>
      </c>
      <c r="D8" s="5692">
        <v>5</v>
      </c>
      <c r="E8" s="6413">
        <v>11</v>
      </c>
      <c r="F8" s="4086">
        <v>5</v>
      </c>
      <c r="G8" s="5692">
        <v>16</v>
      </c>
      <c r="H8" s="6413">
        <v>9</v>
      </c>
      <c r="I8" s="4086">
        <v>2</v>
      </c>
      <c r="J8" s="5692">
        <v>11</v>
      </c>
      <c r="K8" s="6413">
        <v>19</v>
      </c>
      <c r="L8" s="4086">
        <v>0</v>
      </c>
      <c r="M8" s="5692">
        <v>19</v>
      </c>
      <c r="N8" s="6413">
        <v>13</v>
      </c>
      <c r="O8" s="4086">
        <v>0</v>
      </c>
      <c r="P8" s="5692">
        <v>13</v>
      </c>
      <c r="Q8" s="6444">
        <v>56</v>
      </c>
      <c r="R8" s="5703">
        <v>8</v>
      </c>
      <c r="S8" s="5704">
        <v>64</v>
      </c>
    </row>
    <row r="9" spans="1:20" s="1447" customFormat="1" ht="15.75" customHeight="1">
      <c r="A9" s="4087" t="s">
        <v>49</v>
      </c>
      <c r="B9" s="6413">
        <v>14</v>
      </c>
      <c r="C9" s="4086">
        <v>11</v>
      </c>
      <c r="D9" s="5692">
        <v>25</v>
      </c>
      <c r="E9" s="6413">
        <v>14</v>
      </c>
      <c r="F9" s="4086">
        <v>6</v>
      </c>
      <c r="G9" s="5692">
        <v>20</v>
      </c>
      <c r="H9" s="6413">
        <v>17</v>
      </c>
      <c r="I9" s="4086">
        <v>5</v>
      </c>
      <c r="J9" s="5692">
        <v>22</v>
      </c>
      <c r="K9" s="6413">
        <v>22</v>
      </c>
      <c r="L9" s="4086">
        <v>5</v>
      </c>
      <c r="M9" s="5692">
        <v>27</v>
      </c>
      <c r="N9" s="6413">
        <v>23</v>
      </c>
      <c r="O9" s="4086">
        <v>9</v>
      </c>
      <c r="P9" s="5692">
        <v>32</v>
      </c>
      <c r="Q9" s="6444">
        <v>90</v>
      </c>
      <c r="R9" s="5703">
        <v>36</v>
      </c>
      <c r="S9" s="5704">
        <v>126</v>
      </c>
    </row>
    <row r="10" spans="1:20" s="1447" customFormat="1" ht="18" customHeight="1">
      <c r="A10" s="4087" t="s">
        <v>50</v>
      </c>
      <c r="B10" s="6413">
        <v>14</v>
      </c>
      <c r="C10" s="4086">
        <v>12</v>
      </c>
      <c r="D10" s="5692">
        <v>26</v>
      </c>
      <c r="E10" s="6413">
        <v>8</v>
      </c>
      <c r="F10" s="4086">
        <v>6</v>
      </c>
      <c r="G10" s="5692">
        <v>14</v>
      </c>
      <c r="H10" s="6413">
        <v>0</v>
      </c>
      <c r="I10" s="4086">
        <v>0</v>
      </c>
      <c r="J10" s="5692">
        <v>0</v>
      </c>
      <c r="K10" s="6413">
        <v>8</v>
      </c>
      <c r="L10" s="4086">
        <v>3</v>
      </c>
      <c r="M10" s="5692">
        <v>11</v>
      </c>
      <c r="N10" s="6413">
        <v>14</v>
      </c>
      <c r="O10" s="4086">
        <v>0</v>
      </c>
      <c r="P10" s="5692">
        <v>14</v>
      </c>
      <c r="Q10" s="6444">
        <v>44</v>
      </c>
      <c r="R10" s="5703">
        <v>21</v>
      </c>
      <c r="S10" s="5704">
        <v>65</v>
      </c>
    </row>
    <row r="11" spans="1:20" s="1447" customFormat="1" ht="15.75" customHeight="1">
      <c r="A11" s="4088" t="s">
        <v>51</v>
      </c>
      <c r="B11" s="6413">
        <v>7</v>
      </c>
      <c r="C11" s="4086">
        <v>2</v>
      </c>
      <c r="D11" s="5692">
        <v>9</v>
      </c>
      <c r="E11" s="6413">
        <v>0</v>
      </c>
      <c r="F11" s="4086">
        <v>0</v>
      </c>
      <c r="G11" s="5692">
        <v>0</v>
      </c>
      <c r="H11" s="6413">
        <v>0</v>
      </c>
      <c r="I11" s="4086">
        <v>0</v>
      </c>
      <c r="J11" s="5692">
        <v>0</v>
      </c>
      <c r="K11" s="6413">
        <v>0</v>
      </c>
      <c r="L11" s="4086">
        <v>0</v>
      </c>
      <c r="M11" s="5692">
        <v>0</v>
      </c>
      <c r="N11" s="6413">
        <v>0</v>
      </c>
      <c r="O11" s="4086">
        <v>0</v>
      </c>
      <c r="P11" s="5692">
        <v>0</v>
      </c>
      <c r="Q11" s="6444">
        <v>7</v>
      </c>
      <c r="R11" s="5703">
        <v>2</v>
      </c>
      <c r="S11" s="5704">
        <v>9</v>
      </c>
    </row>
    <row r="12" spans="1:20" s="1447" customFormat="1" ht="20.25" customHeight="1">
      <c r="A12" s="4089" t="s">
        <v>52</v>
      </c>
      <c r="B12" s="6413">
        <v>14</v>
      </c>
      <c r="C12" s="4086">
        <v>2</v>
      </c>
      <c r="D12" s="5692">
        <v>16</v>
      </c>
      <c r="E12" s="6413">
        <v>10</v>
      </c>
      <c r="F12" s="4086">
        <v>4</v>
      </c>
      <c r="G12" s="5692">
        <v>14</v>
      </c>
      <c r="H12" s="6413">
        <v>13</v>
      </c>
      <c r="I12" s="4086">
        <v>5</v>
      </c>
      <c r="J12" s="5692">
        <v>18</v>
      </c>
      <c r="K12" s="6413">
        <v>13</v>
      </c>
      <c r="L12" s="4086">
        <v>1</v>
      </c>
      <c r="M12" s="5692">
        <v>14</v>
      </c>
      <c r="N12" s="6413">
        <v>16</v>
      </c>
      <c r="O12" s="4086">
        <v>3</v>
      </c>
      <c r="P12" s="5692">
        <v>19</v>
      </c>
      <c r="Q12" s="6444">
        <v>66</v>
      </c>
      <c r="R12" s="5703">
        <v>15</v>
      </c>
      <c r="S12" s="5704">
        <v>81</v>
      </c>
    </row>
    <row r="13" spans="1:20" s="1447" customFormat="1" ht="21" customHeight="1">
      <c r="A13" s="4090" t="s">
        <v>53</v>
      </c>
      <c r="B13" s="6413">
        <v>13</v>
      </c>
      <c r="C13" s="4086">
        <v>1</v>
      </c>
      <c r="D13" s="5692">
        <v>14</v>
      </c>
      <c r="E13" s="6413">
        <v>6</v>
      </c>
      <c r="F13" s="4086">
        <v>1</v>
      </c>
      <c r="G13" s="5692">
        <v>7</v>
      </c>
      <c r="H13" s="6413">
        <v>9</v>
      </c>
      <c r="I13" s="4086">
        <v>0</v>
      </c>
      <c r="J13" s="5692">
        <v>9</v>
      </c>
      <c r="K13" s="6413">
        <v>9</v>
      </c>
      <c r="L13" s="4086">
        <v>0</v>
      </c>
      <c r="M13" s="5692">
        <v>9</v>
      </c>
      <c r="N13" s="6413">
        <v>6</v>
      </c>
      <c r="O13" s="4086">
        <v>0</v>
      </c>
      <c r="P13" s="5692">
        <v>6</v>
      </c>
      <c r="Q13" s="6444">
        <v>43</v>
      </c>
      <c r="R13" s="5703">
        <v>2</v>
      </c>
      <c r="S13" s="5704">
        <v>45</v>
      </c>
    </row>
    <row r="14" spans="1:20" s="1447" customFormat="1" ht="18" customHeight="1" thickBot="1">
      <c r="A14" s="4091" t="s">
        <v>54</v>
      </c>
      <c r="B14" s="6413">
        <v>9</v>
      </c>
      <c r="C14" s="4086">
        <v>1</v>
      </c>
      <c r="D14" s="5692">
        <v>10</v>
      </c>
      <c r="E14" s="6413">
        <v>8</v>
      </c>
      <c r="F14" s="4086">
        <v>3</v>
      </c>
      <c r="G14" s="5692">
        <v>11</v>
      </c>
      <c r="H14" s="6413">
        <v>17</v>
      </c>
      <c r="I14" s="4086">
        <v>2</v>
      </c>
      <c r="J14" s="5692">
        <v>19</v>
      </c>
      <c r="K14" s="6413">
        <v>15</v>
      </c>
      <c r="L14" s="4086">
        <v>1</v>
      </c>
      <c r="M14" s="5692">
        <v>16</v>
      </c>
      <c r="N14" s="6413">
        <v>18</v>
      </c>
      <c r="O14" s="4086">
        <v>1</v>
      </c>
      <c r="P14" s="5692">
        <v>19</v>
      </c>
      <c r="Q14" s="6444">
        <v>67</v>
      </c>
      <c r="R14" s="5703">
        <v>8</v>
      </c>
      <c r="S14" s="5704">
        <v>75</v>
      </c>
    </row>
    <row r="15" spans="1:20" s="1451" customFormat="1" ht="16.149999999999999" customHeight="1" thickBot="1">
      <c r="A15" s="4092" t="s">
        <v>27</v>
      </c>
      <c r="B15" s="6414">
        <v>79</v>
      </c>
      <c r="C15" s="6414">
        <v>36</v>
      </c>
      <c r="D15" s="6414">
        <v>115</v>
      </c>
      <c r="E15" s="6414">
        <v>65</v>
      </c>
      <c r="F15" s="6414">
        <v>36</v>
      </c>
      <c r="G15" s="6414">
        <v>101</v>
      </c>
      <c r="H15" s="6414">
        <v>84</v>
      </c>
      <c r="I15" s="6414">
        <v>20</v>
      </c>
      <c r="J15" s="6414">
        <v>104</v>
      </c>
      <c r="K15" s="6414">
        <v>95</v>
      </c>
      <c r="L15" s="6414">
        <v>12</v>
      </c>
      <c r="M15" s="6414">
        <v>107</v>
      </c>
      <c r="N15" s="6414">
        <v>104</v>
      </c>
      <c r="O15" s="6414">
        <v>13</v>
      </c>
      <c r="P15" s="6414">
        <v>117</v>
      </c>
      <c r="Q15" s="6445">
        <v>427</v>
      </c>
      <c r="R15" s="6446">
        <v>117</v>
      </c>
      <c r="S15" s="6447">
        <v>544</v>
      </c>
      <c r="T15" s="1447"/>
    </row>
    <row r="16" spans="1:20" s="1452" customFormat="1" ht="15" customHeight="1">
      <c r="A16" s="4093" t="s">
        <v>15</v>
      </c>
      <c r="B16" s="6415"/>
      <c r="C16" s="5093"/>
      <c r="D16" s="6416"/>
      <c r="E16" s="5693"/>
      <c r="F16" s="5693"/>
      <c r="G16" s="5094"/>
      <c r="H16" s="5693"/>
      <c r="I16" s="5095"/>
      <c r="J16" s="5094"/>
      <c r="K16" s="5693"/>
      <c r="L16" s="5095"/>
      <c r="M16" s="5094"/>
      <c r="N16" s="5693"/>
      <c r="O16" s="5095"/>
      <c r="P16" s="5096"/>
      <c r="Q16" s="6448"/>
      <c r="R16" s="5705"/>
      <c r="S16" s="5706"/>
    </row>
    <row r="17" spans="1:20" s="1452" customFormat="1" ht="16.5" customHeight="1" thickBot="1">
      <c r="A17" s="4627" t="s">
        <v>16</v>
      </c>
      <c r="B17" s="5097"/>
      <c r="C17" s="5098"/>
      <c r="D17" s="6417"/>
      <c r="E17" s="5099"/>
      <c r="F17" s="5099"/>
      <c r="G17" s="6418"/>
      <c r="H17" s="5099"/>
      <c r="I17" s="6419"/>
      <c r="J17" s="6418"/>
      <c r="K17" s="5099"/>
      <c r="L17" s="6419"/>
      <c r="M17" s="6418"/>
      <c r="N17" s="5099"/>
      <c r="O17" s="6419"/>
      <c r="P17" s="6420"/>
      <c r="Q17" s="6449"/>
      <c r="R17" s="6450"/>
      <c r="S17" s="6451"/>
    </row>
    <row r="18" spans="1:20" s="1452" customFormat="1" ht="16.5" customHeight="1">
      <c r="A18" s="4638" t="s">
        <v>47</v>
      </c>
      <c r="B18" s="6403">
        <v>4</v>
      </c>
      <c r="C18" s="6404">
        <v>6</v>
      </c>
      <c r="D18" s="6421">
        <v>10</v>
      </c>
      <c r="E18" s="6405">
        <v>8</v>
      </c>
      <c r="F18" s="6404">
        <v>11</v>
      </c>
      <c r="G18" s="6422">
        <v>19</v>
      </c>
      <c r="H18" s="6403">
        <v>19</v>
      </c>
      <c r="I18" s="6404">
        <v>6</v>
      </c>
      <c r="J18" s="6421">
        <v>25</v>
      </c>
      <c r="K18" s="6405">
        <v>9</v>
      </c>
      <c r="L18" s="6404">
        <v>2</v>
      </c>
      <c r="M18" s="6423">
        <v>11</v>
      </c>
      <c r="N18" s="6403">
        <v>14</v>
      </c>
      <c r="O18" s="6404">
        <v>0</v>
      </c>
      <c r="P18" s="6421">
        <v>14</v>
      </c>
      <c r="Q18" s="6452">
        <v>54</v>
      </c>
      <c r="R18" s="6424">
        <v>25</v>
      </c>
      <c r="S18" s="6425">
        <v>79</v>
      </c>
    </row>
    <row r="19" spans="1:20" s="1452" customFormat="1" ht="14.25" customHeight="1">
      <c r="A19" s="4639" t="s">
        <v>48</v>
      </c>
      <c r="B19" s="6406">
        <v>4</v>
      </c>
      <c r="C19" s="6407">
        <v>1</v>
      </c>
      <c r="D19" s="6426">
        <v>5</v>
      </c>
      <c r="E19" s="6408">
        <v>11</v>
      </c>
      <c r="F19" s="6407">
        <v>5</v>
      </c>
      <c r="G19" s="6427">
        <v>16</v>
      </c>
      <c r="H19" s="6406">
        <v>9</v>
      </c>
      <c r="I19" s="6407">
        <v>2</v>
      </c>
      <c r="J19" s="6426">
        <v>11</v>
      </c>
      <c r="K19" s="6408">
        <v>19</v>
      </c>
      <c r="L19" s="6407">
        <v>0</v>
      </c>
      <c r="M19" s="6427">
        <v>19</v>
      </c>
      <c r="N19" s="6406">
        <v>13</v>
      </c>
      <c r="O19" s="6407">
        <v>0</v>
      </c>
      <c r="P19" s="6426">
        <v>13</v>
      </c>
      <c r="Q19" s="6453">
        <v>56</v>
      </c>
      <c r="R19" s="6428">
        <v>8</v>
      </c>
      <c r="S19" s="6429">
        <v>64</v>
      </c>
    </row>
    <row r="20" spans="1:20" s="1452" customFormat="1" ht="17.25" customHeight="1">
      <c r="A20" s="4640" t="s">
        <v>49</v>
      </c>
      <c r="B20" s="6406">
        <v>14</v>
      </c>
      <c r="C20" s="6407">
        <v>11</v>
      </c>
      <c r="D20" s="6430">
        <v>25</v>
      </c>
      <c r="E20" s="6408">
        <v>14</v>
      </c>
      <c r="F20" s="6407">
        <v>6</v>
      </c>
      <c r="G20" s="6427">
        <v>20</v>
      </c>
      <c r="H20" s="6406">
        <v>17</v>
      </c>
      <c r="I20" s="6407">
        <v>5</v>
      </c>
      <c r="J20" s="6430">
        <v>22</v>
      </c>
      <c r="K20" s="6408">
        <v>22</v>
      </c>
      <c r="L20" s="6407">
        <v>5</v>
      </c>
      <c r="M20" s="6427">
        <v>27</v>
      </c>
      <c r="N20" s="6406">
        <v>23</v>
      </c>
      <c r="O20" s="6407">
        <v>9</v>
      </c>
      <c r="P20" s="6426">
        <v>32</v>
      </c>
      <c r="Q20" s="6453">
        <v>90</v>
      </c>
      <c r="R20" s="6428">
        <v>36</v>
      </c>
      <c r="S20" s="6429">
        <v>126</v>
      </c>
    </row>
    <row r="21" spans="1:20" s="1452" customFormat="1" ht="18" customHeight="1">
      <c r="A21" s="4640" t="s">
        <v>50</v>
      </c>
      <c r="B21" s="6406">
        <v>14</v>
      </c>
      <c r="C21" s="6407">
        <v>12</v>
      </c>
      <c r="D21" s="6430">
        <v>26</v>
      </c>
      <c r="E21" s="6408">
        <v>8</v>
      </c>
      <c r="F21" s="6407">
        <v>6</v>
      </c>
      <c r="G21" s="6427">
        <v>14</v>
      </c>
      <c r="H21" s="6406">
        <v>0</v>
      </c>
      <c r="I21" s="6407">
        <v>0</v>
      </c>
      <c r="J21" s="6426">
        <v>0</v>
      </c>
      <c r="K21" s="6408">
        <v>8</v>
      </c>
      <c r="L21" s="6407">
        <v>3</v>
      </c>
      <c r="M21" s="6431">
        <v>11</v>
      </c>
      <c r="N21" s="6406">
        <v>14</v>
      </c>
      <c r="O21" s="6407">
        <v>0</v>
      </c>
      <c r="P21" s="6426">
        <v>14</v>
      </c>
      <c r="Q21" s="6453">
        <v>44</v>
      </c>
      <c r="R21" s="6428">
        <v>21</v>
      </c>
      <c r="S21" s="6429">
        <v>65</v>
      </c>
      <c r="T21" s="1452" t="s">
        <v>60</v>
      </c>
    </row>
    <row r="22" spans="1:20" s="1452" customFormat="1" ht="19.5" customHeight="1">
      <c r="A22" s="4641" t="s">
        <v>51</v>
      </c>
      <c r="B22" s="6406">
        <v>7</v>
      </c>
      <c r="C22" s="6407">
        <v>2</v>
      </c>
      <c r="D22" s="6426">
        <v>9</v>
      </c>
      <c r="E22" s="6408">
        <v>0</v>
      </c>
      <c r="F22" s="6407">
        <v>0</v>
      </c>
      <c r="G22" s="6427">
        <v>0</v>
      </c>
      <c r="H22" s="6406">
        <v>0</v>
      </c>
      <c r="I22" s="6407">
        <v>0</v>
      </c>
      <c r="J22" s="6426">
        <v>0</v>
      </c>
      <c r="K22" s="6408">
        <v>0</v>
      </c>
      <c r="L22" s="6407">
        <v>0</v>
      </c>
      <c r="M22" s="6427">
        <v>0</v>
      </c>
      <c r="N22" s="6406">
        <v>0</v>
      </c>
      <c r="O22" s="6407">
        <v>0</v>
      </c>
      <c r="P22" s="6426">
        <v>0</v>
      </c>
      <c r="Q22" s="6453">
        <v>7</v>
      </c>
      <c r="R22" s="6428">
        <v>2</v>
      </c>
      <c r="S22" s="6429">
        <v>9</v>
      </c>
    </row>
    <row r="23" spans="1:20" s="1452" customFormat="1" ht="15.75" customHeight="1">
      <c r="A23" s="4642" t="s">
        <v>52</v>
      </c>
      <c r="B23" s="6406">
        <v>14</v>
      </c>
      <c r="C23" s="6407">
        <v>2</v>
      </c>
      <c r="D23" s="6426">
        <v>16</v>
      </c>
      <c r="E23" s="6408">
        <v>10</v>
      </c>
      <c r="F23" s="6407">
        <v>4</v>
      </c>
      <c r="G23" s="6427">
        <v>14</v>
      </c>
      <c r="H23" s="6406">
        <v>13</v>
      </c>
      <c r="I23" s="6407">
        <v>5</v>
      </c>
      <c r="J23" s="6426">
        <v>18</v>
      </c>
      <c r="K23" s="6408">
        <v>13</v>
      </c>
      <c r="L23" s="6407">
        <v>1</v>
      </c>
      <c r="M23" s="6427">
        <v>14</v>
      </c>
      <c r="N23" s="6406">
        <v>16</v>
      </c>
      <c r="O23" s="6407">
        <v>3</v>
      </c>
      <c r="P23" s="6426">
        <v>19</v>
      </c>
      <c r="Q23" s="6453">
        <v>66</v>
      </c>
      <c r="R23" s="6428">
        <v>15</v>
      </c>
      <c r="S23" s="6429">
        <v>81</v>
      </c>
    </row>
    <row r="24" spans="1:20" s="1452" customFormat="1" ht="14.25" customHeight="1">
      <c r="A24" s="4643" t="s">
        <v>53</v>
      </c>
      <c r="B24" s="6406">
        <v>13</v>
      </c>
      <c r="C24" s="6407">
        <v>1</v>
      </c>
      <c r="D24" s="6426">
        <v>14</v>
      </c>
      <c r="E24" s="6408">
        <v>6</v>
      </c>
      <c r="F24" s="6407">
        <v>1</v>
      </c>
      <c r="G24" s="6427">
        <v>7</v>
      </c>
      <c r="H24" s="6406">
        <v>9</v>
      </c>
      <c r="I24" s="6407">
        <v>0</v>
      </c>
      <c r="J24" s="6426">
        <v>9</v>
      </c>
      <c r="K24" s="6408">
        <v>9</v>
      </c>
      <c r="L24" s="6407">
        <v>0</v>
      </c>
      <c r="M24" s="6427">
        <v>9</v>
      </c>
      <c r="N24" s="6406">
        <v>6</v>
      </c>
      <c r="O24" s="6407">
        <v>0</v>
      </c>
      <c r="P24" s="6426">
        <v>6</v>
      </c>
      <c r="Q24" s="6453">
        <v>43</v>
      </c>
      <c r="R24" s="6428">
        <v>2</v>
      </c>
      <c r="S24" s="6429">
        <v>45</v>
      </c>
    </row>
    <row r="25" spans="1:20" s="1452" customFormat="1" ht="16.5" customHeight="1" thickBot="1">
      <c r="A25" s="4644" t="s">
        <v>54</v>
      </c>
      <c r="B25" s="6409">
        <v>9</v>
      </c>
      <c r="C25" s="5691">
        <v>1</v>
      </c>
      <c r="D25" s="5100">
        <v>10</v>
      </c>
      <c r="E25" s="5690">
        <v>8</v>
      </c>
      <c r="F25" s="5691">
        <v>3</v>
      </c>
      <c r="G25" s="5694">
        <f>E25+F25</f>
        <v>11</v>
      </c>
      <c r="H25" s="6409">
        <v>17</v>
      </c>
      <c r="I25" s="5691">
        <v>2</v>
      </c>
      <c r="J25" s="5101">
        <v>19</v>
      </c>
      <c r="K25" s="5690">
        <v>15</v>
      </c>
      <c r="L25" s="5691">
        <v>1</v>
      </c>
      <c r="M25" s="5694">
        <f>K25+L25</f>
        <v>16</v>
      </c>
      <c r="N25" s="6409">
        <v>18</v>
      </c>
      <c r="O25" s="5691">
        <v>1</v>
      </c>
      <c r="P25" s="5100">
        <f>N25+O25</f>
        <v>19</v>
      </c>
      <c r="Q25" s="6454">
        <v>67</v>
      </c>
      <c r="R25" s="5707">
        <v>8</v>
      </c>
      <c r="S25" s="5708">
        <v>75</v>
      </c>
    </row>
    <row r="26" spans="1:20" s="1452" customFormat="1" ht="16.5" customHeight="1" thickBot="1">
      <c r="A26" s="4094" t="s">
        <v>17</v>
      </c>
      <c r="B26" s="6432">
        <v>79</v>
      </c>
      <c r="C26" s="6432">
        <v>36</v>
      </c>
      <c r="D26" s="6433">
        <v>115</v>
      </c>
      <c r="E26" s="6434">
        <v>65</v>
      </c>
      <c r="F26" s="6432">
        <v>36</v>
      </c>
      <c r="G26" s="6435">
        <v>101</v>
      </c>
      <c r="H26" s="6432">
        <v>84</v>
      </c>
      <c r="I26" s="6432">
        <v>20</v>
      </c>
      <c r="J26" s="6433">
        <v>104</v>
      </c>
      <c r="K26" s="6434">
        <v>95</v>
      </c>
      <c r="L26" s="6432">
        <v>12</v>
      </c>
      <c r="M26" s="6435">
        <v>107</v>
      </c>
      <c r="N26" s="6432">
        <v>104</v>
      </c>
      <c r="O26" s="6432">
        <v>13</v>
      </c>
      <c r="P26" s="6433">
        <v>117</v>
      </c>
      <c r="Q26" s="6455">
        <v>427</v>
      </c>
      <c r="R26" s="6456">
        <v>117</v>
      </c>
      <c r="S26" s="6457">
        <v>544</v>
      </c>
    </row>
    <row r="27" spans="1:20" s="1452" customFormat="1" ht="17.25" customHeight="1" thickBot="1">
      <c r="A27" s="1909" t="s">
        <v>55</v>
      </c>
      <c r="B27" s="5097"/>
      <c r="C27" s="6436"/>
      <c r="D27" s="6437"/>
      <c r="E27" s="5695"/>
      <c r="F27" s="5695"/>
      <c r="G27" s="5696"/>
      <c r="H27" s="6438"/>
      <c r="I27" s="6439"/>
      <c r="J27" s="6440"/>
      <c r="K27" s="5695"/>
      <c r="L27" s="5697"/>
      <c r="M27" s="5698"/>
      <c r="N27" s="5695"/>
      <c r="O27" s="5697"/>
      <c r="P27" s="5699"/>
      <c r="Q27" s="6449"/>
      <c r="R27" s="6450"/>
      <c r="S27" s="6451"/>
    </row>
    <row r="28" spans="1:20" s="1452" customFormat="1" ht="15.75" customHeight="1">
      <c r="A28" s="1904" t="s">
        <v>47</v>
      </c>
      <c r="B28" s="6403">
        <v>0</v>
      </c>
      <c r="C28" s="6404">
        <v>0</v>
      </c>
      <c r="D28" s="6421">
        <v>0</v>
      </c>
      <c r="E28" s="6405">
        <v>0</v>
      </c>
      <c r="F28" s="6404">
        <v>0</v>
      </c>
      <c r="G28" s="6423">
        <v>0</v>
      </c>
      <c r="H28" s="6403">
        <v>0</v>
      </c>
      <c r="I28" s="6404">
        <v>0</v>
      </c>
      <c r="J28" s="6421">
        <v>0</v>
      </c>
      <c r="K28" s="6405">
        <v>0</v>
      </c>
      <c r="L28" s="6404">
        <v>0</v>
      </c>
      <c r="M28" s="6423">
        <v>0</v>
      </c>
      <c r="N28" s="6403">
        <v>0</v>
      </c>
      <c r="O28" s="6404">
        <v>0</v>
      </c>
      <c r="P28" s="6421">
        <v>0</v>
      </c>
      <c r="Q28" s="6452">
        <v>0</v>
      </c>
      <c r="R28" s="6424">
        <v>0</v>
      </c>
      <c r="S28" s="6425">
        <v>0</v>
      </c>
    </row>
    <row r="29" spans="1:20" s="1452" customFormat="1" ht="16.899999999999999" customHeight="1">
      <c r="A29" s="1904" t="s">
        <v>48</v>
      </c>
      <c r="B29" s="6406">
        <v>0</v>
      </c>
      <c r="C29" s="6407">
        <v>0</v>
      </c>
      <c r="D29" s="6426">
        <v>0</v>
      </c>
      <c r="E29" s="6408">
        <v>0</v>
      </c>
      <c r="F29" s="6407">
        <v>0</v>
      </c>
      <c r="G29" s="6427">
        <v>0</v>
      </c>
      <c r="H29" s="6406">
        <v>0</v>
      </c>
      <c r="I29" s="6407">
        <v>0</v>
      </c>
      <c r="J29" s="6426">
        <v>0</v>
      </c>
      <c r="K29" s="6408">
        <v>0</v>
      </c>
      <c r="L29" s="6407">
        <v>0</v>
      </c>
      <c r="M29" s="6427">
        <v>0</v>
      </c>
      <c r="N29" s="6406">
        <v>0</v>
      </c>
      <c r="O29" s="6407">
        <v>0</v>
      </c>
      <c r="P29" s="6426">
        <v>0</v>
      </c>
      <c r="Q29" s="6453">
        <v>0</v>
      </c>
      <c r="R29" s="6428">
        <v>0</v>
      </c>
      <c r="S29" s="6429">
        <v>0</v>
      </c>
    </row>
    <row r="30" spans="1:20" s="1452" customFormat="1" ht="16.5" customHeight="1">
      <c r="A30" s="1910" t="s">
        <v>49</v>
      </c>
      <c r="B30" s="6406">
        <v>0</v>
      </c>
      <c r="C30" s="6407">
        <v>0</v>
      </c>
      <c r="D30" s="6426">
        <v>0</v>
      </c>
      <c r="E30" s="6408">
        <v>0</v>
      </c>
      <c r="F30" s="6407">
        <v>0</v>
      </c>
      <c r="G30" s="6427">
        <v>0</v>
      </c>
      <c r="H30" s="6406">
        <v>0</v>
      </c>
      <c r="I30" s="6407">
        <v>0</v>
      </c>
      <c r="J30" s="6426">
        <v>0</v>
      </c>
      <c r="K30" s="6408">
        <v>0</v>
      </c>
      <c r="L30" s="6407">
        <v>0</v>
      </c>
      <c r="M30" s="6427">
        <v>0</v>
      </c>
      <c r="N30" s="6406">
        <v>0</v>
      </c>
      <c r="O30" s="6407">
        <v>0</v>
      </c>
      <c r="P30" s="6426">
        <v>0</v>
      </c>
      <c r="Q30" s="6453">
        <v>0</v>
      </c>
      <c r="R30" s="6428">
        <v>0</v>
      </c>
      <c r="S30" s="6429">
        <v>0</v>
      </c>
    </row>
    <row r="31" spans="1:20" s="1452" customFormat="1" ht="16.149999999999999" customHeight="1">
      <c r="A31" s="1910" t="s">
        <v>404</v>
      </c>
      <c r="B31" s="6406">
        <v>0</v>
      </c>
      <c r="C31" s="6407">
        <v>0</v>
      </c>
      <c r="D31" s="6426">
        <v>0</v>
      </c>
      <c r="E31" s="6408">
        <v>0</v>
      </c>
      <c r="F31" s="6407">
        <v>0</v>
      </c>
      <c r="G31" s="6427">
        <v>0</v>
      </c>
      <c r="H31" s="6406">
        <v>0</v>
      </c>
      <c r="I31" s="6407">
        <v>0</v>
      </c>
      <c r="J31" s="6426">
        <v>0</v>
      </c>
      <c r="K31" s="6408">
        <v>0</v>
      </c>
      <c r="L31" s="6407">
        <v>0</v>
      </c>
      <c r="M31" s="6427">
        <v>0</v>
      </c>
      <c r="N31" s="6406">
        <v>0</v>
      </c>
      <c r="O31" s="6407">
        <v>0</v>
      </c>
      <c r="P31" s="6426">
        <v>0</v>
      </c>
      <c r="Q31" s="6453">
        <v>0</v>
      </c>
      <c r="R31" s="6428">
        <v>0</v>
      </c>
      <c r="S31" s="6429">
        <v>0</v>
      </c>
    </row>
    <row r="32" spans="1:20" s="1452" customFormat="1" ht="19.899999999999999" customHeight="1">
      <c r="A32" s="1905" t="s">
        <v>51</v>
      </c>
      <c r="B32" s="6406">
        <v>0</v>
      </c>
      <c r="C32" s="6407">
        <v>0</v>
      </c>
      <c r="D32" s="6426">
        <v>0</v>
      </c>
      <c r="E32" s="6408">
        <v>0</v>
      </c>
      <c r="F32" s="6407">
        <v>0</v>
      </c>
      <c r="G32" s="6427">
        <v>0</v>
      </c>
      <c r="H32" s="6406">
        <v>0</v>
      </c>
      <c r="I32" s="6407">
        <v>0</v>
      </c>
      <c r="J32" s="6426">
        <v>0</v>
      </c>
      <c r="K32" s="6408">
        <v>0</v>
      </c>
      <c r="L32" s="6407">
        <v>0</v>
      </c>
      <c r="M32" s="6427">
        <v>0</v>
      </c>
      <c r="N32" s="6406">
        <v>0</v>
      </c>
      <c r="O32" s="6407">
        <v>0</v>
      </c>
      <c r="P32" s="6426">
        <v>0</v>
      </c>
      <c r="Q32" s="6453">
        <v>0</v>
      </c>
      <c r="R32" s="6428">
        <v>0</v>
      </c>
      <c r="S32" s="6429">
        <v>0</v>
      </c>
    </row>
    <row r="33" spans="1:29" s="1452" customFormat="1" ht="15.75" customHeight="1">
      <c r="A33" s="1906" t="s">
        <v>52</v>
      </c>
      <c r="B33" s="6406">
        <v>0</v>
      </c>
      <c r="C33" s="6407">
        <v>0</v>
      </c>
      <c r="D33" s="6426">
        <v>0</v>
      </c>
      <c r="E33" s="6408">
        <v>0</v>
      </c>
      <c r="F33" s="6407">
        <v>0</v>
      </c>
      <c r="G33" s="6427">
        <v>0</v>
      </c>
      <c r="H33" s="6406">
        <v>0</v>
      </c>
      <c r="I33" s="6407">
        <v>0</v>
      </c>
      <c r="J33" s="6426">
        <v>0</v>
      </c>
      <c r="K33" s="6408">
        <v>0</v>
      </c>
      <c r="L33" s="6407">
        <v>0</v>
      </c>
      <c r="M33" s="6427">
        <v>0</v>
      </c>
      <c r="N33" s="6406">
        <v>0</v>
      </c>
      <c r="O33" s="6407">
        <v>0</v>
      </c>
      <c r="P33" s="6426">
        <v>0</v>
      </c>
      <c r="Q33" s="6453">
        <v>0</v>
      </c>
      <c r="R33" s="6428">
        <v>0</v>
      </c>
      <c r="S33" s="6429">
        <v>0</v>
      </c>
    </row>
    <row r="34" spans="1:29" s="1452" customFormat="1" ht="18.75" customHeight="1">
      <c r="A34" s="1907" t="s">
        <v>272</v>
      </c>
      <c r="B34" s="6406">
        <v>0</v>
      </c>
      <c r="C34" s="6407">
        <v>0</v>
      </c>
      <c r="D34" s="6426">
        <v>0</v>
      </c>
      <c r="E34" s="6408">
        <v>0</v>
      </c>
      <c r="F34" s="6407">
        <v>0</v>
      </c>
      <c r="G34" s="6427">
        <v>0</v>
      </c>
      <c r="H34" s="6406">
        <v>0</v>
      </c>
      <c r="I34" s="6407">
        <v>0</v>
      </c>
      <c r="J34" s="6426">
        <v>0</v>
      </c>
      <c r="K34" s="6408">
        <v>0</v>
      </c>
      <c r="L34" s="6407">
        <v>0</v>
      </c>
      <c r="M34" s="6427">
        <v>0</v>
      </c>
      <c r="N34" s="6406">
        <v>0</v>
      </c>
      <c r="O34" s="6407">
        <v>0</v>
      </c>
      <c r="P34" s="6426">
        <v>0</v>
      </c>
      <c r="Q34" s="6453">
        <v>0</v>
      </c>
      <c r="R34" s="6428">
        <v>0</v>
      </c>
      <c r="S34" s="6429">
        <v>0</v>
      </c>
      <c r="Y34" s="1453"/>
      <c r="Z34" s="1453"/>
      <c r="AA34" s="1453"/>
      <c r="AB34" s="1453"/>
      <c r="AC34" s="1453"/>
    </row>
    <row r="35" spans="1:29" s="1452" customFormat="1" ht="19.899999999999999" customHeight="1" thickBot="1">
      <c r="A35" s="1908" t="s">
        <v>54</v>
      </c>
      <c r="B35" s="6409">
        <v>0</v>
      </c>
      <c r="C35" s="5691">
        <v>0</v>
      </c>
      <c r="D35" s="5101">
        <v>0</v>
      </c>
      <c r="E35" s="5690">
        <v>0</v>
      </c>
      <c r="F35" s="5691">
        <v>0</v>
      </c>
      <c r="G35" s="5700">
        <v>0</v>
      </c>
      <c r="H35" s="6409">
        <v>0</v>
      </c>
      <c r="I35" s="5691">
        <v>0</v>
      </c>
      <c r="J35" s="5101">
        <v>0</v>
      </c>
      <c r="K35" s="5690">
        <v>0</v>
      </c>
      <c r="L35" s="5691">
        <v>0</v>
      </c>
      <c r="M35" s="5700">
        <v>0</v>
      </c>
      <c r="N35" s="6409">
        <v>0</v>
      </c>
      <c r="O35" s="5691">
        <v>0</v>
      </c>
      <c r="P35" s="5101">
        <v>0</v>
      </c>
      <c r="Q35" s="6458">
        <v>0</v>
      </c>
      <c r="R35" s="6459">
        <v>0</v>
      </c>
      <c r="S35" s="6460">
        <v>0</v>
      </c>
      <c r="Y35" s="1453"/>
      <c r="Z35" s="1453"/>
      <c r="AA35" s="1453"/>
      <c r="AB35" s="1453"/>
      <c r="AC35" s="1453"/>
    </row>
    <row r="36" spans="1:29" s="1452" customFormat="1" ht="17.25" customHeight="1" thickBot="1">
      <c r="A36" s="1471" t="s">
        <v>56</v>
      </c>
      <c r="B36" s="6433">
        <v>0</v>
      </c>
      <c r="C36" s="6432">
        <v>0</v>
      </c>
      <c r="D36" s="6433">
        <v>0</v>
      </c>
      <c r="E36" s="6434">
        <v>0</v>
      </c>
      <c r="F36" s="6432">
        <v>0</v>
      </c>
      <c r="G36" s="6435">
        <v>0</v>
      </c>
      <c r="H36" s="6432">
        <v>0</v>
      </c>
      <c r="I36" s="6432">
        <v>0</v>
      </c>
      <c r="J36" s="6433">
        <v>0</v>
      </c>
      <c r="K36" s="6434">
        <v>0</v>
      </c>
      <c r="L36" s="6432">
        <v>0</v>
      </c>
      <c r="M36" s="6435">
        <v>0</v>
      </c>
      <c r="N36" s="6432">
        <v>0</v>
      </c>
      <c r="O36" s="6432">
        <v>0</v>
      </c>
      <c r="P36" s="6433">
        <v>0</v>
      </c>
      <c r="Q36" s="6434">
        <v>0</v>
      </c>
      <c r="R36" s="6432">
        <v>0</v>
      </c>
      <c r="S36" s="6433">
        <v>0</v>
      </c>
    </row>
    <row r="37" spans="1:29" s="1452" customFormat="1" ht="20.25" thickBot="1">
      <c r="A37" s="1443" t="s">
        <v>57</v>
      </c>
      <c r="B37" s="1455">
        <f>B26+B36</f>
        <v>79</v>
      </c>
      <c r="C37" s="1455">
        <f t="shared" ref="C37:S37" si="0">C26+C36</f>
        <v>36</v>
      </c>
      <c r="D37" s="5702">
        <f t="shared" si="0"/>
        <v>115</v>
      </c>
      <c r="E37" s="5102">
        <v>65</v>
      </c>
      <c r="F37" s="5102">
        <v>37</v>
      </c>
      <c r="G37" s="5103">
        <v>102</v>
      </c>
      <c r="H37" s="5102">
        <v>84</v>
      </c>
      <c r="I37" s="5102">
        <v>19</v>
      </c>
      <c r="J37" s="5102">
        <v>103</v>
      </c>
      <c r="K37" s="5701">
        <v>95</v>
      </c>
      <c r="L37" s="5102">
        <v>12</v>
      </c>
      <c r="M37" s="5103">
        <v>107</v>
      </c>
      <c r="N37" s="5102">
        <v>104</v>
      </c>
      <c r="O37" s="5102">
        <v>13</v>
      </c>
      <c r="P37" s="5102">
        <v>117</v>
      </c>
      <c r="Q37" s="1455">
        <f t="shared" si="0"/>
        <v>427</v>
      </c>
      <c r="R37" s="1455">
        <f t="shared" si="0"/>
        <v>117</v>
      </c>
      <c r="S37" s="1454">
        <f t="shared" si="0"/>
        <v>544</v>
      </c>
    </row>
    <row r="38" spans="1:29" ht="18.75">
      <c r="A38" s="1456"/>
      <c r="S38" s="1385"/>
      <c r="T38" s="1386"/>
    </row>
    <row r="39" spans="1:29" ht="18.75">
      <c r="A39" s="1457"/>
      <c r="B39" s="1264"/>
      <c r="C39" s="1264"/>
      <c r="D39" s="1264"/>
      <c r="E39" s="1264"/>
      <c r="F39" s="1264"/>
      <c r="G39" s="1264"/>
      <c r="H39" s="1264"/>
      <c r="I39" s="1266"/>
      <c r="J39" s="1266"/>
      <c r="K39" s="1266"/>
      <c r="L39" s="1266"/>
      <c r="N39" s="1387"/>
      <c r="O39" s="1387"/>
      <c r="P39" s="1387"/>
      <c r="Q39" s="1387"/>
      <c r="R39" s="1387"/>
      <c r="S39" s="1387"/>
      <c r="T39" s="1388"/>
    </row>
    <row r="40" spans="1:29">
      <c r="A40" s="1264"/>
      <c r="B40" s="1264"/>
      <c r="C40" s="1264"/>
      <c r="D40" s="1264"/>
      <c r="E40" s="1264"/>
      <c r="F40" s="1264"/>
      <c r="G40" s="1264"/>
      <c r="H40" s="1264"/>
      <c r="I40" s="1266"/>
      <c r="J40" s="1266"/>
      <c r="K40" s="1266"/>
      <c r="L40" s="1266"/>
    </row>
    <row r="41" spans="1:29">
      <c r="A41" s="1388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3">
    <tabColor rgb="FF00B050"/>
  </sheetPr>
  <dimension ref="A1:W18"/>
  <sheetViews>
    <sheetView zoomScale="90" zoomScaleNormal="90" workbookViewId="0">
      <selection activeCell="Q36" sqref="Q36"/>
    </sheetView>
  </sheetViews>
  <sheetFormatPr defaultRowHeight="12.75"/>
  <cols>
    <col min="1" max="1" width="39.140625" style="660" customWidth="1"/>
    <col min="2" max="2" width="8.140625" style="660" customWidth="1"/>
    <col min="3" max="3" width="7.7109375" style="660" customWidth="1"/>
    <col min="4" max="4" width="6.140625" style="660" customWidth="1"/>
    <col min="5" max="5" width="7.7109375" style="660" customWidth="1"/>
    <col min="6" max="6" width="7.42578125" style="660" customWidth="1"/>
    <col min="7" max="7" width="6.7109375" style="660" customWidth="1"/>
    <col min="8" max="8" width="8" style="660" customWidth="1"/>
    <col min="9" max="9" width="7.7109375" style="660" customWidth="1"/>
    <col min="10" max="11" width="7.85546875" style="660" customWidth="1"/>
    <col min="12" max="12" width="7.28515625" style="660" customWidth="1"/>
    <col min="13" max="13" width="7.85546875" style="660" customWidth="1"/>
    <col min="14" max="14" width="8.140625" style="660" customWidth="1"/>
    <col min="15" max="15" width="8.28515625" style="660" customWidth="1"/>
    <col min="16" max="16" width="7.7109375" style="660" customWidth="1"/>
    <col min="17" max="17" width="8.42578125" style="660" customWidth="1"/>
    <col min="18" max="18" width="7.42578125" style="660" customWidth="1"/>
    <col min="19" max="19" width="8.85546875" style="660" customWidth="1"/>
    <col min="20" max="256" width="9.140625" style="660"/>
    <col min="257" max="257" width="39.140625" style="660" customWidth="1"/>
    <col min="258" max="258" width="6.7109375" style="660" customWidth="1"/>
    <col min="259" max="259" width="7.7109375" style="660" customWidth="1"/>
    <col min="260" max="260" width="4.5703125" style="660" customWidth="1"/>
    <col min="261" max="261" width="6.7109375" style="660" customWidth="1"/>
    <col min="262" max="262" width="7.42578125" style="660" customWidth="1"/>
    <col min="263" max="263" width="5.140625" style="660" customWidth="1"/>
    <col min="264" max="264" width="6.5703125" style="660" customWidth="1"/>
    <col min="265" max="265" width="7.7109375" style="660" customWidth="1"/>
    <col min="266" max="266" width="5.28515625" style="660" customWidth="1"/>
    <col min="267" max="267" width="6.28515625" style="660" customWidth="1"/>
    <col min="268" max="268" width="7.28515625" style="660" customWidth="1"/>
    <col min="269" max="269" width="5.42578125" style="660" customWidth="1"/>
    <col min="270" max="270" width="6.7109375" style="660" customWidth="1"/>
    <col min="271" max="271" width="8.28515625" style="660" customWidth="1"/>
    <col min="272" max="272" width="5.42578125" style="660" customWidth="1"/>
    <col min="273" max="273" width="6.5703125" style="660" customWidth="1"/>
    <col min="274" max="274" width="7.42578125" style="660" customWidth="1"/>
    <col min="275" max="275" width="5.140625" style="660" customWidth="1"/>
    <col min="276" max="512" width="9.140625" style="660"/>
    <col min="513" max="513" width="39.140625" style="660" customWidth="1"/>
    <col min="514" max="514" width="6.7109375" style="660" customWidth="1"/>
    <col min="515" max="515" width="7.7109375" style="660" customWidth="1"/>
    <col min="516" max="516" width="4.5703125" style="660" customWidth="1"/>
    <col min="517" max="517" width="6.7109375" style="660" customWidth="1"/>
    <col min="518" max="518" width="7.42578125" style="660" customWidth="1"/>
    <col min="519" max="519" width="5.140625" style="660" customWidth="1"/>
    <col min="520" max="520" width="6.5703125" style="660" customWidth="1"/>
    <col min="521" max="521" width="7.7109375" style="660" customWidth="1"/>
    <col min="522" max="522" width="5.28515625" style="660" customWidth="1"/>
    <col min="523" max="523" width="6.28515625" style="660" customWidth="1"/>
    <col min="524" max="524" width="7.28515625" style="660" customWidth="1"/>
    <col min="525" max="525" width="5.42578125" style="660" customWidth="1"/>
    <col min="526" max="526" width="6.7109375" style="660" customWidth="1"/>
    <col min="527" max="527" width="8.28515625" style="660" customWidth="1"/>
    <col min="528" max="528" width="5.42578125" style="660" customWidth="1"/>
    <col min="529" max="529" width="6.5703125" style="660" customWidth="1"/>
    <col min="530" max="530" width="7.42578125" style="660" customWidth="1"/>
    <col min="531" max="531" width="5.140625" style="660" customWidth="1"/>
    <col min="532" max="768" width="9.140625" style="660"/>
    <col min="769" max="769" width="39.140625" style="660" customWidth="1"/>
    <col min="770" max="770" width="6.7109375" style="660" customWidth="1"/>
    <col min="771" max="771" width="7.7109375" style="660" customWidth="1"/>
    <col min="772" max="772" width="4.5703125" style="660" customWidth="1"/>
    <col min="773" max="773" width="6.7109375" style="660" customWidth="1"/>
    <col min="774" max="774" width="7.42578125" style="660" customWidth="1"/>
    <col min="775" max="775" width="5.140625" style="660" customWidth="1"/>
    <col min="776" max="776" width="6.5703125" style="660" customWidth="1"/>
    <col min="777" max="777" width="7.7109375" style="660" customWidth="1"/>
    <col min="778" max="778" width="5.28515625" style="660" customWidth="1"/>
    <col min="779" max="779" width="6.28515625" style="660" customWidth="1"/>
    <col min="780" max="780" width="7.28515625" style="660" customWidth="1"/>
    <col min="781" max="781" width="5.42578125" style="660" customWidth="1"/>
    <col min="782" max="782" width="6.7109375" style="660" customWidth="1"/>
    <col min="783" max="783" width="8.28515625" style="660" customWidth="1"/>
    <col min="784" max="784" width="5.42578125" style="660" customWidth="1"/>
    <col min="785" max="785" width="6.5703125" style="660" customWidth="1"/>
    <col min="786" max="786" width="7.42578125" style="660" customWidth="1"/>
    <col min="787" max="787" width="5.140625" style="660" customWidth="1"/>
    <col min="788" max="1024" width="9.140625" style="660"/>
    <col min="1025" max="1025" width="39.140625" style="660" customWidth="1"/>
    <col min="1026" max="1026" width="6.7109375" style="660" customWidth="1"/>
    <col min="1027" max="1027" width="7.7109375" style="660" customWidth="1"/>
    <col min="1028" max="1028" width="4.5703125" style="660" customWidth="1"/>
    <col min="1029" max="1029" width="6.7109375" style="660" customWidth="1"/>
    <col min="1030" max="1030" width="7.42578125" style="660" customWidth="1"/>
    <col min="1031" max="1031" width="5.140625" style="660" customWidth="1"/>
    <col min="1032" max="1032" width="6.5703125" style="660" customWidth="1"/>
    <col min="1033" max="1033" width="7.7109375" style="660" customWidth="1"/>
    <col min="1034" max="1034" width="5.28515625" style="660" customWidth="1"/>
    <col min="1035" max="1035" width="6.28515625" style="660" customWidth="1"/>
    <col min="1036" max="1036" width="7.28515625" style="660" customWidth="1"/>
    <col min="1037" max="1037" width="5.42578125" style="660" customWidth="1"/>
    <col min="1038" max="1038" width="6.7109375" style="660" customWidth="1"/>
    <col min="1039" max="1039" width="8.28515625" style="660" customWidth="1"/>
    <col min="1040" max="1040" width="5.42578125" style="660" customWidth="1"/>
    <col min="1041" max="1041" width="6.5703125" style="660" customWidth="1"/>
    <col min="1042" max="1042" width="7.42578125" style="660" customWidth="1"/>
    <col min="1043" max="1043" width="5.140625" style="660" customWidth="1"/>
    <col min="1044" max="1280" width="9.140625" style="660"/>
    <col min="1281" max="1281" width="39.140625" style="660" customWidth="1"/>
    <col min="1282" max="1282" width="6.7109375" style="660" customWidth="1"/>
    <col min="1283" max="1283" width="7.7109375" style="660" customWidth="1"/>
    <col min="1284" max="1284" width="4.5703125" style="660" customWidth="1"/>
    <col min="1285" max="1285" width="6.7109375" style="660" customWidth="1"/>
    <col min="1286" max="1286" width="7.42578125" style="660" customWidth="1"/>
    <col min="1287" max="1287" width="5.140625" style="660" customWidth="1"/>
    <col min="1288" max="1288" width="6.5703125" style="660" customWidth="1"/>
    <col min="1289" max="1289" width="7.7109375" style="660" customWidth="1"/>
    <col min="1290" max="1290" width="5.28515625" style="660" customWidth="1"/>
    <col min="1291" max="1291" width="6.28515625" style="660" customWidth="1"/>
    <col min="1292" max="1292" width="7.28515625" style="660" customWidth="1"/>
    <col min="1293" max="1293" width="5.42578125" style="660" customWidth="1"/>
    <col min="1294" max="1294" width="6.7109375" style="660" customWidth="1"/>
    <col min="1295" max="1295" width="8.28515625" style="660" customWidth="1"/>
    <col min="1296" max="1296" width="5.42578125" style="660" customWidth="1"/>
    <col min="1297" max="1297" width="6.5703125" style="660" customWidth="1"/>
    <col min="1298" max="1298" width="7.42578125" style="660" customWidth="1"/>
    <col min="1299" max="1299" width="5.140625" style="660" customWidth="1"/>
    <col min="1300" max="1536" width="9.140625" style="660"/>
    <col min="1537" max="1537" width="39.140625" style="660" customWidth="1"/>
    <col min="1538" max="1538" width="6.7109375" style="660" customWidth="1"/>
    <col min="1539" max="1539" width="7.7109375" style="660" customWidth="1"/>
    <col min="1540" max="1540" width="4.5703125" style="660" customWidth="1"/>
    <col min="1541" max="1541" width="6.7109375" style="660" customWidth="1"/>
    <col min="1542" max="1542" width="7.42578125" style="660" customWidth="1"/>
    <col min="1543" max="1543" width="5.140625" style="660" customWidth="1"/>
    <col min="1544" max="1544" width="6.5703125" style="660" customWidth="1"/>
    <col min="1545" max="1545" width="7.7109375" style="660" customWidth="1"/>
    <col min="1546" max="1546" width="5.28515625" style="660" customWidth="1"/>
    <col min="1547" max="1547" width="6.28515625" style="660" customWidth="1"/>
    <col min="1548" max="1548" width="7.28515625" style="660" customWidth="1"/>
    <col min="1549" max="1549" width="5.42578125" style="660" customWidth="1"/>
    <col min="1550" max="1550" width="6.7109375" style="660" customWidth="1"/>
    <col min="1551" max="1551" width="8.28515625" style="660" customWidth="1"/>
    <col min="1552" max="1552" width="5.42578125" style="660" customWidth="1"/>
    <col min="1553" max="1553" width="6.5703125" style="660" customWidth="1"/>
    <col min="1554" max="1554" width="7.42578125" style="660" customWidth="1"/>
    <col min="1555" max="1555" width="5.140625" style="660" customWidth="1"/>
    <col min="1556" max="1792" width="9.140625" style="660"/>
    <col min="1793" max="1793" width="39.140625" style="660" customWidth="1"/>
    <col min="1794" max="1794" width="6.7109375" style="660" customWidth="1"/>
    <col min="1795" max="1795" width="7.7109375" style="660" customWidth="1"/>
    <col min="1796" max="1796" width="4.5703125" style="660" customWidth="1"/>
    <col min="1797" max="1797" width="6.7109375" style="660" customWidth="1"/>
    <col min="1798" max="1798" width="7.42578125" style="660" customWidth="1"/>
    <col min="1799" max="1799" width="5.140625" style="660" customWidth="1"/>
    <col min="1800" max="1800" width="6.5703125" style="660" customWidth="1"/>
    <col min="1801" max="1801" width="7.7109375" style="660" customWidth="1"/>
    <col min="1802" max="1802" width="5.28515625" style="660" customWidth="1"/>
    <col min="1803" max="1803" width="6.28515625" style="660" customWidth="1"/>
    <col min="1804" max="1804" width="7.28515625" style="660" customWidth="1"/>
    <col min="1805" max="1805" width="5.42578125" style="660" customWidth="1"/>
    <col min="1806" max="1806" width="6.7109375" style="660" customWidth="1"/>
    <col min="1807" max="1807" width="8.28515625" style="660" customWidth="1"/>
    <col min="1808" max="1808" width="5.42578125" style="660" customWidth="1"/>
    <col min="1809" max="1809" width="6.5703125" style="660" customWidth="1"/>
    <col min="1810" max="1810" width="7.42578125" style="660" customWidth="1"/>
    <col min="1811" max="1811" width="5.140625" style="660" customWidth="1"/>
    <col min="1812" max="2048" width="9.140625" style="660"/>
    <col min="2049" max="2049" width="39.140625" style="660" customWidth="1"/>
    <col min="2050" max="2050" width="6.7109375" style="660" customWidth="1"/>
    <col min="2051" max="2051" width="7.7109375" style="660" customWidth="1"/>
    <col min="2052" max="2052" width="4.5703125" style="660" customWidth="1"/>
    <col min="2053" max="2053" width="6.7109375" style="660" customWidth="1"/>
    <col min="2054" max="2054" width="7.42578125" style="660" customWidth="1"/>
    <col min="2055" max="2055" width="5.140625" style="660" customWidth="1"/>
    <col min="2056" max="2056" width="6.5703125" style="660" customWidth="1"/>
    <col min="2057" max="2057" width="7.7109375" style="660" customWidth="1"/>
    <col min="2058" max="2058" width="5.28515625" style="660" customWidth="1"/>
    <col min="2059" max="2059" width="6.28515625" style="660" customWidth="1"/>
    <col min="2060" max="2060" width="7.28515625" style="660" customWidth="1"/>
    <col min="2061" max="2061" width="5.42578125" style="660" customWidth="1"/>
    <col min="2062" max="2062" width="6.7109375" style="660" customWidth="1"/>
    <col min="2063" max="2063" width="8.28515625" style="660" customWidth="1"/>
    <col min="2064" max="2064" width="5.42578125" style="660" customWidth="1"/>
    <col min="2065" max="2065" width="6.5703125" style="660" customWidth="1"/>
    <col min="2066" max="2066" width="7.42578125" style="660" customWidth="1"/>
    <col min="2067" max="2067" width="5.140625" style="660" customWidth="1"/>
    <col min="2068" max="2304" width="9.140625" style="660"/>
    <col min="2305" max="2305" width="39.140625" style="660" customWidth="1"/>
    <col min="2306" max="2306" width="6.7109375" style="660" customWidth="1"/>
    <col min="2307" max="2307" width="7.7109375" style="660" customWidth="1"/>
    <col min="2308" max="2308" width="4.5703125" style="660" customWidth="1"/>
    <col min="2309" max="2309" width="6.7109375" style="660" customWidth="1"/>
    <col min="2310" max="2310" width="7.42578125" style="660" customWidth="1"/>
    <col min="2311" max="2311" width="5.140625" style="660" customWidth="1"/>
    <col min="2312" max="2312" width="6.5703125" style="660" customWidth="1"/>
    <col min="2313" max="2313" width="7.7109375" style="660" customWidth="1"/>
    <col min="2314" max="2314" width="5.28515625" style="660" customWidth="1"/>
    <col min="2315" max="2315" width="6.28515625" style="660" customWidth="1"/>
    <col min="2316" max="2316" width="7.28515625" style="660" customWidth="1"/>
    <col min="2317" max="2317" width="5.42578125" style="660" customWidth="1"/>
    <col min="2318" max="2318" width="6.7109375" style="660" customWidth="1"/>
    <col min="2319" max="2319" width="8.28515625" style="660" customWidth="1"/>
    <col min="2320" max="2320" width="5.42578125" style="660" customWidth="1"/>
    <col min="2321" max="2321" width="6.5703125" style="660" customWidth="1"/>
    <col min="2322" max="2322" width="7.42578125" style="660" customWidth="1"/>
    <col min="2323" max="2323" width="5.140625" style="660" customWidth="1"/>
    <col min="2324" max="2560" width="9.140625" style="660"/>
    <col min="2561" max="2561" width="39.140625" style="660" customWidth="1"/>
    <col min="2562" max="2562" width="6.7109375" style="660" customWidth="1"/>
    <col min="2563" max="2563" width="7.7109375" style="660" customWidth="1"/>
    <col min="2564" max="2564" width="4.5703125" style="660" customWidth="1"/>
    <col min="2565" max="2565" width="6.7109375" style="660" customWidth="1"/>
    <col min="2566" max="2566" width="7.42578125" style="660" customWidth="1"/>
    <col min="2567" max="2567" width="5.140625" style="660" customWidth="1"/>
    <col min="2568" max="2568" width="6.5703125" style="660" customWidth="1"/>
    <col min="2569" max="2569" width="7.7109375" style="660" customWidth="1"/>
    <col min="2570" max="2570" width="5.28515625" style="660" customWidth="1"/>
    <col min="2571" max="2571" width="6.28515625" style="660" customWidth="1"/>
    <col min="2572" max="2572" width="7.28515625" style="660" customWidth="1"/>
    <col min="2573" max="2573" width="5.42578125" style="660" customWidth="1"/>
    <col min="2574" max="2574" width="6.7109375" style="660" customWidth="1"/>
    <col min="2575" max="2575" width="8.28515625" style="660" customWidth="1"/>
    <col min="2576" max="2576" width="5.42578125" style="660" customWidth="1"/>
    <col min="2577" max="2577" width="6.5703125" style="660" customWidth="1"/>
    <col min="2578" max="2578" width="7.42578125" style="660" customWidth="1"/>
    <col min="2579" max="2579" width="5.140625" style="660" customWidth="1"/>
    <col min="2580" max="2816" width="9.140625" style="660"/>
    <col min="2817" max="2817" width="39.140625" style="660" customWidth="1"/>
    <col min="2818" max="2818" width="6.7109375" style="660" customWidth="1"/>
    <col min="2819" max="2819" width="7.7109375" style="660" customWidth="1"/>
    <col min="2820" max="2820" width="4.5703125" style="660" customWidth="1"/>
    <col min="2821" max="2821" width="6.7109375" style="660" customWidth="1"/>
    <col min="2822" max="2822" width="7.42578125" style="660" customWidth="1"/>
    <col min="2823" max="2823" width="5.140625" style="660" customWidth="1"/>
    <col min="2824" max="2824" width="6.5703125" style="660" customWidth="1"/>
    <col min="2825" max="2825" width="7.7109375" style="660" customWidth="1"/>
    <col min="2826" max="2826" width="5.28515625" style="660" customWidth="1"/>
    <col min="2827" max="2827" width="6.28515625" style="660" customWidth="1"/>
    <col min="2828" max="2828" width="7.28515625" style="660" customWidth="1"/>
    <col min="2829" max="2829" width="5.42578125" style="660" customWidth="1"/>
    <col min="2830" max="2830" width="6.7109375" style="660" customWidth="1"/>
    <col min="2831" max="2831" width="8.28515625" style="660" customWidth="1"/>
    <col min="2832" max="2832" width="5.42578125" style="660" customWidth="1"/>
    <col min="2833" max="2833" width="6.5703125" style="660" customWidth="1"/>
    <col min="2834" max="2834" width="7.42578125" style="660" customWidth="1"/>
    <col min="2835" max="2835" width="5.140625" style="660" customWidth="1"/>
    <col min="2836" max="3072" width="9.140625" style="660"/>
    <col min="3073" max="3073" width="39.140625" style="660" customWidth="1"/>
    <col min="3074" max="3074" width="6.7109375" style="660" customWidth="1"/>
    <col min="3075" max="3075" width="7.7109375" style="660" customWidth="1"/>
    <col min="3076" max="3076" width="4.5703125" style="660" customWidth="1"/>
    <col min="3077" max="3077" width="6.7109375" style="660" customWidth="1"/>
    <col min="3078" max="3078" width="7.42578125" style="660" customWidth="1"/>
    <col min="3079" max="3079" width="5.140625" style="660" customWidth="1"/>
    <col min="3080" max="3080" width="6.5703125" style="660" customWidth="1"/>
    <col min="3081" max="3081" width="7.7109375" style="660" customWidth="1"/>
    <col min="3082" max="3082" width="5.28515625" style="660" customWidth="1"/>
    <col min="3083" max="3083" width="6.28515625" style="660" customWidth="1"/>
    <col min="3084" max="3084" width="7.28515625" style="660" customWidth="1"/>
    <col min="3085" max="3085" width="5.42578125" style="660" customWidth="1"/>
    <col min="3086" max="3086" width="6.7109375" style="660" customWidth="1"/>
    <col min="3087" max="3087" width="8.28515625" style="660" customWidth="1"/>
    <col min="3088" max="3088" width="5.42578125" style="660" customWidth="1"/>
    <col min="3089" max="3089" width="6.5703125" style="660" customWidth="1"/>
    <col min="3090" max="3090" width="7.42578125" style="660" customWidth="1"/>
    <col min="3091" max="3091" width="5.140625" style="660" customWidth="1"/>
    <col min="3092" max="3328" width="9.140625" style="660"/>
    <col min="3329" max="3329" width="39.140625" style="660" customWidth="1"/>
    <col min="3330" max="3330" width="6.7109375" style="660" customWidth="1"/>
    <col min="3331" max="3331" width="7.7109375" style="660" customWidth="1"/>
    <col min="3332" max="3332" width="4.5703125" style="660" customWidth="1"/>
    <col min="3333" max="3333" width="6.7109375" style="660" customWidth="1"/>
    <col min="3334" max="3334" width="7.42578125" style="660" customWidth="1"/>
    <col min="3335" max="3335" width="5.140625" style="660" customWidth="1"/>
    <col min="3336" max="3336" width="6.5703125" style="660" customWidth="1"/>
    <col min="3337" max="3337" width="7.7109375" style="660" customWidth="1"/>
    <col min="3338" max="3338" width="5.28515625" style="660" customWidth="1"/>
    <col min="3339" max="3339" width="6.28515625" style="660" customWidth="1"/>
    <col min="3340" max="3340" width="7.28515625" style="660" customWidth="1"/>
    <col min="3341" max="3341" width="5.42578125" style="660" customWidth="1"/>
    <col min="3342" max="3342" width="6.7109375" style="660" customWidth="1"/>
    <col min="3343" max="3343" width="8.28515625" style="660" customWidth="1"/>
    <col min="3344" max="3344" width="5.42578125" style="660" customWidth="1"/>
    <col min="3345" max="3345" width="6.5703125" style="660" customWidth="1"/>
    <col min="3346" max="3346" width="7.42578125" style="660" customWidth="1"/>
    <col min="3347" max="3347" width="5.140625" style="660" customWidth="1"/>
    <col min="3348" max="3584" width="9.140625" style="660"/>
    <col min="3585" max="3585" width="39.140625" style="660" customWidth="1"/>
    <col min="3586" max="3586" width="6.7109375" style="660" customWidth="1"/>
    <col min="3587" max="3587" width="7.7109375" style="660" customWidth="1"/>
    <col min="3588" max="3588" width="4.5703125" style="660" customWidth="1"/>
    <col min="3589" max="3589" width="6.7109375" style="660" customWidth="1"/>
    <col min="3590" max="3590" width="7.42578125" style="660" customWidth="1"/>
    <col min="3591" max="3591" width="5.140625" style="660" customWidth="1"/>
    <col min="3592" max="3592" width="6.5703125" style="660" customWidth="1"/>
    <col min="3593" max="3593" width="7.7109375" style="660" customWidth="1"/>
    <col min="3594" max="3594" width="5.28515625" style="660" customWidth="1"/>
    <col min="3595" max="3595" width="6.28515625" style="660" customWidth="1"/>
    <col min="3596" max="3596" width="7.28515625" style="660" customWidth="1"/>
    <col min="3597" max="3597" width="5.42578125" style="660" customWidth="1"/>
    <col min="3598" max="3598" width="6.7109375" style="660" customWidth="1"/>
    <col min="3599" max="3599" width="8.28515625" style="660" customWidth="1"/>
    <col min="3600" max="3600" width="5.42578125" style="660" customWidth="1"/>
    <col min="3601" max="3601" width="6.5703125" style="660" customWidth="1"/>
    <col min="3602" max="3602" width="7.42578125" style="660" customWidth="1"/>
    <col min="3603" max="3603" width="5.140625" style="660" customWidth="1"/>
    <col min="3604" max="3840" width="9.140625" style="660"/>
    <col min="3841" max="3841" width="39.140625" style="660" customWidth="1"/>
    <col min="3842" max="3842" width="6.7109375" style="660" customWidth="1"/>
    <col min="3843" max="3843" width="7.7109375" style="660" customWidth="1"/>
    <col min="3844" max="3844" width="4.5703125" style="660" customWidth="1"/>
    <col min="3845" max="3845" width="6.7109375" style="660" customWidth="1"/>
    <col min="3846" max="3846" width="7.42578125" style="660" customWidth="1"/>
    <col min="3847" max="3847" width="5.140625" style="660" customWidth="1"/>
    <col min="3848" max="3848" width="6.5703125" style="660" customWidth="1"/>
    <col min="3849" max="3849" width="7.7109375" style="660" customWidth="1"/>
    <col min="3850" max="3850" width="5.28515625" style="660" customWidth="1"/>
    <col min="3851" max="3851" width="6.28515625" style="660" customWidth="1"/>
    <col min="3852" max="3852" width="7.28515625" style="660" customWidth="1"/>
    <col min="3853" max="3853" width="5.42578125" style="660" customWidth="1"/>
    <col min="3854" max="3854" width="6.7109375" style="660" customWidth="1"/>
    <col min="3855" max="3855" width="8.28515625" style="660" customWidth="1"/>
    <col min="3856" max="3856" width="5.42578125" style="660" customWidth="1"/>
    <col min="3857" max="3857" width="6.5703125" style="660" customWidth="1"/>
    <col min="3858" max="3858" width="7.42578125" style="660" customWidth="1"/>
    <col min="3859" max="3859" width="5.140625" style="660" customWidth="1"/>
    <col min="3860" max="4096" width="9.140625" style="660"/>
    <col min="4097" max="4097" width="39.140625" style="660" customWidth="1"/>
    <col min="4098" max="4098" width="6.7109375" style="660" customWidth="1"/>
    <col min="4099" max="4099" width="7.7109375" style="660" customWidth="1"/>
    <col min="4100" max="4100" width="4.5703125" style="660" customWidth="1"/>
    <col min="4101" max="4101" width="6.7109375" style="660" customWidth="1"/>
    <col min="4102" max="4102" width="7.42578125" style="660" customWidth="1"/>
    <col min="4103" max="4103" width="5.140625" style="660" customWidth="1"/>
    <col min="4104" max="4104" width="6.5703125" style="660" customWidth="1"/>
    <col min="4105" max="4105" width="7.7109375" style="660" customWidth="1"/>
    <col min="4106" max="4106" width="5.28515625" style="660" customWidth="1"/>
    <col min="4107" max="4107" width="6.28515625" style="660" customWidth="1"/>
    <col min="4108" max="4108" width="7.28515625" style="660" customWidth="1"/>
    <col min="4109" max="4109" width="5.42578125" style="660" customWidth="1"/>
    <col min="4110" max="4110" width="6.7109375" style="660" customWidth="1"/>
    <col min="4111" max="4111" width="8.28515625" style="660" customWidth="1"/>
    <col min="4112" max="4112" width="5.42578125" style="660" customWidth="1"/>
    <col min="4113" max="4113" width="6.5703125" style="660" customWidth="1"/>
    <col min="4114" max="4114" width="7.42578125" style="660" customWidth="1"/>
    <col min="4115" max="4115" width="5.140625" style="660" customWidth="1"/>
    <col min="4116" max="4352" width="9.140625" style="660"/>
    <col min="4353" max="4353" width="39.140625" style="660" customWidth="1"/>
    <col min="4354" max="4354" width="6.7109375" style="660" customWidth="1"/>
    <col min="4355" max="4355" width="7.7109375" style="660" customWidth="1"/>
    <col min="4356" max="4356" width="4.5703125" style="660" customWidth="1"/>
    <col min="4357" max="4357" width="6.7109375" style="660" customWidth="1"/>
    <col min="4358" max="4358" width="7.42578125" style="660" customWidth="1"/>
    <col min="4359" max="4359" width="5.140625" style="660" customWidth="1"/>
    <col min="4360" max="4360" width="6.5703125" style="660" customWidth="1"/>
    <col min="4361" max="4361" width="7.7109375" style="660" customWidth="1"/>
    <col min="4362" max="4362" width="5.28515625" style="660" customWidth="1"/>
    <col min="4363" max="4363" width="6.28515625" style="660" customWidth="1"/>
    <col min="4364" max="4364" width="7.28515625" style="660" customWidth="1"/>
    <col min="4365" max="4365" width="5.42578125" style="660" customWidth="1"/>
    <col min="4366" max="4366" width="6.7109375" style="660" customWidth="1"/>
    <col min="4367" max="4367" width="8.28515625" style="660" customWidth="1"/>
    <col min="4368" max="4368" width="5.42578125" style="660" customWidth="1"/>
    <col min="4369" max="4369" width="6.5703125" style="660" customWidth="1"/>
    <col min="4370" max="4370" width="7.42578125" style="660" customWidth="1"/>
    <col min="4371" max="4371" width="5.140625" style="660" customWidth="1"/>
    <col min="4372" max="4608" width="9.140625" style="660"/>
    <col min="4609" max="4609" width="39.140625" style="660" customWidth="1"/>
    <col min="4610" max="4610" width="6.7109375" style="660" customWidth="1"/>
    <col min="4611" max="4611" width="7.7109375" style="660" customWidth="1"/>
    <col min="4612" max="4612" width="4.5703125" style="660" customWidth="1"/>
    <col min="4613" max="4613" width="6.7109375" style="660" customWidth="1"/>
    <col min="4614" max="4614" width="7.42578125" style="660" customWidth="1"/>
    <col min="4615" max="4615" width="5.140625" style="660" customWidth="1"/>
    <col min="4616" max="4616" width="6.5703125" style="660" customWidth="1"/>
    <col min="4617" max="4617" width="7.7109375" style="660" customWidth="1"/>
    <col min="4618" max="4618" width="5.28515625" style="660" customWidth="1"/>
    <col min="4619" max="4619" width="6.28515625" style="660" customWidth="1"/>
    <col min="4620" max="4620" width="7.28515625" style="660" customWidth="1"/>
    <col min="4621" max="4621" width="5.42578125" style="660" customWidth="1"/>
    <col min="4622" max="4622" width="6.7109375" style="660" customWidth="1"/>
    <col min="4623" max="4623" width="8.28515625" style="660" customWidth="1"/>
    <col min="4624" max="4624" width="5.42578125" style="660" customWidth="1"/>
    <col min="4625" max="4625" width="6.5703125" style="660" customWidth="1"/>
    <col min="4626" max="4626" width="7.42578125" style="660" customWidth="1"/>
    <col min="4627" max="4627" width="5.140625" style="660" customWidth="1"/>
    <col min="4628" max="4864" width="9.140625" style="660"/>
    <col min="4865" max="4865" width="39.140625" style="660" customWidth="1"/>
    <col min="4866" max="4866" width="6.7109375" style="660" customWidth="1"/>
    <col min="4867" max="4867" width="7.7109375" style="660" customWidth="1"/>
    <col min="4868" max="4868" width="4.5703125" style="660" customWidth="1"/>
    <col min="4869" max="4869" width="6.7109375" style="660" customWidth="1"/>
    <col min="4870" max="4870" width="7.42578125" style="660" customWidth="1"/>
    <col min="4871" max="4871" width="5.140625" style="660" customWidth="1"/>
    <col min="4872" max="4872" width="6.5703125" style="660" customWidth="1"/>
    <col min="4873" max="4873" width="7.7109375" style="660" customWidth="1"/>
    <col min="4874" max="4874" width="5.28515625" style="660" customWidth="1"/>
    <col min="4875" max="4875" width="6.28515625" style="660" customWidth="1"/>
    <col min="4876" max="4876" width="7.28515625" style="660" customWidth="1"/>
    <col min="4877" max="4877" width="5.42578125" style="660" customWidth="1"/>
    <col min="4878" max="4878" width="6.7109375" style="660" customWidth="1"/>
    <col min="4879" max="4879" width="8.28515625" style="660" customWidth="1"/>
    <col min="4880" max="4880" width="5.42578125" style="660" customWidth="1"/>
    <col min="4881" max="4881" width="6.5703125" style="660" customWidth="1"/>
    <col min="4882" max="4882" width="7.42578125" style="660" customWidth="1"/>
    <col min="4883" max="4883" width="5.140625" style="660" customWidth="1"/>
    <col min="4884" max="5120" width="9.140625" style="660"/>
    <col min="5121" max="5121" width="39.140625" style="660" customWidth="1"/>
    <col min="5122" max="5122" width="6.7109375" style="660" customWidth="1"/>
    <col min="5123" max="5123" width="7.7109375" style="660" customWidth="1"/>
    <col min="5124" max="5124" width="4.5703125" style="660" customWidth="1"/>
    <col min="5125" max="5125" width="6.7109375" style="660" customWidth="1"/>
    <col min="5126" max="5126" width="7.42578125" style="660" customWidth="1"/>
    <col min="5127" max="5127" width="5.140625" style="660" customWidth="1"/>
    <col min="5128" max="5128" width="6.5703125" style="660" customWidth="1"/>
    <col min="5129" max="5129" width="7.7109375" style="660" customWidth="1"/>
    <col min="5130" max="5130" width="5.28515625" style="660" customWidth="1"/>
    <col min="5131" max="5131" width="6.28515625" style="660" customWidth="1"/>
    <col min="5132" max="5132" width="7.28515625" style="660" customWidth="1"/>
    <col min="5133" max="5133" width="5.42578125" style="660" customWidth="1"/>
    <col min="5134" max="5134" width="6.7109375" style="660" customWidth="1"/>
    <col min="5135" max="5135" width="8.28515625" style="660" customWidth="1"/>
    <col min="5136" max="5136" width="5.42578125" style="660" customWidth="1"/>
    <col min="5137" max="5137" width="6.5703125" style="660" customWidth="1"/>
    <col min="5138" max="5138" width="7.42578125" style="660" customWidth="1"/>
    <col min="5139" max="5139" width="5.140625" style="660" customWidth="1"/>
    <col min="5140" max="5376" width="9.140625" style="660"/>
    <col min="5377" max="5377" width="39.140625" style="660" customWidth="1"/>
    <col min="5378" max="5378" width="6.7109375" style="660" customWidth="1"/>
    <col min="5379" max="5379" width="7.7109375" style="660" customWidth="1"/>
    <col min="5380" max="5380" width="4.5703125" style="660" customWidth="1"/>
    <col min="5381" max="5381" width="6.7109375" style="660" customWidth="1"/>
    <col min="5382" max="5382" width="7.42578125" style="660" customWidth="1"/>
    <col min="5383" max="5383" width="5.140625" style="660" customWidth="1"/>
    <col min="5384" max="5384" width="6.5703125" style="660" customWidth="1"/>
    <col min="5385" max="5385" width="7.7109375" style="660" customWidth="1"/>
    <col min="5386" max="5386" width="5.28515625" style="660" customWidth="1"/>
    <col min="5387" max="5387" width="6.28515625" style="660" customWidth="1"/>
    <col min="5388" max="5388" width="7.28515625" style="660" customWidth="1"/>
    <col min="5389" max="5389" width="5.42578125" style="660" customWidth="1"/>
    <col min="5390" max="5390" width="6.7109375" style="660" customWidth="1"/>
    <col min="5391" max="5391" width="8.28515625" style="660" customWidth="1"/>
    <col min="5392" max="5392" width="5.42578125" style="660" customWidth="1"/>
    <col min="5393" max="5393" width="6.5703125" style="660" customWidth="1"/>
    <col min="5394" max="5394" width="7.42578125" style="660" customWidth="1"/>
    <col min="5395" max="5395" width="5.140625" style="660" customWidth="1"/>
    <col min="5396" max="5632" width="9.140625" style="660"/>
    <col min="5633" max="5633" width="39.140625" style="660" customWidth="1"/>
    <col min="5634" max="5634" width="6.7109375" style="660" customWidth="1"/>
    <col min="5635" max="5635" width="7.7109375" style="660" customWidth="1"/>
    <col min="5636" max="5636" width="4.5703125" style="660" customWidth="1"/>
    <col min="5637" max="5637" width="6.7109375" style="660" customWidth="1"/>
    <col min="5638" max="5638" width="7.42578125" style="660" customWidth="1"/>
    <col min="5639" max="5639" width="5.140625" style="660" customWidth="1"/>
    <col min="5640" max="5640" width="6.5703125" style="660" customWidth="1"/>
    <col min="5641" max="5641" width="7.7109375" style="660" customWidth="1"/>
    <col min="5642" max="5642" width="5.28515625" style="660" customWidth="1"/>
    <col min="5643" max="5643" width="6.28515625" style="660" customWidth="1"/>
    <col min="5644" max="5644" width="7.28515625" style="660" customWidth="1"/>
    <col min="5645" max="5645" width="5.42578125" style="660" customWidth="1"/>
    <col min="5646" max="5646" width="6.7109375" style="660" customWidth="1"/>
    <col min="5647" max="5647" width="8.28515625" style="660" customWidth="1"/>
    <col min="5648" max="5648" width="5.42578125" style="660" customWidth="1"/>
    <col min="5649" max="5649" width="6.5703125" style="660" customWidth="1"/>
    <col min="5650" max="5650" width="7.42578125" style="660" customWidth="1"/>
    <col min="5651" max="5651" width="5.140625" style="660" customWidth="1"/>
    <col min="5652" max="5888" width="9.140625" style="660"/>
    <col min="5889" max="5889" width="39.140625" style="660" customWidth="1"/>
    <col min="5890" max="5890" width="6.7109375" style="660" customWidth="1"/>
    <col min="5891" max="5891" width="7.7109375" style="660" customWidth="1"/>
    <col min="5892" max="5892" width="4.5703125" style="660" customWidth="1"/>
    <col min="5893" max="5893" width="6.7109375" style="660" customWidth="1"/>
    <col min="5894" max="5894" width="7.42578125" style="660" customWidth="1"/>
    <col min="5895" max="5895" width="5.140625" style="660" customWidth="1"/>
    <col min="5896" max="5896" width="6.5703125" style="660" customWidth="1"/>
    <col min="5897" max="5897" width="7.7109375" style="660" customWidth="1"/>
    <col min="5898" max="5898" width="5.28515625" style="660" customWidth="1"/>
    <col min="5899" max="5899" width="6.28515625" style="660" customWidth="1"/>
    <col min="5900" max="5900" width="7.28515625" style="660" customWidth="1"/>
    <col min="5901" max="5901" width="5.42578125" style="660" customWidth="1"/>
    <col min="5902" max="5902" width="6.7109375" style="660" customWidth="1"/>
    <col min="5903" max="5903" width="8.28515625" style="660" customWidth="1"/>
    <col min="5904" max="5904" width="5.42578125" style="660" customWidth="1"/>
    <col min="5905" max="5905" width="6.5703125" style="660" customWidth="1"/>
    <col min="5906" max="5906" width="7.42578125" style="660" customWidth="1"/>
    <col min="5907" max="5907" width="5.140625" style="660" customWidth="1"/>
    <col min="5908" max="6144" width="9.140625" style="660"/>
    <col min="6145" max="6145" width="39.140625" style="660" customWidth="1"/>
    <col min="6146" max="6146" width="6.7109375" style="660" customWidth="1"/>
    <col min="6147" max="6147" width="7.7109375" style="660" customWidth="1"/>
    <col min="6148" max="6148" width="4.5703125" style="660" customWidth="1"/>
    <col min="6149" max="6149" width="6.7109375" style="660" customWidth="1"/>
    <col min="6150" max="6150" width="7.42578125" style="660" customWidth="1"/>
    <col min="6151" max="6151" width="5.140625" style="660" customWidth="1"/>
    <col min="6152" max="6152" width="6.5703125" style="660" customWidth="1"/>
    <col min="6153" max="6153" width="7.7109375" style="660" customWidth="1"/>
    <col min="6154" max="6154" width="5.28515625" style="660" customWidth="1"/>
    <col min="6155" max="6155" width="6.28515625" style="660" customWidth="1"/>
    <col min="6156" max="6156" width="7.28515625" style="660" customWidth="1"/>
    <col min="6157" max="6157" width="5.42578125" style="660" customWidth="1"/>
    <col min="6158" max="6158" width="6.7109375" style="660" customWidth="1"/>
    <col min="6159" max="6159" width="8.28515625" style="660" customWidth="1"/>
    <col min="6160" max="6160" width="5.42578125" style="660" customWidth="1"/>
    <col min="6161" max="6161" width="6.5703125" style="660" customWidth="1"/>
    <col min="6162" max="6162" width="7.42578125" style="660" customWidth="1"/>
    <col min="6163" max="6163" width="5.140625" style="660" customWidth="1"/>
    <col min="6164" max="6400" width="9.140625" style="660"/>
    <col min="6401" max="6401" width="39.140625" style="660" customWidth="1"/>
    <col min="6402" max="6402" width="6.7109375" style="660" customWidth="1"/>
    <col min="6403" max="6403" width="7.7109375" style="660" customWidth="1"/>
    <col min="6404" max="6404" width="4.5703125" style="660" customWidth="1"/>
    <col min="6405" max="6405" width="6.7109375" style="660" customWidth="1"/>
    <col min="6406" max="6406" width="7.42578125" style="660" customWidth="1"/>
    <col min="6407" max="6407" width="5.140625" style="660" customWidth="1"/>
    <col min="6408" max="6408" width="6.5703125" style="660" customWidth="1"/>
    <col min="6409" max="6409" width="7.7109375" style="660" customWidth="1"/>
    <col min="6410" max="6410" width="5.28515625" style="660" customWidth="1"/>
    <col min="6411" max="6411" width="6.28515625" style="660" customWidth="1"/>
    <col min="6412" max="6412" width="7.28515625" style="660" customWidth="1"/>
    <col min="6413" max="6413" width="5.42578125" style="660" customWidth="1"/>
    <col min="6414" max="6414" width="6.7109375" style="660" customWidth="1"/>
    <col min="6415" max="6415" width="8.28515625" style="660" customWidth="1"/>
    <col min="6416" max="6416" width="5.42578125" style="660" customWidth="1"/>
    <col min="6417" max="6417" width="6.5703125" style="660" customWidth="1"/>
    <col min="6418" max="6418" width="7.42578125" style="660" customWidth="1"/>
    <col min="6419" max="6419" width="5.140625" style="660" customWidth="1"/>
    <col min="6420" max="6656" width="9.140625" style="660"/>
    <col min="6657" max="6657" width="39.140625" style="660" customWidth="1"/>
    <col min="6658" max="6658" width="6.7109375" style="660" customWidth="1"/>
    <col min="6659" max="6659" width="7.7109375" style="660" customWidth="1"/>
    <col min="6660" max="6660" width="4.5703125" style="660" customWidth="1"/>
    <col min="6661" max="6661" width="6.7109375" style="660" customWidth="1"/>
    <col min="6662" max="6662" width="7.42578125" style="660" customWidth="1"/>
    <col min="6663" max="6663" width="5.140625" style="660" customWidth="1"/>
    <col min="6664" max="6664" width="6.5703125" style="660" customWidth="1"/>
    <col min="6665" max="6665" width="7.7109375" style="660" customWidth="1"/>
    <col min="6666" max="6666" width="5.28515625" style="660" customWidth="1"/>
    <col min="6667" max="6667" width="6.28515625" style="660" customWidth="1"/>
    <col min="6668" max="6668" width="7.28515625" style="660" customWidth="1"/>
    <col min="6669" max="6669" width="5.42578125" style="660" customWidth="1"/>
    <col min="6670" max="6670" width="6.7109375" style="660" customWidth="1"/>
    <col min="6671" max="6671" width="8.28515625" style="660" customWidth="1"/>
    <col min="6672" max="6672" width="5.42578125" style="660" customWidth="1"/>
    <col min="6673" max="6673" width="6.5703125" style="660" customWidth="1"/>
    <col min="6674" max="6674" width="7.42578125" style="660" customWidth="1"/>
    <col min="6675" max="6675" width="5.140625" style="660" customWidth="1"/>
    <col min="6676" max="6912" width="9.140625" style="660"/>
    <col min="6913" max="6913" width="39.140625" style="660" customWidth="1"/>
    <col min="6914" max="6914" width="6.7109375" style="660" customWidth="1"/>
    <col min="6915" max="6915" width="7.7109375" style="660" customWidth="1"/>
    <col min="6916" max="6916" width="4.5703125" style="660" customWidth="1"/>
    <col min="6917" max="6917" width="6.7109375" style="660" customWidth="1"/>
    <col min="6918" max="6918" width="7.42578125" style="660" customWidth="1"/>
    <col min="6919" max="6919" width="5.140625" style="660" customWidth="1"/>
    <col min="6920" max="6920" width="6.5703125" style="660" customWidth="1"/>
    <col min="6921" max="6921" width="7.7109375" style="660" customWidth="1"/>
    <col min="6922" max="6922" width="5.28515625" style="660" customWidth="1"/>
    <col min="6923" max="6923" width="6.28515625" style="660" customWidth="1"/>
    <col min="6924" max="6924" width="7.28515625" style="660" customWidth="1"/>
    <col min="6925" max="6925" width="5.42578125" style="660" customWidth="1"/>
    <col min="6926" max="6926" width="6.7109375" style="660" customWidth="1"/>
    <col min="6927" max="6927" width="8.28515625" style="660" customWidth="1"/>
    <col min="6928" max="6928" width="5.42578125" style="660" customWidth="1"/>
    <col min="6929" max="6929" width="6.5703125" style="660" customWidth="1"/>
    <col min="6930" max="6930" width="7.42578125" style="660" customWidth="1"/>
    <col min="6931" max="6931" width="5.140625" style="660" customWidth="1"/>
    <col min="6932" max="7168" width="9.140625" style="660"/>
    <col min="7169" max="7169" width="39.140625" style="660" customWidth="1"/>
    <col min="7170" max="7170" width="6.7109375" style="660" customWidth="1"/>
    <col min="7171" max="7171" width="7.7109375" style="660" customWidth="1"/>
    <col min="7172" max="7172" width="4.5703125" style="660" customWidth="1"/>
    <col min="7173" max="7173" width="6.7109375" style="660" customWidth="1"/>
    <col min="7174" max="7174" width="7.42578125" style="660" customWidth="1"/>
    <col min="7175" max="7175" width="5.140625" style="660" customWidth="1"/>
    <col min="7176" max="7176" width="6.5703125" style="660" customWidth="1"/>
    <col min="7177" max="7177" width="7.7109375" style="660" customWidth="1"/>
    <col min="7178" max="7178" width="5.28515625" style="660" customWidth="1"/>
    <col min="7179" max="7179" width="6.28515625" style="660" customWidth="1"/>
    <col min="7180" max="7180" width="7.28515625" style="660" customWidth="1"/>
    <col min="7181" max="7181" width="5.42578125" style="660" customWidth="1"/>
    <col min="7182" max="7182" width="6.7109375" style="660" customWidth="1"/>
    <col min="7183" max="7183" width="8.28515625" style="660" customWidth="1"/>
    <col min="7184" max="7184" width="5.42578125" style="660" customWidth="1"/>
    <col min="7185" max="7185" width="6.5703125" style="660" customWidth="1"/>
    <col min="7186" max="7186" width="7.42578125" style="660" customWidth="1"/>
    <col min="7187" max="7187" width="5.140625" style="660" customWidth="1"/>
    <col min="7188" max="7424" width="9.140625" style="660"/>
    <col min="7425" max="7425" width="39.140625" style="660" customWidth="1"/>
    <col min="7426" max="7426" width="6.7109375" style="660" customWidth="1"/>
    <col min="7427" max="7427" width="7.7109375" style="660" customWidth="1"/>
    <col min="7428" max="7428" width="4.5703125" style="660" customWidth="1"/>
    <col min="7429" max="7429" width="6.7109375" style="660" customWidth="1"/>
    <col min="7430" max="7430" width="7.42578125" style="660" customWidth="1"/>
    <col min="7431" max="7431" width="5.140625" style="660" customWidth="1"/>
    <col min="7432" max="7432" width="6.5703125" style="660" customWidth="1"/>
    <col min="7433" max="7433" width="7.7109375" style="660" customWidth="1"/>
    <col min="7434" max="7434" width="5.28515625" style="660" customWidth="1"/>
    <col min="7435" max="7435" width="6.28515625" style="660" customWidth="1"/>
    <col min="7436" max="7436" width="7.28515625" style="660" customWidth="1"/>
    <col min="7437" max="7437" width="5.42578125" style="660" customWidth="1"/>
    <col min="7438" max="7438" width="6.7109375" style="660" customWidth="1"/>
    <col min="7439" max="7439" width="8.28515625" style="660" customWidth="1"/>
    <col min="7440" max="7440" width="5.42578125" style="660" customWidth="1"/>
    <col min="7441" max="7441" width="6.5703125" style="660" customWidth="1"/>
    <col min="7442" max="7442" width="7.42578125" style="660" customWidth="1"/>
    <col min="7443" max="7443" width="5.140625" style="660" customWidth="1"/>
    <col min="7444" max="7680" width="9.140625" style="660"/>
    <col min="7681" max="7681" width="39.140625" style="660" customWidth="1"/>
    <col min="7682" max="7682" width="6.7109375" style="660" customWidth="1"/>
    <col min="7683" max="7683" width="7.7109375" style="660" customWidth="1"/>
    <col min="7684" max="7684" width="4.5703125" style="660" customWidth="1"/>
    <col min="7685" max="7685" width="6.7109375" style="660" customWidth="1"/>
    <col min="7686" max="7686" width="7.42578125" style="660" customWidth="1"/>
    <col min="7687" max="7687" width="5.140625" style="660" customWidth="1"/>
    <col min="7688" max="7688" width="6.5703125" style="660" customWidth="1"/>
    <col min="7689" max="7689" width="7.7109375" style="660" customWidth="1"/>
    <col min="7690" max="7690" width="5.28515625" style="660" customWidth="1"/>
    <col min="7691" max="7691" width="6.28515625" style="660" customWidth="1"/>
    <col min="7692" max="7692" width="7.28515625" style="660" customWidth="1"/>
    <col min="7693" max="7693" width="5.42578125" style="660" customWidth="1"/>
    <col min="7694" max="7694" width="6.7109375" style="660" customWidth="1"/>
    <col min="7695" max="7695" width="8.28515625" style="660" customWidth="1"/>
    <col min="7696" max="7696" width="5.42578125" style="660" customWidth="1"/>
    <col min="7697" max="7697" width="6.5703125" style="660" customWidth="1"/>
    <col min="7698" max="7698" width="7.42578125" style="660" customWidth="1"/>
    <col min="7699" max="7699" width="5.140625" style="660" customWidth="1"/>
    <col min="7700" max="7936" width="9.140625" style="660"/>
    <col min="7937" max="7937" width="39.140625" style="660" customWidth="1"/>
    <col min="7938" max="7938" width="6.7109375" style="660" customWidth="1"/>
    <col min="7939" max="7939" width="7.7109375" style="660" customWidth="1"/>
    <col min="7940" max="7940" width="4.5703125" style="660" customWidth="1"/>
    <col min="7941" max="7941" width="6.7109375" style="660" customWidth="1"/>
    <col min="7942" max="7942" width="7.42578125" style="660" customWidth="1"/>
    <col min="7943" max="7943" width="5.140625" style="660" customWidth="1"/>
    <col min="7944" max="7944" width="6.5703125" style="660" customWidth="1"/>
    <col min="7945" max="7945" width="7.7109375" style="660" customWidth="1"/>
    <col min="7946" max="7946" width="5.28515625" style="660" customWidth="1"/>
    <col min="7947" max="7947" width="6.28515625" style="660" customWidth="1"/>
    <col min="7948" max="7948" width="7.28515625" style="660" customWidth="1"/>
    <col min="7949" max="7949" width="5.42578125" style="660" customWidth="1"/>
    <col min="7950" max="7950" width="6.7109375" style="660" customWidth="1"/>
    <col min="7951" max="7951" width="8.28515625" style="660" customWidth="1"/>
    <col min="7952" max="7952" width="5.42578125" style="660" customWidth="1"/>
    <col min="7953" max="7953" width="6.5703125" style="660" customWidth="1"/>
    <col min="7954" max="7954" width="7.42578125" style="660" customWidth="1"/>
    <col min="7955" max="7955" width="5.140625" style="660" customWidth="1"/>
    <col min="7956" max="8192" width="9.140625" style="660"/>
    <col min="8193" max="8193" width="39.140625" style="660" customWidth="1"/>
    <col min="8194" max="8194" width="6.7109375" style="660" customWidth="1"/>
    <col min="8195" max="8195" width="7.7109375" style="660" customWidth="1"/>
    <col min="8196" max="8196" width="4.5703125" style="660" customWidth="1"/>
    <col min="8197" max="8197" width="6.7109375" style="660" customWidth="1"/>
    <col min="8198" max="8198" width="7.42578125" style="660" customWidth="1"/>
    <col min="8199" max="8199" width="5.140625" style="660" customWidth="1"/>
    <col min="8200" max="8200" width="6.5703125" style="660" customWidth="1"/>
    <col min="8201" max="8201" width="7.7109375" style="660" customWidth="1"/>
    <col min="8202" max="8202" width="5.28515625" style="660" customWidth="1"/>
    <col min="8203" max="8203" width="6.28515625" style="660" customWidth="1"/>
    <col min="8204" max="8204" width="7.28515625" style="660" customWidth="1"/>
    <col min="8205" max="8205" width="5.42578125" style="660" customWidth="1"/>
    <col min="8206" max="8206" width="6.7109375" style="660" customWidth="1"/>
    <col min="8207" max="8207" width="8.28515625" style="660" customWidth="1"/>
    <col min="8208" max="8208" width="5.42578125" style="660" customWidth="1"/>
    <col min="8209" max="8209" width="6.5703125" style="660" customWidth="1"/>
    <col min="8210" max="8210" width="7.42578125" style="660" customWidth="1"/>
    <col min="8211" max="8211" width="5.140625" style="660" customWidth="1"/>
    <col min="8212" max="8448" width="9.140625" style="660"/>
    <col min="8449" max="8449" width="39.140625" style="660" customWidth="1"/>
    <col min="8450" max="8450" width="6.7109375" style="660" customWidth="1"/>
    <col min="8451" max="8451" width="7.7109375" style="660" customWidth="1"/>
    <col min="8452" max="8452" width="4.5703125" style="660" customWidth="1"/>
    <col min="8453" max="8453" width="6.7109375" style="660" customWidth="1"/>
    <col min="8454" max="8454" width="7.42578125" style="660" customWidth="1"/>
    <col min="8455" max="8455" width="5.140625" style="660" customWidth="1"/>
    <col min="8456" max="8456" width="6.5703125" style="660" customWidth="1"/>
    <col min="8457" max="8457" width="7.7109375" style="660" customWidth="1"/>
    <col min="8458" max="8458" width="5.28515625" style="660" customWidth="1"/>
    <col min="8459" max="8459" width="6.28515625" style="660" customWidth="1"/>
    <col min="8460" max="8460" width="7.28515625" style="660" customWidth="1"/>
    <col min="8461" max="8461" width="5.42578125" style="660" customWidth="1"/>
    <col min="8462" max="8462" width="6.7109375" style="660" customWidth="1"/>
    <col min="8463" max="8463" width="8.28515625" style="660" customWidth="1"/>
    <col min="8464" max="8464" width="5.42578125" style="660" customWidth="1"/>
    <col min="8465" max="8465" width="6.5703125" style="660" customWidth="1"/>
    <col min="8466" max="8466" width="7.42578125" style="660" customWidth="1"/>
    <col min="8467" max="8467" width="5.140625" style="660" customWidth="1"/>
    <col min="8468" max="8704" width="9.140625" style="660"/>
    <col min="8705" max="8705" width="39.140625" style="660" customWidth="1"/>
    <col min="8706" max="8706" width="6.7109375" style="660" customWidth="1"/>
    <col min="8707" max="8707" width="7.7109375" style="660" customWidth="1"/>
    <col min="8708" max="8708" width="4.5703125" style="660" customWidth="1"/>
    <col min="8709" max="8709" width="6.7109375" style="660" customWidth="1"/>
    <col min="8710" max="8710" width="7.42578125" style="660" customWidth="1"/>
    <col min="8711" max="8711" width="5.140625" style="660" customWidth="1"/>
    <col min="8712" max="8712" width="6.5703125" style="660" customWidth="1"/>
    <col min="8713" max="8713" width="7.7109375" style="660" customWidth="1"/>
    <col min="8714" max="8714" width="5.28515625" style="660" customWidth="1"/>
    <col min="8715" max="8715" width="6.28515625" style="660" customWidth="1"/>
    <col min="8716" max="8716" width="7.28515625" style="660" customWidth="1"/>
    <col min="8717" max="8717" width="5.42578125" style="660" customWidth="1"/>
    <col min="8718" max="8718" width="6.7109375" style="660" customWidth="1"/>
    <col min="8719" max="8719" width="8.28515625" style="660" customWidth="1"/>
    <col min="8720" max="8720" width="5.42578125" style="660" customWidth="1"/>
    <col min="8721" max="8721" width="6.5703125" style="660" customWidth="1"/>
    <col min="8722" max="8722" width="7.42578125" style="660" customWidth="1"/>
    <col min="8723" max="8723" width="5.140625" style="660" customWidth="1"/>
    <col min="8724" max="8960" width="9.140625" style="660"/>
    <col min="8961" max="8961" width="39.140625" style="660" customWidth="1"/>
    <col min="8962" max="8962" width="6.7109375" style="660" customWidth="1"/>
    <col min="8963" max="8963" width="7.7109375" style="660" customWidth="1"/>
    <col min="8964" max="8964" width="4.5703125" style="660" customWidth="1"/>
    <col min="8965" max="8965" width="6.7109375" style="660" customWidth="1"/>
    <col min="8966" max="8966" width="7.42578125" style="660" customWidth="1"/>
    <col min="8967" max="8967" width="5.140625" style="660" customWidth="1"/>
    <col min="8968" max="8968" width="6.5703125" style="660" customWidth="1"/>
    <col min="8969" max="8969" width="7.7109375" style="660" customWidth="1"/>
    <col min="8970" max="8970" width="5.28515625" style="660" customWidth="1"/>
    <col min="8971" max="8971" width="6.28515625" style="660" customWidth="1"/>
    <col min="8972" max="8972" width="7.28515625" style="660" customWidth="1"/>
    <col min="8973" max="8973" width="5.42578125" style="660" customWidth="1"/>
    <col min="8974" max="8974" width="6.7109375" style="660" customWidth="1"/>
    <col min="8975" max="8975" width="8.28515625" style="660" customWidth="1"/>
    <col min="8976" max="8976" width="5.42578125" style="660" customWidth="1"/>
    <col min="8977" max="8977" width="6.5703125" style="660" customWidth="1"/>
    <col min="8978" max="8978" width="7.42578125" style="660" customWidth="1"/>
    <col min="8979" max="8979" width="5.140625" style="660" customWidth="1"/>
    <col min="8980" max="9216" width="9.140625" style="660"/>
    <col min="9217" max="9217" width="39.140625" style="660" customWidth="1"/>
    <col min="9218" max="9218" width="6.7109375" style="660" customWidth="1"/>
    <col min="9219" max="9219" width="7.7109375" style="660" customWidth="1"/>
    <col min="9220" max="9220" width="4.5703125" style="660" customWidth="1"/>
    <col min="9221" max="9221" width="6.7109375" style="660" customWidth="1"/>
    <col min="9222" max="9222" width="7.42578125" style="660" customWidth="1"/>
    <col min="9223" max="9223" width="5.140625" style="660" customWidth="1"/>
    <col min="9224" max="9224" width="6.5703125" style="660" customWidth="1"/>
    <col min="9225" max="9225" width="7.7109375" style="660" customWidth="1"/>
    <col min="9226" max="9226" width="5.28515625" style="660" customWidth="1"/>
    <col min="9227" max="9227" width="6.28515625" style="660" customWidth="1"/>
    <col min="9228" max="9228" width="7.28515625" style="660" customWidth="1"/>
    <col min="9229" max="9229" width="5.42578125" style="660" customWidth="1"/>
    <col min="9230" max="9230" width="6.7109375" style="660" customWidth="1"/>
    <col min="9231" max="9231" width="8.28515625" style="660" customWidth="1"/>
    <col min="9232" max="9232" width="5.42578125" style="660" customWidth="1"/>
    <col min="9233" max="9233" width="6.5703125" style="660" customWidth="1"/>
    <col min="9234" max="9234" width="7.42578125" style="660" customWidth="1"/>
    <col min="9235" max="9235" width="5.140625" style="660" customWidth="1"/>
    <col min="9236" max="9472" width="9.140625" style="660"/>
    <col min="9473" max="9473" width="39.140625" style="660" customWidth="1"/>
    <col min="9474" max="9474" width="6.7109375" style="660" customWidth="1"/>
    <col min="9475" max="9475" width="7.7109375" style="660" customWidth="1"/>
    <col min="9476" max="9476" width="4.5703125" style="660" customWidth="1"/>
    <col min="9477" max="9477" width="6.7109375" style="660" customWidth="1"/>
    <col min="9478" max="9478" width="7.42578125" style="660" customWidth="1"/>
    <col min="9479" max="9479" width="5.140625" style="660" customWidth="1"/>
    <col min="9480" max="9480" width="6.5703125" style="660" customWidth="1"/>
    <col min="9481" max="9481" width="7.7109375" style="660" customWidth="1"/>
    <col min="9482" max="9482" width="5.28515625" style="660" customWidth="1"/>
    <col min="9483" max="9483" width="6.28515625" style="660" customWidth="1"/>
    <col min="9484" max="9484" width="7.28515625" style="660" customWidth="1"/>
    <col min="9485" max="9485" width="5.42578125" style="660" customWidth="1"/>
    <col min="9486" max="9486" width="6.7109375" style="660" customWidth="1"/>
    <col min="9487" max="9487" width="8.28515625" style="660" customWidth="1"/>
    <col min="9488" max="9488" width="5.42578125" style="660" customWidth="1"/>
    <col min="9489" max="9489" width="6.5703125" style="660" customWidth="1"/>
    <col min="9490" max="9490" width="7.42578125" style="660" customWidth="1"/>
    <col min="9491" max="9491" width="5.140625" style="660" customWidth="1"/>
    <col min="9492" max="9728" width="9.140625" style="660"/>
    <col min="9729" max="9729" width="39.140625" style="660" customWidth="1"/>
    <col min="9730" max="9730" width="6.7109375" style="660" customWidth="1"/>
    <col min="9731" max="9731" width="7.7109375" style="660" customWidth="1"/>
    <col min="9732" max="9732" width="4.5703125" style="660" customWidth="1"/>
    <col min="9733" max="9733" width="6.7109375" style="660" customWidth="1"/>
    <col min="9734" max="9734" width="7.42578125" style="660" customWidth="1"/>
    <col min="9735" max="9735" width="5.140625" style="660" customWidth="1"/>
    <col min="9736" max="9736" width="6.5703125" style="660" customWidth="1"/>
    <col min="9737" max="9737" width="7.7109375" style="660" customWidth="1"/>
    <col min="9738" max="9738" width="5.28515625" style="660" customWidth="1"/>
    <col min="9739" max="9739" width="6.28515625" style="660" customWidth="1"/>
    <col min="9740" max="9740" width="7.28515625" style="660" customWidth="1"/>
    <col min="9741" max="9741" width="5.42578125" style="660" customWidth="1"/>
    <col min="9742" max="9742" width="6.7109375" style="660" customWidth="1"/>
    <col min="9743" max="9743" width="8.28515625" style="660" customWidth="1"/>
    <col min="9744" max="9744" width="5.42578125" style="660" customWidth="1"/>
    <col min="9745" max="9745" width="6.5703125" style="660" customWidth="1"/>
    <col min="9746" max="9746" width="7.42578125" style="660" customWidth="1"/>
    <col min="9747" max="9747" width="5.140625" style="660" customWidth="1"/>
    <col min="9748" max="9984" width="9.140625" style="660"/>
    <col min="9985" max="9985" width="39.140625" style="660" customWidth="1"/>
    <col min="9986" max="9986" width="6.7109375" style="660" customWidth="1"/>
    <col min="9987" max="9987" width="7.7109375" style="660" customWidth="1"/>
    <col min="9988" max="9988" width="4.5703125" style="660" customWidth="1"/>
    <col min="9989" max="9989" width="6.7109375" style="660" customWidth="1"/>
    <col min="9990" max="9990" width="7.42578125" style="660" customWidth="1"/>
    <col min="9991" max="9991" width="5.140625" style="660" customWidth="1"/>
    <col min="9992" max="9992" width="6.5703125" style="660" customWidth="1"/>
    <col min="9993" max="9993" width="7.7109375" style="660" customWidth="1"/>
    <col min="9994" max="9994" width="5.28515625" style="660" customWidth="1"/>
    <col min="9995" max="9995" width="6.28515625" style="660" customWidth="1"/>
    <col min="9996" max="9996" width="7.28515625" style="660" customWidth="1"/>
    <col min="9997" max="9997" width="5.42578125" style="660" customWidth="1"/>
    <col min="9998" max="9998" width="6.7109375" style="660" customWidth="1"/>
    <col min="9999" max="9999" width="8.28515625" style="660" customWidth="1"/>
    <col min="10000" max="10000" width="5.42578125" style="660" customWidth="1"/>
    <col min="10001" max="10001" width="6.5703125" style="660" customWidth="1"/>
    <col min="10002" max="10002" width="7.42578125" style="660" customWidth="1"/>
    <col min="10003" max="10003" width="5.140625" style="660" customWidth="1"/>
    <col min="10004" max="10240" width="9.140625" style="660"/>
    <col min="10241" max="10241" width="39.140625" style="660" customWidth="1"/>
    <col min="10242" max="10242" width="6.7109375" style="660" customWidth="1"/>
    <col min="10243" max="10243" width="7.7109375" style="660" customWidth="1"/>
    <col min="10244" max="10244" width="4.5703125" style="660" customWidth="1"/>
    <col min="10245" max="10245" width="6.7109375" style="660" customWidth="1"/>
    <col min="10246" max="10246" width="7.42578125" style="660" customWidth="1"/>
    <col min="10247" max="10247" width="5.140625" style="660" customWidth="1"/>
    <col min="10248" max="10248" width="6.5703125" style="660" customWidth="1"/>
    <col min="10249" max="10249" width="7.7109375" style="660" customWidth="1"/>
    <col min="10250" max="10250" width="5.28515625" style="660" customWidth="1"/>
    <col min="10251" max="10251" width="6.28515625" style="660" customWidth="1"/>
    <col min="10252" max="10252" width="7.28515625" style="660" customWidth="1"/>
    <col min="10253" max="10253" width="5.42578125" style="660" customWidth="1"/>
    <col min="10254" max="10254" width="6.7109375" style="660" customWidth="1"/>
    <col min="10255" max="10255" width="8.28515625" style="660" customWidth="1"/>
    <col min="10256" max="10256" width="5.42578125" style="660" customWidth="1"/>
    <col min="10257" max="10257" width="6.5703125" style="660" customWidth="1"/>
    <col min="10258" max="10258" width="7.42578125" style="660" customWidth="1"/>
    <col min="10259" max="10259" width="5.140625" style="660" customWidth="1"/>
    <col min="10260" max="10496" width="9.140625" style="660"/>
    <col min="10497" max="10497" width="39.140625" style="660" customWidth="1"/>
    <col min="10498" max="10498" width="6.7109375" style="660" customWidth="1"/>
    <col min="10499" max="10499" width="7.7109375" style="660" customWidth="1"/>
    <col min="10500" max="10500" width="4.5703125" style="660" customWidth="1"/>
    <col min="10501" max="10501" width="6.7109375" style="660" customWidth="1"/>
    <col min="10502" max="10502" width="7.42578125" style="660" customWidth="1"/>
    <col min="10503" max="10503" width="5.140625" style="660" customWidth="1"/>
    <col min="10504" max="10504" width="6.5703125" style="660" customWidth="1"/>
    <col min="10505" max="10505" width="7.7109375" style="660" customWidth="1"/>
    <col min="10506" max="10506" width="5.28515625" style="660" customWidth="1"/>
    <col min="10507" max="10507" width="6.28515625" style="660" customWidth="1"/>
    <col min="10508" max="10508" width="7.28515625" style="660" customWidth="1"/>
    <col min="10509" max="10509" width="5.42578125" style="660" customWidth="1"/>
    <col min="10510" max="10510" width="6.7109375" style="660" customWidth="1"/>
    <col min="10511" max="10511" width="8.28515625" style="660" customWidth="1"/>
    <col min="10512" max="10512" width="5.42578125" style="660" customWidth="1"/>
    <col min="10513" max="10513" width="6.5703125" style="660" customWidth="1"/>
    <col min="10514" max="10514" width="7.42578125" style="660" customWidth="1"/>
    <col min="10515" max="10515" width="5.140625" style="660" customWidth="1"/>
    <col min="10516" max="10752" width="9.140625" style="660"/>
    <col min="10753" max="10753" width="39.140625" style="660" customWidth="1"/>
    <col min="10754" max="10754" width="6.7109375" style="660" customWidth="1"/>
    <col min="10755" max="10755" width="7.7109375" style="660" customWidth="1"/>
    <col min="10756" max="10756" width="4.5703125" style="660" customWidth="1"/>
    <col min="10757" max="10757" width="6.7109375" style="660" customWidth="1"/>
    <col min="10758" max="10758" width="7.42578125" style="660" customWidth="1"/>
    <col min="10759" max="10759" width="5.140625" style="660" customWidth="1"/>
    <col min="10760" max="10760" width="6.5703125" style="660" customWidth="1"/>
    <col min="10761" max="10761" width="7.7109375" style="660" customWidth="1"/>
    <col min="10762" max="10762" width="5.28515625" style="660" customWidth="1"/>
    <col min="10763" max="10763" width="6.28515625" style="660" customWidth="1"/>
    <col min="10764" max="10764" width="7.28515625" style="660" customWidth="1"/>
    <col min="10765" max="10765" width="5.42578125" style="660" customWidth="1"/>
    <col min="10766" max="10766" width="6.7109375" style="660" customWidth="1"/>
    <col min="10767" max="10767" width="8.28515625" style="660" customWidth="1"/>
    <col min="10768" max="10768" width="5.42578125" style="660" customWidth="1"/>
    <col min="10769" max="10769" width="6.5703125" style="660" customWidth="1"/>
    <col min="10770" max="10770" width="7.42578125" style="660" customWidth="1"/>
    <col min="10771" max="10771" width="5.140625" style="660" customWidth="1"/>
    <col min="10772" max="11008" width="9.140625" style="660"/>
    <col min="11009" max="11009" width="39.140625" style="660" customWidth="1"/>
    <col min="11010" max="11010" width="6.7109375" style="660" customWidth="1"/>
    <col min="11011" max="11011" width="7.7109375" style="660" customWidth="1"/>
    <col min="11012" max="11012" width="4.5703125" style="660" customWidth="1"/>
    <col min="11013" max="11013" width="6.7109375" style="660" customWidth="1"/>
    <col min="11014" max="11014" width="7.42578125" style="660" customWidth="1"/>
    <col min="11015" max="11015" width="5.140625" style="660" customWidth="1"/>
    <col min="11016" max="11016" width="6.5703125" style="660" customWidth="1"/>
    <col min="11017" max="11017" width="7.7109375" style="660" customWidth="1"/>
    <col min="11018" max="11018" width="5.28515625" style="660" customWidth="1"/>
    <col min="11019" max="11019" width="6.28515625" style="660" customWidth="1"/>
    <col min="11020" max="11020" width="7.28515625" style="660" customWidth="1"/>
    <col min="11021" max="11021" width="5.42578125" style="660" customWidth="1"/>
    <col min="11022" max="11022" width="6.7109375" style="660" customWidth="1"/>
    <col min="11023" max="11023" width="8.28515625" style="660" customWidth="1"/>
    <col min="11024" max="11024" width="5.42578125" style="660" customWidth="1"/>
    <col min="11025" max="11025" width="6.5703125" style="660" customWidth="1"/>
    <col min="11026" max="11026" width="7.42578125" style="660" customWidth="1"/>
    <col min="11027" max="11027" width="5.140625" style="660" customWidth="1"/>
    <col min="11028" max="11264" width="9.140625" style="660"/>
    <col min="11265" max="11265" width="39.140625" style="660" customWidth="1"/>
    <col min="11266" max="11266" width="6.7109375" style="660" customWidth="1"/>
    <col min="11267" max="11267" width="7.7109375" style="660" customWidth="1"/>
    <col min="11268" max="11268" width="4.5703125" style="660" customWidth="1"/>
    <col min="11269" max="11269" width="6.7109375" style="660" customWidth="1"/>
    <col min="11270" max="11270" width="7.42578125" style="660" customWidth="1"/>
    <col min="11271" max="11271" width="5.140625" style="660" customWidth="1"/>
    <col min="11272" max="11272" width="6.5703125" style="660" customWidth="1"/>
    <col min="11273" max="11273" width="7.7109375" style="660" customWidth="1"/>
    <col min="11274" max="11274" width="5.28515625" style="660" customWidth="1"/>
    <col min="11275" max="11275" width="6.28515625" style="660" customWidth="1"/>
    <col min="11276" max="11276" width="7.28515625" style="660" customWidth="1"/>
    <col min="11277" max="11277" width="5.42578125" style="660" customWidth="1"/>
    <col min="11278" max="11278" width="6.7109375" style="660" customWidth="1"/>
    <col min="11279" max="11279" width="8.28515625" style="660" customWidth="1"/>
    <col min="11280" max="11280" width="5.42578125" style="660" customWidth="1"/>
    <col min="11281" max="11281" width="6.5703125" style="660" customWidth="1"/>
    <col min="11282" max="11282" width="7.42578125" style="660" customWidth="1"/>
    <col min="11283" max="11283" width="5.140625" style="660" customWidth="1"/>
    <col min="11284" max="11520" width="9.140625" style="660"/>
    <col min="11521" max="11521" width="39.140625" style="660" customWidth="1"/>
    <col min="11522" max="11522" width="6.7109375" style="660" customWidth="1"/>
    <col min="11523" max="11523" width="7.7109375" style="660" customWidth="1"/>
    <col min="11524" max="11524" width="4.5703125" style="660" customWidth="1"/>
    <col min="11525" max="11525" width="6.7109375" style="660" customWidth="1"/>
    <col min="11526" max="11526" width="7.42578125" style="660" customWidth="1"/>
    <col min="11527" max="11527" width="5.140625" style="660" customWidth="1"/>
    <col min="11528" max="11528" width="6.5703125" style="660" customWidth="1"/>
    <col min="11529" max="11529" width="7.7109375" style="660" customWidth="1"/>
    <col min="11530" max="11530" width="5.28515625" style="660" customWidth="1"/>
    <col min="11531" max="11531" width="6.28515625" style="660" customWidth="1"/>
    <col min="11532" max="11532" width="7.28515625" style="660" customWidth="1"/>
    <col min="11533" max="11533" width="5.42578125" style="660" customWidth="1"/>
    <col min="11534" max="11534" width="6.7109375" style="660" customWidth="1"/>
    <col min="11535" max="11535" width="8.28515625" style="660" customWidth="1"/>
    <col min="11536" max="11536" width="5.42578125" style="660" customWidth="1"/>
    <col min="11537" max="11537" width="6.5703125" style="660" customWidth="1"/>
    <col min="11538" max="11538" width="7.42578125" style="660" customWidth="1"/>
    <col min="11539" max="11539" width="5.140625" style="660" customWidth="1"/>
    <col min="11540" max="11776" width="9.140625" style="660"/>
    <col min="11777" max="11777" width="39.140625" style="660" customWidth="1"/>
    <col min="11778" max="11778" width="6.7109375" style="660" customWidth="1"/>
    <col min="11779" max="11779" width="7.7109375" style="660" customWidth="1"/>
    <col min="11780" max="11780" width="4.5703125" style="660" customWidth="1"/>
    <col min="11781" max="11781" width="6.7109375" style="660" customWidth="1"/>
    <col min="11782" max="11782" width="7.42578125" style="660" customWidth="1"/>
    <col min="11783" max="11783" width="5.140625" style="660" customWidth="1"/>
    <col min="11784" max="11784" width="6.5703125" style="660" customWidth="1"/>
    <col min="11785" max="11785" width="7.7109375" style="660" customWidth="1"/>
    <col min="11786" max="11786" width="5.28515625" style="660" customWidth="1"/>
    <col min="11787" max="11787" width="6.28515625" style="660" customWidth="1"/>
    <col min="11788" max="11788" width="7.28515625" style="660" customWidth="1"/>
    <col min="11789" max="11789" width="5.42578125" style="660" customWidth="1"/>
    <col min="11790" max="11790" width="6.7109375" style="660" customWidth="1"/>
    <col min="11791" max="11791" width="8.28515625" style="660" customWidth="1"/>
    <col min="11792" max="11792" width="5.42578125" style="660" customWidth="1"/>
    <col min="11793" max="11793" width="6.5703125" style="660" customWidth="1"/>
    <col min="11794" max="11794" width="7.42578125" style="660" customWidth="1"/>
    <col min="11795" max="11795" width="5.140625" style="660" customWidth="1"/>
    <col min="11796" max="12032" width="9.140625" style="660"/>
    <col min="12033" max="12033" width="39.140625" style="660" customWidth="1"/>
    <col min="12034" max="12034" width="6.7109375" style="660" customWidth="1"/>
    <col min="12035" max="12035" width="7.7109375" style="660" customWidth="1"/>
    <col min="12036" max="12036" width="4.5703125" style="660" customWidth="1"/>
    <col min="12037" max="12037" width="6.7109375" style="660" customWidth="1"/>
    <col min="12038" max="12038" width="7.42578125" style="660" customWidth="1"/>
    <col min="12039" max="12039" width="5.140625" style="660" customWidth="1"/>
    <col min="12040" max="12040" width="6.5703125" style="660" customWidth="1"/>
    <col min="12041" max="12041" width="7.7109375" style="660" customWidth="1"/>
    <col min="12042" max="12042" width="5.28515625" style="660" customWidth="1"/>
    <col min="12043" max="12043" width="6.28515625" style="660" customWidth="1"/>
    <col min="12044" max="12044" width="7.28515625" style="660" customWidth="1"/>
    <col min="12045" max="12045" width="5.42578125" style="660" customWidth="1"/>
    <col min="12046" max="12046" width="6.7109375" style="660" customWidth="1"/>
    <col min="12047" max="12047" width="8.28515625" style="660" customWidth="1"/>
    <col min="12048" max="12048" width="5.42578125" style="660" customWidth="1"/>
    <col min="12049" max="12049" width="6.5703125" style="660" customWidth="1"/>
    <col min="12050" max="12050" width="7.42578125" style="660" customWidth="1"/>
    <col min="12051" max="12051" width="5.140625" style="660" customWidth="1"/>
    <col min="12052" max="12288" width="9.140625" style="660"/>
    <col min="12289" max="12289" width="39.140625" style="660" customWidth="1"/>
    <col min="12290" max="12290" width="6.7109375" style="660" customWidth="1"/>
    <col min="12291" max="12291" width="7.7109375" style="660" customWidth="1"/>
    <col min="12292" max="12292" width="4.5703125" style="660" customWidth="1"/>
    <col min="12293" max="12293" width="6.7109375" style="660" customWidth="1"/>
    <col min="12294" max="12294" width="7.42578125" style="660" customWidth="1"/>
    <col min="12295" max="12295" width="5.140625" style="660" customWidth="1"/>
    <col min="12296" max="12296" width="6.5703125" style="660" customWidth="1"/>
    <col min="12297" max="12297" width="7.7109375" style="660" customWidth="1"/>
    <col min="12298" max="12298" width="5.28515625" style="660" customWidth="1"/>
    <col min="12299" max="12299" width="6.28515625" style="660" customWidth="1"/>
    <col min="12300" max="12300" width="7.28515625" style="660" customWidth="1"/>
    <col min="12301" max="12301" width="5.42578125" style="660" customWidth="1"/>
    <col min="12302" max="12302" width="6.7109375" style="660" customWidth="1"/>
    <col min="12303" max="12303" width="8.28515625" style="660" customWidth="1"/>
    <col min="12304" max="12304" width="5.42578125" style="660" customWidth="1"/>
    <col min="12305" max="12305" width="6.5703125" style="660" customWidth="1"/>
    <col min="12306" max="12306" width="7.42578125" style="660" customWidth="1"/>
    <col min="12307" max="12307" width="5.140625" style="660" customWidth="1"/>
    <col min="12308" max="12544" width="9.140625" style="660"/>
    <col min="12545" max="12545" width="39.140625" style="660" customWidth="1"/>
    <col min="12546" max="12546" width="6.7109375" style="660" customWidth="1"/>
    <col min="12547" max="12547" width="7.7109375" style="660" customWidth="1"/>
    <col min="12548" max="12548" width="4.5703125" style="660" customWidth="1"/>
    <col min="12549" max="12549" width="6.7109375" style="660" customWidth="1"/>
    <col min="12550" max="12550" width="7.42578125" style="660" customWidth="1"/>
    <col min="12551" max="12551" width="5.140625" style="660" customWidth="1"/>
    <col min="12552" max="12552" width="6.5703125" style="660" customWidth="1"/>
    <col min="12553" max="12553" width="7.7109375" style="660" customWidth="1"/>
    <col min="12554" max="12554" width="5.28515625" style="660" customWidth="1"/>
    <col min="12555" max="12555" width="6.28515625" style="660" customWidth="1"/>
    <col min="12556" max="12556" width="7.28515625" style="660" customWidth="1"/>
    <col min="12557" max="12557" width="5.42578125" style="660" customWidth="1"/>
    <col min="12558" max="12558" width="6.7109375" style="660" customWidth="1"/>
    <col min="12559" max="12559" width="8.28515625" style="660" customWidth="1"/>
    <col min="12560" max="12560" width="5.42578125" style="660" customWidth="1"/>
    <col min="12561" max="12561" width="6.5703125" style="660" customWidth="1"/>
    <col min="12562" max="12562" width="7.42578125" style="660" customWidth="1"/>
    <col min="12563" max="12563" width="5.140625" style="660" customWidth="1"/>
    <col min="12564" max="12800" width="9.140625" style="660"/>
    <col min="12801" max="12801" width="39.140625" style="660" customWidth="1"/>
    <col min="12802" max="12802" width="6.7109375" style="660" customWidth="1"/>
    <col min="12803" max="12803" width="7.7109375" style="660" customWidth="1"/>
    <col min="12804" max="12804" width="4.5703125" style="660" customWidth="1"/>
    <col min="12805" max="12805" width="6.7109375" style="660" customWidth="1"/>
    <col min="12806" max="12806" width="7.42578125" style="660" customWidth="1"/>
    <col min="12807" max="12807" width="5.140625" style="660" customWidth="1"/>
    <col min="12808" max="12808" width="6.5703125" style="660" customWidth="1"/>
    <col min="12809" max="12809" width="7.7109375" style="660" customWidth="1"/>
    <col min="12810" max="12810" width="5.28515625" style="660" customWidth="1"/>
    <col min="12811" max="12811" width="6.28515625" style="660" customWidth="1"/>
    <col min="12812" max="12812" width="7.28515625" style="660" customWidth="1"/>
    <col min="12813" max="12813" width="5.42578125" style="660" customWidth="1"/>
    <col min="12814" max="12814" width="6.7109375" style="660" customWidth="1"/>
    <col min="12815" max="12815" width="8.28515625" style="660" customWidth="1"/>
    <col min="12816" max="12816" width="5.42578125" style="660" customWidth="1"/>
    <col min="12817" max="12817" width="6.5703125" style="660" customWidth="1"/>
    <col min="12818" max="12818" width="7.42578125" style="660" customWidth="1"/>
    <col min="12819" max="12819" width="5.140625" style="660" customWidth="1"/>
    <col min="12820" max="13056" width="9.140625" style="660"/>
    <col min="13057" max="13057" width="39.140625" style="660" customWidth="1"/>
    <col min="13058" max="13058" width="6.7109375" style="660" customWidth="1"/>
    <col min="13059" max="13059" width="7.7109375" style="660" customWidth="1"/>
    <col min="13060" max="13060" width="4.5703125" style="660" customWidth="1"/>
    <col min="13061" max="13061" width="6.7109375" style="660" customWidth="1"/>
    <col min="13062" max="13062" width="7.42578125" style="660" customWidth="1"/>
    <col min="13063" max="13063" width="5.140625" style="660" customWidth="1"/>
    <col min="13064" max="13064" width="6.5703125" style="660" customWidth="1"/>
    <col min="13065" max="13065" width="7.7109375" style="660" customWidth="1"/>
    <col min="13066" max="13066" width="5.28515625" style="660" customWidth="1"/>
    <col min="13067" max="13067" width="6.28515625" style="660" customWidth="1"/>
    <col min="13068" max="13068" width="7.28515625" style="660" customWidth="1"/>
    <col min="13069" max="13069" width="5.42578125" style="660" customWidth="1"/>
    <col min="13070" max="13070" width="6.7109375" style="660" customWidth="1"/>
    <col min="13071" max="13071" width="8.28515625" style="660" customWidth="1"/>
    <col min="13072" max="13072" width="5.42578125" style="660" customWidth="1"/>
    <col min="13073" max="13073" width="6.5703125" style="660" customWidth="1"/>
    <col min="13074" max="13074" width="7.42578125" style="660" customWidth="1"/>
    <col min="13075" max="13075" width="5.140625" style="660" customWidth="1"/>
    <col min="13076" max="13312" width="9.140625" style="660"/>
    <col min="13313" max="13313" width="39.140625" style="660" customWidth="1"/>
    <col min="13314" max="13314" width="6.7109375" style="660" customWidth="1"/>
    <col min="13315" max="13315" width="7.7109375" style="660" customWidth="1"/>
    <col min="13316" max="13316" width="4.5703125" style="660" customWidth="1"/>
    <col min="13317" max="13317" width="6.7109375" style="660" customWidth="1"/>
    <col min="13318" max="13318" width="7.42578125" style="660" customWidth="1"/>
    <col min="13319" max="13319" width="5.140625" style="660" customWidth="1"/>
    <col min="13320" max="13320" width="6.5703125" style="660" customWidth="1"/>
    <col min="13321" max="13321" width="7.7109375" style="660" customWidth="1"/>
    <col min="13322" max="13322" width="5.28515625" style="660" customWidth="1"/>
    <col min="13323" max="13323" width="6.28515625" style="660" customWidth="1"/>
    <col min="13324" max="13324" width="7.28515625" style="660" customWidth="1"/>
    <col min="13325" max="13325" width="5.42578125" style="660" customWidth="1"/>
    <col min="13326" max="13326" width="6.7109375" style="660" customWidth="1"/>
    <col min="13327" max="13327" width="8.28515625" style="660" customWidth="1"/>
    <col min="13328" max="13328" width="5.42578125" style="660" customWidth="1"/>
    <col min="13329" max="13329" width="6.5703125" style="660" customWidth="1"/>
    <col min="13330" max="13330" width="7.42578125" style="660" customWidth="1"/>
    <col min="13331" max="13331" width="5.140625" style="660" customWidth="1"/>
    <col min="13332" max="13568" width="9.140625" style="660"/>
    <col min="13569" max="13569" width="39.140625" style="660" customWidth="1"/>
    <col min="13570" max="13570" width="6.7109375" style="660" customWidth="1"/>
    <col min="13571" max="13571" width="7.7109375" style="660" customWidth="1"/>
    <col min="13572" max="13572" width="4.5703125" style="660" customWidth="1"/>
    <col min="13573" max="13573" width="6.7109375" style="660" customWidth="1"/>
    <col min="13574" max="13574" width="7.42578125" style="660" customWidth="1"/>
    <col min="13575" max="13575" width="5.140625" style="660" customWidth="1"/>
    <col min="13576" max="13576" width="6.5703125" style="660" customWidth="1"/>
    <col min="13577" max="13577" width="7.7109375" style="660" customWidth="1"/>
    <col min="13578" max="13578" width="5.28515625" style="660" customWidth="1"/>
    <col min="13579" max="13579" width="6.28515625" style="660" customWidth="1"/>
    <col min="13580" max="13580" width="7.28515625" style="660" customWidth="1"/>
    <col min="13581" max="13581" width="5.42578125" style="660" customWidth="1"/>
    <col min="13582" max="13582" width="6.7109375" style="660" customWidth="1"/>
    <col min="13583" max="13583" width="8.28515625" style="660" customWidth="1"/>
    <col min="13584" max="13584" width="5.42578125" style="660" customWidth="1"/>
    <col min="13585" max="13585" width="6.5703125" style="660" customWidth="1"/>
    <col min="13586" max="13586" width="7.42578125" style="660" customWidth="1"/>
    <col min="13587" max="13587" width="5.140625" style="660" customWidth="1"/>
    <col min="13588" max="13824" width="9.140625" style="660"/>
    <col min="13825" max="13825" width="39.140625" style="660" customWidth="1"/>
    <col min="13826" max="13826" width="6.7109375" style="660" customWidth="1"/>
    <col min="13827" max="13827" width="7.7109375" style="660" customWidth="1"/>
    <col min="13828" max="13828" width="4.5703125" style="660" customWidth="1"/>
    <col min="13829" max="13829" width="6.7109375" style="660" customWidth="1"/>
    <col min="13830" max="13830" width="7.42578125" style="660" customWidth="1"/>
    <col min="13831" max="13831" width="5.140625" style="660" customWidth="1"/>
    <col min="13832" max="13832" width="6.5703125" style="660" customWidth="1"/>
    <col min="13833" max="13833" width="7.7109375" style="660" customWidth="1"/>
    <col min="13834" max="13834" width="5.28515625" style="660" customWidth="1"/>
    <col min="13835" max="13835" width="6.28515625" style="660" customWidth="1"/>
    <col min="13836" max="13836" width="7.28515625" style="660" customWidth="1"/>
    <col min="13837" max="13837" width="5.42578125" style="660" customWidth="1"/>
    <col min="13838" max="13838" width="6.7109375" style="660" customWidth="1"/>
    <col min="13839" max="13839" width="8.28515625" style="660" customWidth="1"/>
    <col min="13840" max="13840" width="5.42578125" style="660" customWidth="1"/>
    <col min="13841" max="13841" width="6.5703125" style="660" customWidth="1"/>
    <col min="13842" max="13842" width="7.42578125" style="660" customWidth="1"/>
    <col min="13843" max="13843" width="5.140625" style="660" customWidth="1"/>
    <col min="13844" max="14080" width="9.140625" style="660"/>
    <col min="14081" max="14081" width="39.140625" style="660" customWidth="1"/>
    <col min="14082" max="14082" width="6.7109375" style="660" customWidth="1"/>
    <col min="14083" max="14083" width="7.7109375" style="660" customWidth="1"/>
    <col min="14084" max="14084" width="4.5703125" style="660" customWidth="1"/>
    <col min="14085" max="14085" width="6.7109375" style="660" customWidth="1"/>
    <col min="14086" max="14086" width="7.42578125" style="660" customWidth="1"/>
    <col min="14087" max="14087" width="5.140625" style="660" customWidth="1"/>
    <col min="14088" max="14088" width="6.5703125" style="660" customWidth="1"/>
    <col min="14089" max="14089" width="7.7109375" style="660" customWidth="1"/>
    <col min="14090" max="14090" width="5.28515625" style="660" customWidth="1"/>
    <col min="14091" max="14091" width="6.28515625" style="660" customWidth="1"/>
    <col min="14092" max="14092" width="7.28515625" style="660" customWidth="1"/>
    <col min="14093" max="14093" width="5.42578125" style="660" customWidth="1"/>
    <col min="14094" max="14094" width="6.7109375" style="660" customWidth="1"/>
    <col min="14095" max="14095" width="8.28515625" style="660" customWidth="1"/>
    <col min="14096" max="14096" width="5.42578125" style="660" customWidth="1"/>
    <col min="14097" max="14097" width="6.5703125" style="660" customWidth="1"/>
    <col min="14098" max="14098" width="7.42578125" style="660" customWidth="1"/>
    <col min="14099" max="14099" width="5.140625" style="660" customWidth="1"/>
    <col min="14100" max="14336" width="9.140625" style="660"/>
    <col min="14337" max="14337" width="39.140625" style="660" customWidth="1"/>
    <col min="14338" max="14338" width="6.7109375" style="660" customWidth="1"/>
    <col min="14339" max="14339" width="7.7109375" style="660" customWidth="1"/>
    <col min="14340" max="14340" width="4.5703125" style="660" customWidth="1"/>
    <col min="14341" max="14341" width="6.7109375" style="660" customWidth="1"/>
    <col min="14342" max="14342" width="7.42578125" style="660" customWidth="1"/>
    <col min="14343" max="14343" width="5.140625" style="660" customWidth="1"/>
    <col min="14344" max="14344" width="6.5703125" style="660" customWidth="1"/>
    <col min="14345" max="14345" width="7.7109375" style="660" customWidth="1"/>
    <col min="14346" max="14346" width="5.28515625" style="660" customWidth="1"/>
    <col min="14347" max="14347" width="6.28515625" style="660" customWidth="1"/>
    <col min="14348" max="14348" width="7.28515625" style="660" customWidth="1"/>
    <col min="14349" max="14349" width="5.42578125" style="660" customWidth="1"/>
    <col min="14350" max="14350" width="6.7109375" style="660" customWidth="1"/>
    <col min="14351" max="14351" width="8.28515625" style="660" customWidth="1"/>
    <col min="14352" max="14352" width="5.42578125" style="660" customWidth="1"/>
    <col min="14353" max="14353" width="6.5703125" style="660" customWidth="1"/>
    <col min="14354" max="14354" width="7.42578125" style="660" customWidth="1"/>
    <col min="14355" max="14355" width="5.140625" style="660" customWidth="1"/>
    <col min="14356" max="14592" width="9.140625" style="660"/>
    <col min="14593" max="14593" width="39.140625" style="660" customWidth="1"/>
    <col min="14594" max="14594" width="6.7109375" style="660" customWidth="1"/>
    <col min="14595" max="14595" width="7.7109375" style="660" customWidth="1"/>
    <col min="14596" max="14596" width="4.5703125" style="660" customWidth="1"/>
    <col min="14597" max="14597" width="6.7109375" style="660" customWidth="1"/>
    <col min="14598" max="14598" width="7.42578125" style="660" customWidth="1"/>
    <col min="14599" max="14599" width="5.140625" style="660" customWidth="1"/>
    <col min="14600" max="14600" width="6.5703125" style="660" customWidth="1"/>
    <col min="14601" max="14601" width="7.7109375" style="660" customWidth="1"/>
    <col min="14602" max="14602" width="5.28515625" style="660" customWidth="1"/>
    <col min="14603" max="14603" width="6.28515625" style="660" customWidth="1"/>
    <col min="14604" max="14604" width="7.28515625" style="660" customWidth="1"/>
    <col min="14605" max="14605" width="5.42578125" style="660" customWidth="1"/>
    <col min="14606" max="14606" width="6.7109375" style="660" customWidth="1"/>
    <col min="14607" max="14607" width="8.28515625" style="660" customWidth="1"/>
    <col min="14608" max="14608" width="5.42578125" style="660" customWidth="1"/>
    <col min="14609" max="14609" width="6.5703125" style="660" customWidth="1"/>
    <col min="14610" max="14610" width="7.42578125" style="660" customWidth="1"/>
    <col min="14611" max="14611" width="5.140625" style="660" customWidth="1"/>
    <col min="14612" max="14848" width="9.140625" style="660"/>
    <col min="14849" max="14849" width="39.140625" style="660" customWidth="1"/>
    <col min="14850" max="14850" width="6.7109375" style="660" customWidth="1"/>
    <col min="14851" max="14851" width="7.7109375" style="660" customWidth="1"/>
    <col min="14852" max="14852" width="4.5703125" style="660" customWidth="1"/>
    <col min="14853" max="14853" width="6.7109375" style="660" customWidth="1"/>
    <col min="14854" max="14854" width="7.42578125" style="660" customWidth="1"/>
    <col min="14855" max="14855" width="5.140625" style="660" customWidth="1"/>
    <col min="14856" max="14856" width="6.5703125" style="660" customWidth="1"/>
    <col min="14857" max="14857" width="7.7109375" style="660" customWidth="1"/>
    <col min="14858" max="14858" width="5.28515625" style="660" customWidth="1"/>
    <col min="14859" max="14859" width="6.28515625" style="660" customWidth="1"/>
    <col min="14860" max="14860" width="7.28515625" style="660" customWidth="1"/>
    <col min="14861" max="14861" width="5.42578125" style="660" customWidth="1"/>
    <col min="14862" max="14862" width="6.7109375" style="660" customWidth="1"/>
    <col min="14863" max="14863" width="8.28515625" style="660" customWidth="1"/>
    <col min="14864" max="14864" width="5.42578125" style="660" customWidth="1"/>
    <col min="14865" max="14865" width="6.5703125" style="660" customWidth="1"/>
    <col min="14866" max="14866" width="7.42578125" style="660" customWidth="1"/>
    <col min="14867" max="14867" width="5.140625" style="660" customWidth="1"/>
    <col min="14868" max="15104" width="9.140625" style="660"/>
    <col min="15105" max="15105" width="39.140625" style="660" customWidth="1"/>
    <col min="15106" max="15106" width="6.7109375" style="660" customWidth="1"/>
    <col min="15107" max="15107" width="7.7109375" style="660" customWidth="1"/>
    <col min="15108" max="15108" width="4.5703125" style="660" customWidth="1"/>
    <col min="15109" max="15109" width="6.7109375" style="660" customWidth="1"/>
    <col min="15110" max="15110" width="7.42578125" style="660" customWidth="1"/>
    <col min="15111" max="15111" width="5.140625" style="660" customWidth="1"/>
    <col min="15112" max="15112" width="6.5703125" style="660" customWidth="1"/>
    <col min="15113" max="15113" width="7.7109375" style="660" customWidth="1"/>
    <col min="15114" max="15114" width="5.28515625" style="660" customWidth="1"/>
    <col min="15115" max="15115" width="6.28515625" style="660" customWidth="1"/>
    <col min="15116" max="15116" width="7.28515625" style="660" customWidth="1"/>
    <col min="15117" max="15117" width="5.42578125" style="660" customWidth="1"/>
    <col min="15118" max="15118" width="6.7109375" style="660" customWidth="1"/>
    <col min="15119" max="15119" width="8.28515625" style="660" customWidth="1"/>
    <col min="15120" max="15120" width="5.42578125" style="660" customWidth="1"/>
    <col min="15121" max="15121" width="6.5703125" style="660" customWidth="1"/>
    <col min="15122" max="15122" width="7.42578125" style="660" customWidth="1"/>
    <col min="15123" max="15123" width="5.140625" style="660" customWidth="1"/>
    <col min="15124" max="15360" width="9.140625" style="660"/>
    <col min="15361" max="15361" width="39.140625" style="660" customWidth="1"/>
    <col min="15362" max="15362" width="6.7109375" style="660" customWidth="1"/>
    <col min="15363" max="15363" width="7.7109375" style="660" customWidth="1"/>
    <col min="15364" max="15364" width="4.5703125" style="660" customWidth="1"/>
    <col min="15365" max="15365" width="6.7109375" style="660" customWidth="1"/>
    <col min="15366" max="15366" width="7.42578125" style="660" customWidth="1"/>
    <col min="15367" max="15367" width="5.140625" style="660" customWidth="1"/>
    <col min="15368" max="15368" width="6.5703125" style="660" customWidth="1"/>
    <col min="15369" max="15369" width="7.7109375" style="660" customWidth="1"/>
    <col min="15370" max="15370" width="5.28515625" style="660" customWidth="1"/>
    <col min="15371" max="15371" width="6.28515625" style="660" customWidth="1"/>
    <col min="15372" max="15372" width="7.28515625" style="660" customWidth="1"/>
    <col min="15373" max="15373" width="5.42578125" style="660" customWidth="1"/>
    <col min="15374" max="15374" width="6.7109375" style="660" customWidth="1"/>
    <col min="15375" max="15375" width="8.28515625" style="660" customWidth="1"/>
    <col min="15376" max="15376" width="5.42578125" style="660" customWidth="1"/>
    <col min="15377" max="15377" width="6.5703125" style="660" customWidth="1"/>
    <col min="15378" max="15378" width="7.42578125" style="660" customWidth="1"/>
    <col min="15379" max="15379" width="5.140625" style="660" customWidth="1"/>
    <col min="15380" max="15616" width="9.140625" style="660"/>
    <col min="15617" max="15617" width="39.140625" style="660" customWidth="1"/>
    <col min="15618" max="15618" width="6.7109375" style="660" customWidth="1"/>
    <col min="15619" max="15619" width="7.7109375" style="660" customWidth="1"/>
    <col min="15620" max="15620" width="4.5703125" style="660" customWidth="1"/>
    <col min="15621" max="15621" width="6.7109375" style="660" customWidth="1"/>
    <col min="15622" max="15622" width="7.42578125" style="660" customWidth="1"/>
    <col min="15623" max="15623" width="5.140625" style="660" customWidth="1"/>
    <col min="15624" max="15624" width="6.5703125" style="660" customWidth="1"/>
    <col min="15625" max="15625" width="7.7109375" style="660" customWidth="1"/>
    <col min="15626" max="15626" width="5.28515625" style="660" customWidth="1"/>
    <col min="15627" max="15627" width="6.28515625" style="660" customWidth="1"/>
    <col min="15628" max="15628" width="7.28515625" style="660" customWidth="1"/>
    <col min="15629" max="15629" width="5.42578125" style="660" customWidth="1"/>
    <col min="15630" max="15630" width="6.7109375" style="660" customWidth="1"/>
    <col min="15631" max="15631" width="8.28515625" style="660" customWidth="1"/>
    <col min="15632" max="15632" width="5.42578125" style="660" customWidth="1"/>
    <col min="15633" max="15633" width="6.5703125" style="660" customWidth="1"/>
    <col min="15634" max="15634" width="7.42578125" style="660" customWidth="1"/>
    <col min="15635" max="15635" width="5.140625" style="660" customWidth="1"/>
    <col min="15636" max="15872" width="9.140625" style="660"/>
    <col min="15873" max="15873" width="39.140625" style="660" customWidth="1"/>
    <col min="15874" max="15874" width="6.7109375" style="660" customWidth="1"/>
    <col min="15875" max="15875" width="7.7109375" style="660" customWidth="1"/>
    <col min="15876" max="15876" width="4.5703125" style="660" customWidth="1"/>
    <col min="15877" max="15877" width="6.7109375" style="660" customWidth="1"/>
    <col min="15878" max="15878" width="7.42578125" style="660" customWidth="1"/>
    <col min="15879" max="15879" width="5.140625" style="660" customWidth="1"/>
    <col min="15880" max="15880" width="6.5703125" style="660" customWidth="1"/>
    <col min="15881" max="15881" width="7.7109375" style="660" customWidth="1"/>
    <col min="15882" max="15882" width="5.28515625" style="660" customWidth="1"/>
    <col min="15883" max="15883" width="6.28515625" style="660" customWidth="1"/>
    <col min="15884" max="15884" width="7.28515625" style="660" customWidth="1"/>
    <col min="15885" max="15885" width="5.42578125" style="660" customWidth="1"/>
    <col min="15886" max="15886" width="6.7109375" style="660" customWidth="1"/>
    <col min="15887" max="15887" width="8.28515625" style="660" customWidth="1"/>
    <col min="15888" max="15888" width="5.42578125" style="660" customWidth="1"/>
    <col min="15889" max="15889" width="6.5703125" style="660" customWidth="1"/>
    <col min="15890" max="15890" width="7.42578125" style="660" customWidth="1"/>
    <col min="15891" max="15891" width="5.140625" style="660" customWidth="1"/>
    <col min="15892" max="16128" width="9.140625" style="660"/>
    <col min="16129" max="16129" width="39.140625" style="660" customWidth="1"/>
    <col min="16130" max="16130" width="6.7109375" style="660" customWidth="1"/>
    <col min="16131" max="16131" width="7.7109375" style="660" customWidth="1"/>
    <col min="16132" max="16132" width="4.5703125" style="660" customWidth="1"/>
    <col min="16133" max="16133" width="6.7109375" style="660" customWidth="1"/>
    <col min="16134" max="16134" width="7.42578125" style="660" customWidth="1"/>
    <col min="16135" max="16135" width="5.140625" style="660" customWidth="1"/>
    <col min="16136" max="16136" width="6.5703125" style="660" customWidth="1"/>
    <col min="16137" max="16137" width="7.7109375" style="660" customWidth="1"/>
    <col min="16138" max="16138" width="5.28515625" style="660" customWidth="1"/>
    <col min="16139" max="16139" width="6.28515625" style="660" customWidth="1"/>
    <col min="16140" max="16140" width="7.28515625" style="660" customWidth="1"/>
    <col min="16141" max="16141" width="5.42578125" style="660" customWidth="1"/>
    <col min="16142" max="16142" width="6.7109375" style="660" customWidth="1"/>
    <col min="16143" max="16143" width="8.28515625" style="660" customWidth="1"/>
    <col min="16144" max="16144" width="5.42578125" style="660" customWidth="1"/>
    <col min="16145" max="16145" width="6.5703125" style="660" customWidth="1"/>
    <col min="16146" max="16146" width="7.42578125" style="660" customWidth="1"/>
    <col min="16147" max="16147" width="5.140625" style="660" customWidth="1"/>
    <col min="16148" max="16384" width="9.140625" style="660"/>
  </cols>
  <sheetData>
    <row r="1" spans="1:23" ht="19.149999999999999" customHeight="1" thickBot="1">
      <c r="A1" s="7192" t="s">
        <v>464</v>
      </c>
      <c r="B1" s="7192"/>
      <c r="C1" s="7192"/>
      <c r="D1" s="7192"/>
      <c r="E1" s="7192"/>
      <c r="F1" s="7192"/>
      <c r="G1" s="7192"/>
      <c r="H1" s="7192"/>
      <c r="I1" s="7192"/>
      <c r="J1" s="7192"/>
      <c r="K1" s="7192"/>
      <c r="L1" s="7192"/>
      <c r="M1" s="7192"/>
      <c r="N1" s="7192"/>
      <c r="O1" s="7192"/>
      <c r="P1" s="7192"/>
      <c r="Q1" s="7192"/>
      <c r="R1" s="7192"/>
      <c r="S1" s="7192"/>
    </row>
    <row r="2" spans="1:23" ht="18" customHeight="1" thickBot="1">
      <c r="A2" s="7225" t="s">
        <v>469</v>
      </c>
      <c r="B2" s="7226"/>
      <c r="C2" s="7226"/>
      <c r="D2" s="7226"/>
      <c r="E2" s="7226"/>
      <c r="F2" s="7226"/>
      <c r="G2" s="7226"/>
      <c r="H2" s="7226"/>
      <c r="I2" s="7226"/>
      <c r="J2" s="7226"/>
      <c r="K2" s="7226"/>
      <c r="L2" s="7226"/>
      <c r="M2" s="7226"/>
      <c r="N2" s="7226"/>
      <c r="O2" s="7226"/>
      <c r="P2" s="7226"/>
      <c r="Q2" s="7227"/>
      <c r="R2" s="7227"/>
      <c r="S2" s="7228"/>
    </row>
    <row r="3" spans="1:23" ht="21" customHeight="1" thickBot="1">
      <c r="A3" s="5104"/>
      <c r="B3" s="7225" t="s">
        <v>364</v>
      </c>
      <c r="C3" s="7229"/>
      <c r="D3" s="7230"/>
      <c r="E3" s="7226" t="s">
        <v>331</v>
      </c>
      <c r="F3" s="7229"/>
      <c r="G3" s="7230"/>
      <c r="H3" s="7229" t="s">
        <v>330</v>
      </c>
      <c r="I3" s="7229"/>
      <c r="J3" s="7230"/>
      <c r="K3" s="7231" t="s">
        <v>58</v>
      </c>
      <c r="L3" s="7229"/>
      <c r="M3" s="7230"/>
      <c r="N3" s="7229" t="s">
        <v>44</v>
      </c>
      <c r="O3" s="7229"/>
      <c r="P3" s="7232"/>
      <c r="Q3" s="7215" t="s">
        <v>430</v>
      </c>
      <c r="R3" s="7215"/>
      <c r="S3" s="7216"/>
    </row>
    <row r="4" spans="1:23" ht="17.25" customHeight="1">
      <c r="A4" s="7213" t="s">
        <v>1</v>
      </c>
      <c r="B4" s="7219">
        <v>1</v>
      </c>
      <c r="C4" s="7220"/>
      <c r="D4" s="7221"/>
      <c r="E4" s="7219">
        <v>2</v>
      </c>
      <c r="F4" s="7220"/>
      <c r="G4" s="7221"/>
      <c r="H4" s="7222">
        <v>3</v>
      </c>
      <c r="I4" s="7223"/>
      <c r="J4" s="7224"/>
      <c r="K4" s="7222">
        <v>4</v>
      </c>
      <c r="L4" s="7223"/>
      <c r="M4" s="7224"/>
      <c r="N4" s="7222">
        <v>5</v>
      </c>
      <c r="O4" s="7223"/>
      <c r="P4" s="7224"/>
      <c r="Q4" s="7217"/>
      <c r="R4" s="7217"/>
      <c r="S4" s="7218"/>
    </row>
    <row r="5" spans="1:23" ht="28.5" customHeight="1" thickBot="1">
      <c r="A5" s="7214"/>
      <c r="B5" s="5105" t="s">
        <v>7</v>
      </c>
      <c r="C5" s="5106" t="s">
        <v>45</v>
      </c>
      <c r="D5" s="5107" t="s">
        <v>9</v>
      </c>
      <c r="E5" s="5105" t="s">
        <v>7</v>
      </c>
      <c r="F5" s="5106" t="s">
        <v>45</v>
      </c>
      <c r="G5" s="5107" t="s">
        <v>9</v>
      </c>
      <c r="H5" s="5105" t="s">
        <v>7</v>
      </c>
      <c r="I5" s="5106" t="s">
        <v>45</v>
      </c>
      <c r="J5" s="5107" t="s">
        <v>9</v>
      </c>
      <c r="K5" s="5105" t="s">
        <v>7</v>
      </c>
      <c r="L5" s="5106" t="s">
        <v>45</v>
      </c>
      <c r="M5" s="5107" t="s">
        <v>9</v>
      </c>
      <c r="N5" s="5105" t="s">
        <v>7</v>
      </c>
      <c r="O5" s="5106" t="s">
        <v>45</v>
      </c>
      <c r="P5" s="5107" t="s">
        <v>9</v>
      </c>
      <c r="Q5" s="5105" t="s">
        <v>7</v>
      </c>
      <c r="R5" s="5106" t="s">
        <v>45</v>
      </c>
      <c r="S5" s="5107" t="s">
        <v>9</v>
      </c>
      <c r="T5" s="1442"/>
    </row>
    <row r="6" spans="1:23" ht="18" customHeight="1" thickBot="1">
      <c r="A6" s="5108" t="s">
        <v>61</v>
      </c>
      <c r="B6" s="5109"/>
      <c r="C6" s="5110"/>
      <c r="D6" s="6477"/>
      <c r="E6" s="6487"/>
      <c r="F6" s="6488"/>
      <c r="G6" s="6489"/>
      <c r="H6" s="6483"/>
      <c r="I6" s="5110"/>
      <c r="J6" s="6477"/>
      <c r="K6" s="6487"/>
      <c r="L6" s="6488"/>
      <c r="M6" s="6489"/>
      <c r="N6" s="6483"/>
      <c r="O6" s="5110"/>
      <c r="P6" s="6477"/>
      <c r="Q6" s="6500"/>
      <c r="R6" s="6501"/>
      <c r="S6" s="6502"/>
      <c r="T6" s="1248"/>
    </row>
    <row r="7" spans="1:23" ht="19.5" customHeight="1" thickBot="1">
      <c r="A7" s="5115" t="s">
        <v>62</v>
      </c>
      <c r="B7" s="6461">
        <v>51</v>
      </c>
      <c r="C7" s="6462">
        <v>13</v>
      </c>
      <c r="D7" s="6478">
        <v>64</v>
      </c>
      <c r="E7" s="6490">
        <v>49</v>
      </c>
      <c r="F7" s="6464">
        <v>4</v>
      </c>
      <c r="G7" s="6491">
        <v>53</v>
      </c>
      <c r="H7" s="6463">
        <v>48</v>
      </c>
      <c r="I7" s="6464">
        <v>1</v>
      </c>
      <c r="J7" s="6478">
        <v>49</v>
      </c>
      <c r="K7" s="6490">
        <v>38</v>
      </c>
      <c r="L7" s="6465">
        <v>0</v>
      </c>
      <c r="M7" s="6491">
        <v>38</v>
      </c>
      <c r="N7" s="6463">
        <v>44</v>
      </c>
      <c r="O7" s="6463">
        <v>1</v>
      </c>
      <c r="P7" s="6478">
        <v>45</v>
      </c>
      <c r="Q7" s="6503">
        <v>230</v>
      </c>
      <c r="R7" s="6466">
        <v>19</v>
      </c>
      <c r="S7" s="6467">
        <v>249</v>
      </c>
      <c r="T7" s="1248"/>
    </row>
    <row r="8" spans="1:23" ht="15.75" customHeight="1" thickBot="1">
      <c r="A8" s="5116" t="s">
        <v>17</v>
      </c>
      <c r="B8" s="6468">
        <v>51</v>
      </c>
      <c r="C8" s="6468">
        <v>13</v>
      </c>
      <c r="D8" s="6479">
        <v>64</v>
      </c>
      <c r="E8" s="6468">
        <v>49</v>
      </c>
      <c r="F8" s="6468">
        <v>4</v>
      </c>
      <c r="G8" s="6492">
        <v>53</v>
      </c>
      <c r="H8" s="6484">
        <v>48</v>
      </c>
      <c r="I8" s="6468">
        <v>1</v>
      </c>
      <c r="J8" s="6479">
        <v>49</v>
      </c>
      <c r="K8" s="6468">
        <v>38</v>
      </c>
      <c r="L8" s="6468">
        <v>0</v>
      </c>
      <c r="M8" s="6492">
        <v>38</v>
      </c>
      <c r="N8" s="6484">
        <v>44</v>
      </c>
      <c r="O8" s="6468">
        <v>1</v>
      </c>
      <c r="P8" s="6479">
        <v>45</v>
      </c>
      <c r="Q8" s="6503">
        <v>230</v>
      </c>
      <c r="R8" s="6466">
        <v>19</v>
      </c>
      <c r="S8" s="6467">
        <v>249</v>
      </c>
      <c r="T8" s="1248"/>
    </row>
    <row r="9" spans="1:23" ht="18" customHeight="1" thickBot="1">
      <c r="A9" s="5115" t="s">
        <v>62</v>
      </c>
      <c r="B9" s="6469">
        <v>0</v>
      </c>
      <c r="C9" s="6470">
        <v>0</v>
      </c>
      <c r="D9" s="6480">
        <v>0</v>
      </c>
      <c r="E9" s="6469">
        <v>0</v>
      </c>
      <c r="F9" s="6471">
        <v>0</v>
      </c>
      <c r="G9" s="6493">
        <v>0</v>
      </c>
      <c r="H9" s="6472">
        <v>0</v>
      </c>
      <c r="I9" s="6473">
        <v>0</v>
      </c>
      <c r="J9" s="6480">
        <v>0</v>
      </c>
      <c r="K9" s="6497">
        <v>0</v>
      </c>
      <c r="L9" s="6472">
        <v>0</v>
      </c>
      <c r="M9" s="6493">
        <v>0</v>
      </c>
      <c r="N9" s="6472">
        <v>0</v>
      </c>
      <c r="O9" s="6473">
        <v>0</v>
      </c>
      <c r="P9" s="6480">
        <v>0</v>
      </c>
      <c r="Q9" s="6504">
        <v>0</v>
      </c>
      <c r="R9" s="6474">
        <v>0</v>
      </c>
      <c r="S9" s="6505">
        <v>0</v>
      </c>
      <c r="T9" s="1248"/>
    </row>
    <row r="10" spans="1:23" ht="17.25" customHeight="1" thickBot="1">
      <c r="A10" s="5114" t="s">
        <v>56</v>
      </c>
      <c r="B10" s="6475">
        <v>0</v>
      </c>
      <c r="C10" s="6475">
        <v>0</v>
      </c>
      <c r="D10" s="6481">
        <v>0</v>
      </c>
      <c r="E10" s="6475">
        <v>0</v>
      </c>
      <c r="F10" s="6475">
        <v>0</v>
      </c>
      <c r="G10" s="6494">
        <v>0</v>
      </c>
      <c r="H10" s="6485">
        <v>0</v>
      </c>
      <c r="I10" s="6475">
        <v>0</v>
      </c>
      <c r="J10" s="6481">
        <v>0</v>
      </c>
      <c r="K10" s="6498">
        <v>0</v>
      </c>
      <c r="L10" s="6498">
        <v>0</v>
      </c>
      <c r="M10" s="6499">
        <v>0</v>
      </c>
      <c r="N10" s="6485">
        <v>0</v>
      </c>
      <c r="O10" s="6475">
        <v>0</v>
      </c>
      <c r="P10" s="6481">
        <v>0</v>
      </c>
      <c r="Q10" s="6506">
        <v>0</v>
      </c>
      <c r="R10" s="6476">
        <v>0</v>
      </c>
      <c r="S10" s="6507">
        <v>0</v>
      </c>
      <c r="T10" s="1248"/>
    </row>
    <row r="11" spans="1:23" ht="18" customHeight="1" thickBot="1">
      <c r="A11" s="5111" t="s">
        <v>344</v>
      </c>
      <c r="B11" s="5709">
        <v>51</v>
      </c>
      <c r="C11" s="5710">
        <v>13</v>
      </c>
      <c r="D11" s="6482">
        <v>64</v>
      </c>
      <c r="E11" s="6495">
        <v>49</v>
      </c>
      <c r="F11" s="6495">
        <v>4</v>
      </c>
      <c r="G11" s="6496">
        <v>53</v>
      </c>
      <c r="H11" s="6486">
        <v>48</v>
      </c>
      <c r="I11" s="5710">
        <v>1</v>
      </c>
      <c r="J11" s="5711">
        <v>49</v>
      </c>
      <c r="K11" s="5710">
        <v>38</v>
      </c>
      <c r="L11" s="5710">
        <v>0</v>
      </c>
      <c r="M11" s="5712">
        <v>38</v>
      </c>
      <c r="N11" s="5713">
        <v>44</v>
      </c>
      <c r="O11" s="5710">
        <v>1</v>
      </c>
      <c r="P11" s="6482">
        <v>45</v>
      </c>
      <c r="Q11" s="6508">
        <f t="shared" ref="Q11" si="0">B11+E11+H11+K11+N11</f>
        <v>230</v>
      </c>
      <c r="R11" s="6509">
        <f t="shared" ref="R11" si="1">R10+R8</f>
        <v>19</v>
      </c>
      <c r="S11" s="6508">
        <f t="shared" ref="S11" si="2">D11+G11+J11+M11+P11</f>
        <v>249</v>
      </c>
      <c r="T11" s="1248"/>
    </row>
    <row r="12" spans="1:23">
      <c r="A12" s="209"/>
      <c r="B12" s="1083"/>
      <c r="C12" s="1083"/>
      <c r="D12" s="1083"/>
      <c r="E12" s="1083"/>
      <c r="F12" s="1083"/>
      <c r="G12" s="1083"/>
      <c r="H12" s="1083"/>
      <c r="I12" s="1083"/>
      <c r="J12" s="1083"/>
      <c r="K12" s="1083"/>
      <c r="L12" s="1083"/>
      <c r="M12" s="1083"/>
      <c r="N12" s="1083"/>
      <c r="O12" s="1083"/>
      <c r="P12" s="1083"/>
      <c r="Q12" s="1084"/>
      <c r="R12" s="1084"/>
      <c r="S12" s="1084"/>
    </row>
    <row r="13" spans="1:23" ht="15.6" customHeight="1">
      <c r="A13" s="1264"/>
      <c r="B13" s="1264"/>
      <c r="C13" s="1264"/>
      <c r="D13" s="1264"/>
      <c r="E13" s="1264"/>
      <c r="F13" s="1264"/>
      <c r="G13" s="1264"/>
      <c r="H13" s="1264"/>
      <c r="I13" s="1266"/>
      <c r="J13" s="1266"/>
      <c r="K13" s="5058"/>
      <c r="L13" s="5058"/>
      <c r="M13" s="5058"/>
      <c r="N13" s="5058"/>
      <c r="O13" s="5058"/>
      <c r="P13" s="5058"/>
      <c r="Q13" s="5058"/>
      <c r="R13" s="5058"/>
      <c r="S13" s="5112"/>
      <c r="T13" s="5112"/>
      <c r="U13" s="5112"/>
      <c r="V13" s="5112"/>
      <c r="W13" s="5112"/>
    </row>
    <row r="14" spans="1:23">
      <c r="Q14" s="5113"/>
      <c r="R14" s="5113"/>
      <c r="S14" s="5113"/>
    </row>
    <row r="15" spans="1:23">
      <c r="I15" s="660" t="s">
        <v>81</v>
      </c>
    </row>
    <row r="18" spans="12:12">
      <c r="L18" s="660" t="s">
        <v>28</v>
      </c>
    </row>
  </sheetData>
  <mergeCells count="14">
    <mergeCell ref="A1:S1"/>
    <mergeCell ref="A2:S2"/>
    <mergeCell ref="B3:D3"/>
    <mergeCell ref="E3:G3"/>
    <mergeCell ref="H3:J3"/>
    <mergeCell ref="K3:M3"/>
    <mergeCell ref="N3:P3"/>
    <mergeCell ref="A4:A5"/>
    <mergeCell ref="Q3:S4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7">
    <tabColor rgb="FF00B050"/>
  </sheetPr>
  <dimension ref="A1:DX9"/>
  <sheetViews>
    <sheetView zoomScale="90" zoomScaleNormal="90" workbookViewId="0">
      <selection activeCell="J22" sqref="J22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022" customFormat="1" ht="31.5" customHeight="1" thickBot="1">
      <c r="A1" s="7236" t="s">
        <v>465</v>
      </c>
      <c r="B1" s="7236"/>
      <c r="C1" s="7236"/>
      <c r="D1" s="7236"/>
      <c r="E1" s="7236"/>
      <c r="F1" s="7236"/>
      <c r="G1" s="7236"/>
      <c r="H1" s="7236"/>
      <c r="I1" s="7236"/>
      <c r="J1" s="7236"/>
      <c r="K1" s="7236"/>
      <c r="L1" s="7236"/>
      <c r="M1" s="7236"/>
      <c r="N1" s="7236"/>
      <c r="O1" s="7236"/>
      <c r="P1" s="7236"/>
      <c r="Q1" s="7236"/>
      <c r="R1" s="7237"/>
      <c r="S1" s="7236"/>
      <c r="T1" s="7236"/>
      <c r="U1" s="7236"/>
      <c r="V1" s="7236"/>
      <c r="W1" s="7236"/>
      <c r="X1" s="244"/>
      <c r="Y1" s="244"/>
      <c r="Z1" s="244"/>
      <c r="AA1" s="244"/>
      <c r="AB1" s="244"/>
      <c r="AC1" s="244"/>
      <c r="AD1" s="244"/>
      <c r="AE1" s="244"/>
      <c r="AF1" s="244"/>
      <c r="AG1" s="244"/>
      <c r="AH1" s="244"/>
      <c r="AI1" s="244"/>
      <c r="AJ1" s="244"/>
      <c r="AK1" s="244"/>
      <c r="AL1" s="244"/>
      <c r="AM1" s="244"/>
      <c r="AN1" s="244"/>
      <c r="AO1" s="244"/>
      <c r="AP1" s="244"/>
      <c r="AQ1" s="244"/>
      <c r="AR1" s="244"/>
      <c r="AS1" s="244"/>
      <c r="AT1" s="244"/>
      <c r="AU1" s="244"/>
      <c r="AV1" s="244"/>
      <c r="AW1" s="244"/>
      <c r="AX1" s="244"/>
      <c r="AY1" s="244"/>
      <c r="AZ1" s="244"/>
      <c r="BA1" s="244"/>
      <c r="BB1" s="244"/>
      <c r="BC1" s="244"/>
      <c r="BD1" s="244"/>
      <c r="BE1" s="244"/>
      <c r="BF1" s="244"/>
      <c r="BG1" s="244"/>
      <c r="BH1" s="244"/>
      <c r="BI1" s="244"/>
      <c r="BJ1" s="244"/>
      <c r="BK1" s="244"/>
      <c r="BL1" s="244"/>
      <c r="BM1" s="244"/>
      <c r="BN1" s="244"/>
      <c r="BO1" s="244"/>
      <c r="BP1" s="244"/>
      <c r="BQ1" s="244"/>
      <c r="BR1" s="244"/>
      <c r="BS1" s="244"/>
      <c r="BT1" s="244"/>
      <c r="BU1" s="244"/>
      <c r="BV1" s="244"/>
      <c r="BW1" s="244"/>
      <c r="BX1" s="244"/>
      <c r="BY1" s="244"/>
      <c r="BZ1" s="244"/>
      <c r="CA1" s="244"/>
      <c r="CB1" s="244"/>
      <c r="CC1" s="244"/>
      <c r="CD1" s="244"/>
      <c r="CE1" s="244"/>
      <c r="CF1" s="244"/>
      <c r="CG1" s="244"/>
      <c r="CH1" s="244"/>
      <c r="CI1" s="244"/>
      <c r="CJ1" s="244"/>
      <c r="CK1" s="244"/>
      <c r="CL1" s="244"/>
      <c r="CM1" s="244"/>
      <c r="CN1" s="244"/>
      <c r="CO1" s="244"/>
      <c r="CP1" s="244"/>
      <c r="CQ1" s="244"/>
      <c r="CR1" s="244"/>
      <c r="CS1" s="244"/>
      <c r="CT1" s="244"/>
      <c r="CU1" s="244"/>
      <c r="CV1" s="244"/>
      <c r="CW1" s="244"/>
      <c r="CX1" s="244"/>
      <c r="CY1" s="244"/>
      <c r="CZ1" s="244"/>
      <c r="DA1" s="244"/>
      <c r="DB1" s="244"/>
      <c r="DC1" s="244"/>
      <c r="DD1" s="244"/>
      <c r="DE1" s="244"/>
      <c r="DF1" s="244"/>
      <c r="DG1" s="244"/>
      <c r="DH1" s="244"/>
      <c r="DI1" s="244"/>
      <c r="DJ1" s="244"/>
      <c r="DK1" s="244"/>
      <c r="DL1" s="244"/>
      <c r="DM1" s="244"/>
      <c r="DN1" s="244"/>
      <c r="DO1" s="244"/>
      <c r="DP1" s="244"/>
      <c r="DQ1" s="244"/>
      <c r="DR1" s="244"/>
      <c r="DS1" s="244"/>
      <c r="DT1" s="244"/>
      <c r="DU1" s="244"/>
      <c r="DV1" s="244"/>
      <c r="DW1" s="244"/>
      <c r="DX1" s="244"/>
    </row>
    <row r="2" spans="1:128" s="1022" customFormat="1" ht="16.5" thickBot="1">
      <c r="A2" s="7238" t="s">
        <v>470</v>
      </c>
      <c r="B2" s="7239"/>
      <c r="C2" s="7239"/>
      <c r="D2" s="7239"/>
      <c r="E2" s="7239"/>
      <c r="F2" s="7239"/>
      <c r="G2" s="7239"/>
      <c r="H2" s="7239"/>
      <c r="I2" s="7239"/>
      <c r="J2" s="7239"/>
      <c r="K2" s="7239"/>
      <c r="L2" s="7239"/>
      <c r="M2" s="7239"/>
      <c r="N2" s="7239"/>
      <c r="O2" s="7239"/>
      <c r="P2" s="7239"/>
      <c r="Q2" s="7240"/>
      <c r="R2" s="7241"/>
      <c r="S2" s="7240"/>
      <c r="T2" s="7240"/>
      <c r="U2" s="7240"/>
      <c r="V2" s="7240"/>
      <c r="W2" s="7242"/>
      <c r="X2" s="244"/>
      <c r="Y2" s="244"/>
      <c r="Z2" s="244"/>
      <c r="AA2" s="244"/>
      <c r="AB2" s="244"/>
      <c r="AC2" s="244"/>
      <c r="AD2" s="244"/>
      <c r="AE2" s="244"/>
      <c r="AF2" s="244"/>
      <c r="AG2" s="244"/>
      <c r="AH2" s="244"/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  <c r="AY2" s="244"/>
      <c r="AZ2" s="244"/>
      <c r="BA2" s="244"/>
      <c r="BB2" s="244"/>
      <c r="BC2" s="244"/>
      <c r="BD2" s="244"/>
      <c r="BE2" s="244"/>
      <c r="BF2" s="244"/>
      <c r="BG2" s="244"/>
      <c r="BH2" s="244"/>
      <c r="BI2" s="244"/>
      <c r="BJ2" s="244"/>
      <c r="BK2" s="244"/>
      <c r="BL2" s="244"/>
      <c r="BM2" s="244"/>
      <c r="BN2" s="244"/>
      <c r="BO2" s="244"/>
      <c r="BP2" s="244"/>
      <c r="BQ2" s="244"/>
      <c r="BR2" s="244"/>
      <c r="BS2" s="244"/>
      <c r="BT2" s="244"/>
      <c r="BU2" s="244"/>
      <c r="BV2" s="244"/>
      <c r="BW2" s="244"/>
      <c r="BX2" s="244"/>
      <c r="BY2" s="244"/>
      <c r="BZ2" s="244"/>
      <c r="CA2" s="244"/>
      <c r="CB2" s="244"/>
      <c r="CC2" s="244"/>
      <c r="CD2" s="244"/>
      <c r="CE2" s="244"/>
      <c r="CF2" s="244"/>
      <c r="CG2" s="244"/>
      <c r="CH2" s="244"/>
      <c r="CI2" s="244"/>
      <c r="CJ2" s="244"/>
      <c r="CK2" s="244"/>
      <c r="CL2" s="244"/>
      <c r="CM2" s="244"/>
      <c r="CN2" s="244"/>
      <c r="CO2" s="244"/>
      <c r="CP2" s="244"/>
      <c r="CQ2" s="244"/>
      <c r="CR2" s="244"/>
      <c r="CS2" s="244"/>
      <c r="CT2" s="244"/>
      <c r="CU2" s="244"/>
      <c r="CV2" s="244"/>
      <c r="CW2" s="244"/>
      <c r="CX2" s="244"/>
      <c r="CY2" s="244"/>
      <c r="CZ2" s="244"/>
      <c r="DA2" s="244"/>
      <c r="DB2" s="244"/>
      <c r="DC2" s="244"/>
      <c r="DD2" s="244"/>
      <c r="DE2" s="244"/>
      <c r="DF2" s="244"/>
      <c r="DG2" s="244"/>
      <c r="DH2" s="244"/>
      <c r="DI2" s="244"/>
      <c r="DJ2" s="244"/>
      <c r="DK2" s="244"/>
      <c r="DL2" s="244"/>
      <c r="DM2" s="244"/>
      <c r="DN2" s="244"/>
      <c r="DO2" s="244"/>
      <c r="DP2" s="244"/>
      <c r="DQ2" s="244"/>
      <c r="DR2" s="244"/>
      <c r="DS2" s="244"/>
      <c r="DT2" s="244"/>
      <c r="DU2" s="244"/>
      <c r="DV2" s="244"/>
      <c r="DW2" s="244"/>
      <c r="DX2" s="244"/>
    </row>
    <row r="3" spans="1:128" s="1022" customFormat="1" ht="17.25" customHeight="1" thickBot="1">
      <c r="A3" s="7246" t="s">
        <v>1</v>
      </c>
      <c r="B3" s="7233">
        <v>1</v>
      </c>
      <c r="C3" s="7248"/>
      <c r="D3" s="7248"/>
      <c r="E3" s="7233">
        <v>2</v>
      </c>
      <c r="F3" s="7248"/>
      <c r="G3" s="7249"/>
      <c r="H3" s="7248">
        <v>3</v>
      </c>
      <c r="I3" s="7248"/>
      <c r="J3" s="7248"/>
      <c r="K3" s="7233">
        <v>4</v>
      </c>
      <c r="L3" s="7248"/>
      <c r="M3" s="7249"/>
      <c r="N3" s="7248">
        <v>5</v>
      </c>
      <c r="O3" s="7248"/>
      <c r="P3" s="7234"/>
      <c r="Q3" s="7233">
        <v>6</v>
      </c>
      <c r="R3" s="7234"/>
      <c r="S3" s="7234"/>
      <c r="T3" s="7235"/>
      <c r="U3" s="7243"/>
      <c r="V3" s="7244"/>
      <c r="W3" s="7245"/>
      <c r="X3" s="244"/>
      <c r="Y3" s="244"/>
      <c r="Z3" s="244"/>
      <c r="AA3" s="244"/>
      <c r="AB3" s="244"/>
      <c r="AC3" s="244"/>
      <c r="AD3" s="244"/>
      <c r="AE3" s="244"/>
      <c r="AF3" s="244"/>
      <c r="AG3" s="244"/>
      <c r="AH3" s="244"/>
      <c r="AI3" s="244"/>
      <c r="AJ3" s="244"/>
      <c r="AK3" s="244"/>
      <c r="AL3" s="244"/>
      <c r="AM3" s="244"/>
      <c r="AN3" s="244"/>
      <c r="AO3" s="244"/>
      <c r="AP3" s="244"/>
      <c r="AQ3" s="244"/>
      <c r="AR3" s="244"/>
      <c r="AS3" s="244"/>
      <c r="AT3" s="244"/>
      <c r="AU3" s="244"/>
      <c r="AV3" s="244"/>
      <c r="AW3" s="244"/>
      <c r="AX3" s="244"/>
      <c r="AY3" s="244"/>
      <c r="AZ3" s="244"/>
      <c r="BA3" s="244"/>
      <c r="BB3" s="244"/>
      <c r="BC3" s="244"/>
      <c r="BD3" s="244"/>
      <c r="BE3" s="244"/>
      <c r="BF3" s="244"/>
      <c r="BG3" s="244"/>
      <c r="BH3" s="244"/>
      <c r="BI3" s="244"/>
      <c r="BJ3" s="244"/>
      <c r="BK3" s="244"/>
      <c r="BL3" s="244"/>
      <c r="BM3" s="244"/>
      <c r="BN3" s="244"/>
      <c r="BO3" s="244"/>
      <c r="BP3" s="244"/>
      <c r="BQ3" s="244"/>
      <c r="BR3" s="244"/>
      <c r="BS3" s="244"/>
      <c r="BT3" s="244"/>
      <c r="BU3" s="244"/>
      <c r="BV3" s="244"/>
      <c r="BW3" s="244"/>
      <c r="BX3" s="244"/>
      <c r="BY3" s="244"/>
      <c r="BZ3" s="244"/>
      <c r="CA3" s="244"/>
      <c r="CB3" s="244"/>
      <c r="CC3" s="244"/>
      <c r="CD3" s="244"/>
      <c r="CE3" s="244"/>
      <c r="CF3" s="244"/>
      <c r="CG3" s="244"/>
      <c r="CH3" s="244"/>
      <c r="CI3" s="244"/>
      <c r="CJ3" s="244"/>
      <c r="CK3" s="244"/>
      <c r="CL3" s="244"/>
      <c r="CM3" s="244"/>
      <c r="CN3" s="244"/>
      <c r="CO3" s="244"/>
      <c r="CP3" s="244"/>
      <c r="CQ3" s="244"/>
      <c r="CR3" s="244"/>
      <c r="CS3" s="244"/>
      <c r="CT3" s="244"/>
      <c r="CU3" s="244"/>
      <c r="CV3" s="244"/>
      <c r="CW3" s="244"/>
      <c r="CX3" s="244"/>
      <c r="CY3" s="244"/>
      <c r="CZ3" s="244"/>
      <c r="DA3" s="244"/>
      <c r="DB3" s="244"/>
      <c r="DC3" s="244"/>
      <c r="DD3" s="244"/>
      <c r="DE3" s="244"/>
      <c r="DF3" s="244"/>
      <c r="DG3" s="244"/>
      <c r="DH3" s="244"/>
      <c r="DI3" s="244"/>
      <c r="DJ3" s="244"/>
      <c r="DK3" s="244"/>
      <c r="DL3" s="244"/>
      <c r="DM3" s="244"/>
      <c r="DN3" s="244"/>
      <c r="DO3" s="244"/>
      <c r="DP3" s="244"/>
      <c r="DQ3" s="244"/>
      <c r="DR3" s="244"/>
      <c r="DS3" s="244"/>
      <c r="DT3" s="244"/>
      <c r="DU3" s="244"/>
      <c r="DV3" s="244"/>
      <c r="DW3" s="244"/>
      <c r="DX3" s="244"/>
    </row>
    <row r="4" spans="1:128" s="1022" customFormat="1" ht="36.75" customHeight="1" thickBot="1">
      <c r="A4" s="7247"/>
      <c r="B4" s="1477" t="s">
        <v>7</v>
      </c>
      <c r="C4" s="1478" t="s">
        <v>45</v>
      </c>
      <c r="D4" s="1481" t="s">
        <v>9</v>
      </c>
      <c r="E4" s="1477" t="s">
        <v>7</v>
      </c>
      <c r="F4" s="1478" t="s">
        <v>45</v>
      </c>
      <c r="G4" s="1482" t="s">
        <v>9</v>
      </c>
      <c r="H4" s="1479" t="s">
        <v>7</v>
      </c>
      <c r="I4" s="1478" t="s">
        <v>45</v>
      </c>
      <c r="J4" s="1481" t="s">
        <v>9</v>
      </c>
      <c r="K4" s="1477" t="s">
        <v>7</v>
      </c>
      <c r="L4" s="1478" t="s">
        <v>45</v>
      </c>
      <c r="M4" s="1482" t="s">
        <v>9</v>
      </c>
      <c r="N4" s="1479" t="s">
        <v>7</v>
      </c>
      <c r="O4" s="1478" t="s">
        <v>45</v>
      </c>
      <c r="P4" s="1481" t="s">
        <v>9</v>
      </c>
      <c r="Q4" s="1477" t="s">
        <v>7</v>
      </c>
      <c r="R4" s="1478" t="s">
        <v>45</v>
      </c>
      <c r="S4" s="1478" t="s">
        <v>45</v>
      </c>
      <c r="T4" s="1482" t="s">
        <v>9</v>
      </c>
      <c r="U4" s="1759" t="s">
        <v>7</v>
      </c>
      <c r="V4" s="1480" t="s">
        <v>45</v>
      </c>
      <c r="W4" s="1760" t="s">
        <v>9</v>
      </c>
      <c r="X4" s="1472"/>
      <c r="Y4" s="244"/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244"/>
      <c r="AM4" s="244"/>
      <c r="AN4" s="244"/>
      <c r="AO4" s="244"/>
      <c r="AP4" s="244"/>
      <c r="AQ4" s="244"/>
      <c r="AR4" s="244"/>
      <c r="AS4" s="244"/>
      <c r="AT4" s="244"/>
      <c r="AU4" s="244"/>
      <c r="AV4" s="244"/>
      <c r="AW4" s="244"/>
      <c r="AX4" s="244"/>
      <c r="AY4" s="244"/>
      <c r="AZ4" s="244"/>
      <c r="BA4" s="244"/>
      <c r="BB4" s="244"/>
      <c r="BC4" s="244"/>
      <c r="BD4" s="244"/>
      <c r="BE4" s="244"/>
      <c r="BF4" s="244"/>
      <c r="BG4" s="244"/>
      <c r="BH4" s="244"/>
      <c r="BI4" s="244"/>
      <c r="BJ4" s="244"/>
      <c r="BK4" s="244"/>
      <c r="BL4" s="244"/>
      <c r="BM4" s="244"/>
      <c r="BN4" s="244"/>
      <c r="BO4" s="244"/>
      <c r="BP4" s="244"/>
      <c r="BQ4" s="244"/>
      <c r="BR4" s="244"/>
      <c r="BS4" s="244"/>
      <c r="BT4" s="244"/>
      <c r="BU4" s="244"/>
      <c r="BV4" s="244"/>
      <c r="BW4" s="244"/>
      <c r="BX4" s="244"/>
      <c r="BY4" s="244"/>
      <c r="BZ4" s="244"/>
      <c r="CA4" s="244"/>
      <c r="CB4" s="244"/>
      <c r="CC4" s="244"/>
      <c r="CD4" s="244"/>
      <c r="CE4" s="244"/>
      <c r="CF4" s="244"/>
      <c r="CG4" s="244"/>
      <c r="CH4" s="244"/>
      <c r="CI4" s="244"/>
      <c r="CJ4" s="244"/>
      <c r="CK4" s="244"/>
      <c r="CL4" s="244"/>
      <c r="CM4" s="244"/>
      <c r="CN4" s="244"/>
      <c r="CO4" s="244"/>
      <c r="CP4" s="244"/>
      <c r="CQ4" s="244"/>
      <c r="CR4" s="244"/>
      <c r="CS4" s="244"/>
      <c r="CT4" s="244"/>
      <c r="CU4" s="244"/>
      <c r="CV4" s="244"/>
      <c r="CW4" s="244"/>
      <c r="CX4" s="244"/>
      <c r="CY4" s="244"/>
      <c r="CZ4" s="244"/>
      <c r="DA4" s="244"/>
      <c r="DB4" s="244"/>
      <c r="DC4" s="244"/>
      <c r="DD4" s="244"/>
      <c r="DE4" s="244"/>
      <c r="DF4" s="244"/>
      <c r="DG4" s="244"/>
      <c r="DH4" s="244"/>
      <c r="DI4" s="244"/>
      <c r="DJ4" s="244"/>
      <c r="DK4" s="244"/>
      <c r="DL4" s="244"/>
      <c r="DM4" s="244"/>
      <c r="DN4" s="244"/>
      <c r="DO4" s="244"/>
      <c r="DP4" s="244"/>
      <c r="DQ4" s="244"/>
      <c r="DR4" s="244"/>
      <c r="DS4" s="244"/>
      <c r="DT4" s="244"/>
      <c r="DU4" s="244"/>
      <c r="DV4" s="244"/>
      <c r="DW4" s="244"/>
      <c r="DX4" s="244"/>
    </row>
    <row r="5" spans="1:128" s="660" customFormat="1" ht="18.75" customHeight="1" thickBot="1">
      <c r="A5" s="1722" t="s">
        <v>62</v>
      </c>
      <c r="B5" s="1473">
        <v>0</v>
      </c>
      <c r="C5" s="1609">
        <v>18</v>
      </c>
      <c r="D5" s="1610">
        <v>18</v>
      </c>
      <c r="E5" s="1611">
        <v>0</v>
      </c>
      <c r="F5" s="1474">
        <v>31</v>
      </c>
      <c r="G5" s="1612">
        <v>31</v>
      </c>
      <c r="H5" s="1474">
        <v>0</v>
      </c>
      <c r="I5" s="1474">
        <v>0</v>
      </c>
      <c r="J5" s="1613">
        <v>0</v>
      </c>
      <c r="K5" s="1611">
        <v>0</v>
      </c>
      <c r="L5" s="1474">
        <v>0</v>
      </c>
      <c r="M5" s="1612">
        <v>0</v>
      </c>
      <c r="N5" s="1474">
        <v>0</v>
      </c>
      <c r="O5" s="1474">
        <v>0</v>
      </c>
      <c r="P5" s="1703">
        <v>0</v>
      </c>
      <c r="Q5" s="1704">
        <v>0</v>
      </c>
      <c r="R5" s="1705">
        <v>0</v>
      </c>
      <c r="S5" s="1705">
        <v>0</v>
      </c>
      <c r="T5" s="1706">
        <v>0</v>
      </c>
      <c r="U5" s="1347">
        <v>0</v>
      </c>
      <c r="V5" s="1347">
        <f>C5+F5</f>
        <v>49</v>
      </c>
      <c r="W5" s="1347">
        <f>D5+G5</f>
        <v>49</v>
      </c>
      <c r="X5" s="1442"/>
    </row>
    <row r="6" spans="1:128" s="244" customFormat="1" ht="15.75" thickBot="1">
      <c r="A6" s="1592" t="s">
        <v>17</v>
      </c>
      <c r="B6" s="1347">
        <v>0</v>
      </c>
      <c r="C6" s="1347">
        <v>18</v>
      </c>
      <c r="D6" s="1614">
        <v>18</v>
      </c>
      <c r="E6" s="1615">
        <v>0</v>
      </c>
      <c r="F6" s="1616">
        <v>31</v>
      </c>
      <c r="G6" s="1617">
        <v>31</v>
      </c>
      <c r="H6" s="1616">
        <v>0</v>
      </c>
      <c r="I6" s="1616">
        <v>0</v>
      </c>
      <c r="J6" s="1618">
        <v>0</v>
      </c>
      <c r="K6" s="1615">
        <v>0</v>
      </c>
      <c r="L6" s="1347">
        <v>0</v>
      </c>
      <c r="M6" s="1475">
        <v>0</v>
      </c>
      <c r="N6" s="1619">
        <v>0</v>
      </c>
      <c r="O6" s="1347">
        <v>0</v>
      </c>
      <c r="P6" s="1614">
        <v>0</v>
      </c>
      <c r="Q6" s="1347">
        <v>0</v>
      </c>
      <c r="R6" s="1347">
        <v>0</v>
      </c>
      <c r="S6" s="1347">
        <v>0</v>
      </c>
      <c r="T6" s="1475">
        <v>0</v>
      </c>
      <c r="U6" s="1347">
        <v>0</v>
      </c>
      <c r="V6" s="1347">
        <f t="shared" ref="V6:V9" si="0">C6+F6</f>
        <v>49</v>
      </c>
      <c r="W6" s="1347">
        <f t="shared" ref="W6:W9" si="1">D6+G6</f>
        <v>49</v>
      </c>
      <c r="X6" s="1472"/>
    </row>
    <row r="7" spans="1:128" s="244" customFormat="1" ht="18" customHeight="1" thickBot="1">
      <c r="A7" s="1593" t="s">
        <v>62</v>
      </c>
      <c r="B7" s="1620">
        <v>0</v>
      </c>
      <c r="C7" s="1621">
        <v>18</v>
      </c>
      <c r="D7" s="1622">
        <v>18</v>
      </c>
      <c r="E7" s="1623">
        <v>0</v>
      </c>
      <c r="F7" s="1624">
        <v>0</v>
      </c>
      <c r="G7" s="1625">
        <v>0</v>
      </c>
      <c r="H7" s="1624">
        <v>0</v>
      </c>
      <c r="I7" s="1624">
        <v>0</v>
      </c>
      <c r="J7" s="1626">
        <v>0</v>
      </c>
      <c r="K7" s="1623">
        <v>0</v>
      </c>
      <c r="L7" s="1627">
        <v>0</v>
      </c>
      <c r="M7" s="1628">
        <v>0</v>
      </c>
      <c r="N7" s="1627">
        <v>0</v>
      </c>
      <c r="O7" s="1629">
        <v>0</v>
      </c>
      <c r="P7" s="1630">
        <v>0</v>
      </c>
      <c r="Q7" s="1707">
        <v>0</v>
      </c>
      <c r="R7" s="1627">
        <v>0</v>
      </c>
      <c r="S7" s="1629">
        <v>0</v>
      </c>
      <c r="T7" s="1708">
        <v>0</v>
      </c>
      <c r="U7" s="1347">
        <v>0</v>
      </c>
      <c r="V7" s="1347">
        <f t="shared" si="0"/>
        <v>18</v>
      </c>
      <c r="W7" s="1347">
        <f t="shared" si="1"/>
        <v>18</v>
      </c>
      <c r="X7" s="1472"/>
    </row>
    <row r="8" spans="1:128" s="244" customFormat="1" ht="25.5" customHeight="1" thickBot="1">
      <c r="A8" s="1591" t="s">
        <v>56</v>
      </c>
      <c r="B8" s="1631">
        <v>0</v>
      </c>
      <c r="C8" s="1631">
        <v>0</v>
      </c>
      <c r="D8" s="1632">
        <v>0</v>
      </c>
      <c r="E8" s="1615">
        <v>0</v>
      </c>
      <c r="F8" s="1616">
        <v>0</v>
      </c>
      <c r="G8" s="1617">
        <v>0</v>
      </c>
      <c r="H8" s="1616">
        <v>0</v>
      </c>
      <c r="I8" s="1616">
        <v>0</v>
      </c>
      <c r="J8" s="1618">
        <v>0</v>
      </c>
      <c r="K8" s="1615">
        <v>0</v>
      </c>
      <c r="L8" s="1631">
        <v>0</v>
      </c>
      <c r="M8" s="1633">
        <v>0</v>
      </c>
      <c r="N8" s="1634">
        <v>0</v>
      </c>
      <c r="O8" s="1631">
        <v>0</v>
      </c>
      <c r="P8" s="1632">
        <v>0</v>
      </c>
      <c r="Q8" s="1631">
        <v>0</v>
      </c>
      <c r="R8" s="1631">
        <v>0</v>
      </c>
      <c r="S8" s="1631">
        <v>0</v>
      </c>
      <c r="T8" s="1633">
        <v>0</v>
      </c>
      <c r="U8" s="1347">
        <v>0</v>
      </c>
      <c r="V8" s="1347">
        <f t="shared" si="0"/>
        <v>0</v>
      </c>
      <c r="W8" s="1347">
        <f t="shared" si="1"/>
        <v>0</v>
      </c>
      <c r="X8" s="1472"/>
    </row>
    <row r="9" spans="1:128" s="244" customFormat="1" ht="19.5" thickBot="1">
      <c r="A9" s="1476" t="s">
        <v>344</v>
      </c>
      <c r="B9" s="1483">
        <v>0</v>
      </c>
      <c r="C9" s="1483">
        <v>18</v>
      </c>
      <c r="D9" s="1484">
        <v>18</v>
      </c>
      <c r="E9" s="1889">
        <v>0</v>
      </c>
      <c r="F9" s="1890">
        <v>31</v>
      </c>
      <c r="G9" s="1489">
        <v>31</v>
      </c>
      <c r="H9" s="1890">
        <v>0</v>
      </c>
      <c r="I9" s="1890">
        <v>0</v>
      </c>
      <c r="J9" s="1891">
        <v>0</v>
      </c>
      <c r="K9" s="1483">
        <v>0</v>
      </c>
      <c r="L9" s="1483">
        <v>0</v>
      </c>
      <c r="M9" s="1485">
        <v>0</v>
      </c>
      <c r="N9" s="1486">
        <v>0</v>
      </c>
      <c r="O9" s="1483">
        <v>0</v>
      </c>
      <c r="P9" s="1484">
        <v>0</v>
      </c>
      <c r="Q9" s="1483">
        <v>0</v>
      </c>
      <c r="R9" s="1483">
        <v>0</v>
      </c>
      <c r="S9" s="1483">
        <v>0</v>
      </c>
      <c r="T9" s="1485">
        <v>0</v>
      </c>
      <c r="U9" s="3156">
        <v>0</v>
      </c>
      <c r="V9" s="3156">
        <f t="shared" si="0"/>
        <v>49</v>
      </c>
      <c r="W9" s="3157">
        <f t="shared" si="1"/>
        <v>49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4">
    <tabColor rgb="FF00B050"/>
  </sheetPr>
  <dimension ref="A1:X42"/>
  <sheetViews>
    <sheetView zoomScale="70" zoomScaleNormal="70" workbookViewId="0">
      <selection activeCell="E22" sqref="E22"/>
    </sheetView>
  </sheetViews>
  <sheetFormatPr defaultRowHeight="12.75"/>
  <cols>
    <col min="1" max="1" width="91" style="660" customWidth="1"/>
    <col min="2" max="2" width="12.5703125" style="660" customWidth="1"/>
    <col min="3" max="3" width="12.7109375" style="660" customWidth="1"/>
    <col min="4" max="4" width="13.5703125" style="660" customWidth="1"/>
    <col min="5" max="5" width="14.85546875" style="660" customWidth="1"/>
    <col min="6" max="6" width="15.7109375" style="660" customWidth="1"/>
    <col min="7" max="7" width="13.28515625" style="660" customWidth="1"/>
    <col min="8" max="8" width="13.85546875" style="660" customWidth="1"/>
    <col min="9" max="9" width="13.7109375" style="660" customWidth="1"/>
    <col min="10" max="10" width="14.85546875" style="660" customWidth="1"/>
    <col min="11" max="256" width="9.140625" style="660"/>
    <col min="257" max="257" width="61.140625" style="660" customWidth="1"/>
    <col min="258" max="258" width="12.5703125" style="660" customWidth="1"/>
    <col min="259" max="259" width="10.28515625" style="660" customWidth="1"/>
    <col min="260" max="260" width="14.28515625" style="660" customWidth="1"/>
    <col min="261" max="261" width="14.85546875" style="660" customWidth="1"/>
    <col min="262" max="262" width="15.7109375" style="660" customWidth="1"/>
    <col min="263" max="263" width="15.42578125" style="660" customWidth="1"/>
    <col min="264" max="264" width="13.85546875" style="660" customWidth="1"/>
    <col min="265" max="265" width="13.7109375" style="660" customWidth="1"/>
    <col min="266" max="266" width="15.85546875" style="660" customWidth="1"/>
    <col min="267" max="512" width="9.140625" style="660"/>
    <col min="513" max="513" width="61.140625" style="660" customWidth="1"/>
    <col min="514" max="514" width="12.5703125" style="660" customWidth="1"/>
    <col min="515" max="515" width="10.28515625" style="660" customWidth="1"/>
    <col min="516" max="516" width="14.28515625" style="660" customWidth="1"/>
    <col min="517" max="517" width="14.85546875" style="660" customWidth="1"/>
    <col min="518" max="518" width="15.7109375" style="660" customWidth="1"/>
    <col min="519" max="519" width="15.42578125" style="660" customWidth="1"/>
    <col min="520" max="520" width="13.85546875" style="660" customWidth="1"/>
    <col min="521" max="521" width="13.7109375" style="660" customWidth="1"/>
    <col min="522" max="522" width="15.85546875" style="660" customWidth="1"/>
    <col min="523" max="768" width="9.140625" style="660"/>
    <col min="769" max="769" width="61.140625" style="660" customWidth="1"/>
    <col min="770" max="770" width="12.5703125" style="660" customWidth="1"/>
    <col min="771" max="771" width="10.28515625" style="660" customWidth="1"/>
    <col min="772" max="772" width="14.28515625" style="660" customWidth="1"/>
    <col min="773" max="773" width="14.85546875" style="660" customWidth="1"/>
    <col min="774" max="774" width="15.7109375" style="660" customWidth="1"/>
    <col min="775" max="775" width="15.42578125" style="660" customWidth="1"/>
    <col min="776" max="776" width="13.85546875" style="660" customWidth="1"/>
    <col min="777" max="777" width="13.7109375" style="660" customWidth="1"/>
    <col min="778" max="778" width="15.85546875" style="660" customWidth="1"/>
    <col min="779" max="1024" width="9.140625" style="660"/>
    <col min="1025" max="1025" width="61.140625" style="660" customWidth="1"/>
    <col min="1026" max="1026" width="12.5703125" style="660" customWidth="1"/>
    <col min="1027" max="1027" width="10.28515625" style="660" customWidth="1"/>
    <col min="1028" max="1028" width="14.28515625" style="660" customWidth="1"/>
    <col min="1029" max="1029" width="14.85546875" style="660" customWidth="1"/>
    <col min="1030" max="1030" width="15.7109375" style="660" customWidth="1"/>
    <col min="1031" max="1031" width="15.42578125" style="660" customWidth="1"/>
    <col min="1032" max="1032" width="13.85546875" style="660" customWidth="1"/>
    <col min="1033" max="1033" width="13.7109375" style="660" customWidth="1"/>
    <col min="1034" max="1034" width="15.85546875" style="660" customWidth="1"/>
    <col min="1035" max="1280" width="9.140625" style="660"/>
    <col min="1281" max="1281" width="61.140625" style="660" customWidth="1"/>
    <col min="1282" max="1282" width="12.5703125" style="660" customWidth="1"/>
    <col min="1283" max="1283" width="10.28515625" style="660" customWidth="1"/>
    <col min="1284" max="1284" width="14.28515625" style="660" customWidth="1"/>
    <col min="1285" max="1285" width="14.85546875" style="660" customWidth="1"/>
    <col min="1286" max="1286" width="15.7109375" style="660" customWidth="1"/>
    <col min="1287" max="1287" width="15.42578125" style="660" customWidth="1"/>
    <col min="1288" max="1288" width="13.85546875" style="660" customWidth="1"/>
    <col min="1289" max="1289" width="13.7109375" style="660" customWidth="1"/>
    <col min="1290" max="1290" width="15.85546875" style="660" customWidth="1"/>
    <col min="1291" max="1536" width="9.140625" style="660"/>
    <col min="1537" max="1537" width="61.140625" style="660" customWidth="1"/>
    <col min="1538" max="1538" width="12.5703125" style="660" customWidth="1"/>
    <col min="1539" max="1539" width="10.28515625" style="660" customWidth="1"/>
    <col min="1540" max="1540" width="14.28515625" style="660" customWidth="1"/>
    <col min="1541" max="1541" width="14.85546875" style="660" customWidth="1"/>
    <col min="1542" max="1542" width="15.7109375" style="660" customWidth="1"/>
    <col min="1543" max="1543" width="15.42578125" style="660" customWidth="1"/>
    <col min="1544" max="1544" width="13.85546875" style="660" customWidth="1"/>
    <col min="1545" max="1545" width="13.7109375" style="660" customWidth="1"/>
    <col min="1546" max="1546" width="15.85546875" style="660" customWidth="1"/>
    <col min="1547" max="1792" width="9.140625" style="660"/>
    <col min="1793" max="1793" width="61.140625" style="660" customWidth="1"/>
    <col min="1794" max="1794" width="12.5703125" style="660" customWidth="1"/>
    <col min="1795" max="1795" width="10.28515625" style="660" customWidth="1"/>
    <col min="1796" max="1796" width="14.28515625" style="660" customWidth="1"/>
    <col min="1797" max="1797" width="14.85546875" style="660" customWidth="1"/>
    <col min="1798" max="1798" width="15.7109375" style="660" customWidth="1"/>
    <col min="1799" max="1799" width="15.42578125" style="660" customWidth="1"/>
    <col min="1800" max="1800" width="13.85546875" style="660" customWidth="1"/>
    <col min="1801" max="1801" width="13.7109375" style="660" customWidth="1"/>
    <col min="1802" max="1802" width="15.85546875" style="660" customWidth="1"/>
    <col min="1803" max="2048" width="9.140625" style="660"/>
    <col min="2049" max="2049" width="61.140625" style="660" customWidth="1"/>
    <col min="2050" max="2050" width="12.5703125" style="660" customWidth="1"/>
    <col min="2051" max="2051" width="10.28515625" style="660" customWidth="1"/>
    <col min="2052" max="2052" width="14.28515625" style="660" customWidth="1"/>
    <col min="2053" max="2053" width="14.85546875" style="660" customWidth="1"/>
    <col min="2054" max="2054" width="15.7109375" style="660" customWidth="1"/>
    <col min="2055" max="2055" width="15.42578125" style="660" customWidth="1"/>
    <col min="2056" max="2056" width="13.85546875" style="660" customWidth="1"/>
    <col min="2057" max="2057" width="13.7109375" style="660" customWidth="1"/>
    <col min="2058" max="2058" width="15.85546875" style="660" customWidth="1"/>
    <col min="2059" max="2304" width="9.140625" style="660"/>
    <col min="2305" max="2305" width="61.140625" style="660" customWidth="1"/>
    <col min="2306" max="2306" width="12.5703125" style="660" customWidth="1"/>
    <col min="2307" max="2307" width="10.28515625" style="660" customWidth="1"/>
    <col min="2308" max="2308" width="14.28515625" style="660" customWidth="1"/>
    <col min="2309" max="2309" width="14.85546875" style="660" customWidth="1"/>
    <col min="2310" max="2310" width="15.7109375" style="660" customWidth="1"/>
    <col min="2311" max="2311" width="15.42578125" style="660" customWidth="1"/>
    <col min="2312" max="2312" width="13.85546875" style="660" customWidth="1"/>
    <col min="2313" max="2313" width="13.7109375" style="660" customWidth="1"/>
    <col min="2314" max="2314" width="15.85546875" style="660" customWidth="1"/>
    <col min="2315" max="2560" width="9.140625" style="660"/>
    <col min="2561" max="2561" width="61.140625" style="660" customWidth="1"/>
    <col min="2562" max="2562" width="12.5703125" style="660" customWidth="1"/>
    <col min="2563" max="2563" width="10.28515625" style="660" customWidth="1"/>
    <col min="2564" max="2564" width="14.28515625" style="660" customWidth="1"/>
    <col min="2565" max="2565" width="14.85546875" style="660" customWidth="1"/>
    <col min="2566" max="2566" width="15.7109375" style="660" customWidth="1"/>
    <col min="2567" max="2567" width="15.42578125" style="660" customWidth="1"/>
    <col min="2568" max="2568" width="13.85546875" style="660" customWidth="1"/>
    <col min="2569" max="2569" width="13.7109375" style="660" customWidth="1"/>
    <col min="2570" max="2570" width="15.85546875" style="660" customWidth="1"/>
    <col min="2571" max="2816" width="9.140625" style="660"/>
    <col min="2817" max="2817" width="61.140625" style="660" customWidth="1"/>
    <col min="2818" max="2818" width="12.5703125" style="660" customWidth="1"/>
    <col min="2819" max="2819" width="10.28515625" style="660" customWidth="1"/>
    <col min="2820" max="2820" width="14.28515625" style="660" customWidth="1"/>
    <col min="2821" max="2821" width="14.85546875" style="660" customWidth="1"/>
    <col min="2822" max="2822" width="15.7109375" style="660" customWidth="1"/>
    <col min="2823" max="2823" width="15.42578125" style="660" customWidth="1"/>
    <col min="2824" max="2824" width="13.85546875" style="660" customWidth="1"/>
    <col min="2825" max="2825" width="13.7109375" style="660" customWidth="1"/>
    <col min="2826" max="2826" width="15.85546875" style="660" customWidth="1"/>
    <col min="2827" max="3072" width="9.140625" style="660"/>
    <col min="3073" max="3073" width="61.140625" style="660" customWidth="1"/>
    <col min="3074" max="3074" width="12.5703125" style="660" customWidth="1"/>
    <col min="3075" max="3075" width="10.28515625" style="660" customWidth="1"/>
    <col min="3076" max="3076" width="14.28515625" style="660" customWidth="1"/>
    <col min="3077" max="3077" width="14.85546875" style="660" customWidth="1"/>
    <col min="3078" max="3078" width="15.7109375" style="660" customWidth="1"/>
    <col min="3079" max="3079" width="15.42578125" style="660" customWidth="1"/>
    <col min="3080" max="3080" width="13.85546875" style="660" customWidth="1"/>
    <col min="3081" max="3081" width="13.7109375" style="660" customWidth="1"/>
    <col min="3082" max="3082" width="15.85546875" style="660" customWidth="1"/>
    <col min="3083" max="3328" width="9.140625" style="660"/>
    <col min="3329" max="3329" width="61.140625" style="660" customWidth="1"/>
    <col min="3330" max="3330" width="12.5703125" style="660" customWidth="1"/>
    <col min="3331" max="3331" width="10.28515625" style="660" customWidth="1"/>
    <col min="3332" max="3332" width="14.28515625" style="660" customWidth="1"/>
    <col min="3333" max="3333" width="14.85546875" style="660" customWidth="1"/>
    <col min="3334" max="3334" width="15.7109375" style="660" customWidth="1"/>
    <col min="3335" max="3335" width="15.42578125" style="660" customWidth="1"/>
    <col min="3336" max="3336" width="13.85546875" style="660" customWidth="1"/>
    <col min="3337" max="3337" width="13.7109375" style="660" customWidth="1"/>
    <col min="3338" max="3338" width="15.85546875" style="660" customWidth="1"/>
    <col min="3339" max="3584" width="9.140625" style="660"/>
    <col min="3585" max="3585" width="61.140625" style="660" customWidth="1"/>
    <col min="3586" max="3586" width="12.5703125" style="660" customWidth="1"/>
    <col min="3587" max="3587" width="10.28515625" style="660" customWidth="1"/>
    <col min="3588" max="3588" width="14.28515625" style="660" customWidth="1"/>
    <col min="3589" max="3589" width="14.85546875" style="660" customWidth="1"/>
    <col min="3590" max="3590" width="15.7109375" style="660" customWidth="1"/>
    <col min="3591" max="3591" width="15.42578125" style="660" customWidth="1"/>
    <col min="3592" max="3592" width="13.85546875" style="660" customWidth="1"/>
    <col min="3593" max="3593" width="13.7109375" style="660" customWidth="1"/>
    <col min="3594" max="3594" width="15.85546875" style="660" customWidth="1"/>
    <col min="3595" max="3840" width="9.140625" style="660"/>
    <col min="3841" max="3841" width="61.140625" style="660" customWidth="1"/>
    <col min="3842" max="3842" width="12.5703125" style="660" customWidth="1"/>
    <col min="3843" max="3843" width="10.28515625" style="660" customWidth="1"/>
    <col min="3844" max="3844" width="14.28515625" style="660" customWidth="1"/>
    <col min="3845" max="3845" width="14.85546875" style="660" customWidth="1"/>
    <col min="3846" max="3846" width="15.7109375" style="660" customWidth="1"/>
    <col min="3847" max="3847" width="15.42578125" style="660" customWidth="1"/>
    <col min="3848" max="3848" width="13.85546875" style="660" customWidth="1"/>
    <col min="3849" max="3849" width="13.7109375" style="660" customWidth="1"/>
    <col min="3850" max="3850" width="15.85546875" style="660" customWidth="1"/>
    <col min="3851" max="4096" width="9.140625" style="660"/>
    <col min="4097" max="4097" width="61.140625" style="660" customWidth="1"/>
    <col min="4098" max="4098" width="12.5703125" style="660" customWidth="1"/>
    <col min="4099" max="4099" width="10.28515625" style="660" customWidth="1"/>
    <col min="4100" max="4100" width="14.28515625" style="660" customWidth="1"/>
    <col min="4101" max="4101" width="14.85546875" style="660" customWidth="1"/>
    <col min="4102" max="4102" width="15.7109375" style="660" customWidth="1"/>
    <col min="4103" max="4103" width="15.42578125" style="660" customWidth="1"/>
    <col min="4104" max="4104" width="13.85546875" style="660" customWidth="1"/>
    <col min="4105" max="4105" width="13.7109375" style="660" customWidth="1"/>
    <col min="4106" max="4106" width="15.85546875" style="660" customWidth="1"/>
    <col min="4107" max="4352" width="9.140625" style="660"/>
    <col min="4353" max="4353" width="61.140625" style="660" customWidth="1"/>
    <col min="4354" max="4354" width="12.5703125" style="660" customWidth="1"/>
    <col min="4355" max="4355" width="10.28515625" style="660" customWidth="1"/>
    <col min="4356" max="4356" width="14.28515625" style="660" customWidth="1"/>
    <col min="4357" max="4357" width="14.85546875" style="660" customWidth="1"/>
    <col min="4358" max="4358" width="15.7109375" style="660" customWidth="1"/>
    <col min="4359" max="4359" width="15.42578125" style="660" customWidth="1"/>
    <col min="4360" max="4360" width="13.85546875" style="660" customWidth="1"/>
    <col min="4361" max="4361" width="13.7109375" style="660" customWidth="1"/>
    <col min="4362" max="4362" width="15.85546875" style="660" customWidth="1"/>
    <col min="4363" max="4608" width="9.140625" style="660"/>
    <col min="4609" max="4609" width="61.140625" style="660" customWidth="1"/>
    <col min="4610" max="4610" width="12.5703125" style="660" customWidth="1"/>
    <col min="4611" max="4611" width="10.28515625" style="660" customWidth="1"/>
    <col min="4612" max="4612" width="14.28515625" style="660" customWidth="1"/>
    <col min="4613" max="4613" width="14.85546875" style="660" customWidth="1"/>
    <col min="4614" max="4614" width="15.7109375" style="660" customWidth="1"/>
    <col min="4615" max="4615" width="15.42578125" style="660" customWidth="1"/>
    <col min="4616" max="4616" width="13.85546875" style="660" customWidth="1"/>
    <col min="4617" max="4617" width="13.7109375" style="660" customWidth="1"/>
    <col min="4618" max="4618" width="15.85546875" style="660" customWidth="1"/>
    <col min="4619" max="4864" width="9.140625" style="660"/>
    <col min="4865" max="4865" width="61.140625" style="660" customWidth="1"/>
    <col min="4866" max="4866" width="12.5703125" style="660" customWidth="1"/>
    <col min="4867" max="4867" width="10.28515625" style="660" customWidth="1"/>
    <col min="4868" max="4868" width="14.28515625" style="660" customWidth="1"/>
    <col min="4869" max="4869" width="14.85546875" style="660" customWidth="1"/>
    <col min="4870" max="4870" width="15.7109375" style="660" customWidth="1"/>
    <col min="4871" max="4871" width="15.42578125" style="660" customWidth="1"/>
    <col min="4872" max="4872" width="13.85546875" style="660" customWidth="1"/>
    <col min="4873" max="4873" width="13.7109375" style="660" customWidth="1"/>
    <col min="4874" max="4874" width="15.85546875" style="660" customWidth="1"/>
    <col min="4875" max="5120" width="9.140625" style="660"/>
    <col min="5121" max="5121" width="61.140625" style="660" customWidth="1"/>
    <col min="5122" max="5122" width="12.5703125" style="660" customWidth="1"/>
    <col min="5123" max="5123" width="10.28515625" style="660" customWidth="1"/>
    <col min="5124" max="5124" width="14.28515625" style="660" customWidth="1"/>
    <col min="5125" max="5125" width="14.85546875" style="660" customWidth="1"/>
    <col min="5126" max="5126" width="15.7109375" style="660" customWidth="1"/>
    <col min="5127" max="5127" width="15.42578125" style="660" customWidth="1"/>
    <col min="5128" max="5128" width="13.85546875" style="660" customWidth="1"/>
    <col min="5129" max="5129" width="13.7109375" style="660" customWidth="1"/>
    <col min="5130" max="5130" width="15.85546875" style="660" customWidth="1"/>
    <col min="5131" max="5376" width="9.140625" style="660"/>
    <col min="5377" max="5377" width="61.140625" style="660" customWidth="1"/>
    <col min="5378" max="5378" width="12.5703125" style="660" customWidth="1"/>
    <col min="5379" max="5379" width="10.28515625" style="660" customWidth="1"/>
    <col min="5380" max="5380" width="14.28515625" style="660" customWidth="1"/>
    <col min="5381" max="5381" width="14.85546875" style="660" customWidth="1"/>
    <col min="5382" max="5382" width="15.7109375" style="660" customWidth="1"/>
    <col min="5383" max="5383" width="15.42578125" style="660" customWidth="1"/>
    <col min="5384" max="5384" width="13.85546875" style="660" customWidth="1"/>
    <col min="5385" max="5385" width="13.7109375" style="660" customWidth="1"/>
    <col min="5386" max="5386" width="15.85546875" style="660" customWidth="1"/>
    <col min="5387" max="5632" width="9.140625" style="660"/>
    <col min="5633" max="5633" width="61.140625" style="660" customWidth="1"/>
    <col min="5634" max="5634" width="12.5703125" style="660" customWidth="1"/>
    <col min="5635" max="5635" width="10.28515625" style="660" customWidth="1"/>
    <col min="5636" max="5636" width="14.28515625" style="660" customWidth="1"/>
    <col min="5637" max="5637" width="14.85546875" style="660" customWidth="1"/>
    <col min="5638" max="5638" width="15.7109375" style="660" customWidth="1"/>
    <col min="5639" max="5639" width="15.42578125" style="660" customWidth="1"/>
    <col min="5640" max="5640" width="13.85546875" style="660" customWidth="1"/>
    <col min="5641" max="5641" width="13.7109375" style="660" customWidth="1"/>
    <col min="5642" max="5642" width="15.85546875" style="660" customWidth="1"/>
    <col min="5643" max="5888" width="9.140625" style="660"/>
    <col min="5889" max="5889" width="61.140625" style="660" customWidth="1"/>
    <col min="5890" max="5890" width="12.5703125" style="660" customWidth="1"/>
    <col min="5891" max="5891" width="10.28515625" style="660" customWidth="1"/>
    <col min="5892" max="5892" width="14.28515625" style="660" customWidth="1"/>
    <col min="5893" max="5893" width="14.85546875" style="660" customWidth="1"/>
    <col min="5894" max="5894" width="15.7109375" style="660" customWidth="1"/>
    <col min="5895" max="5895" width="15.42578125" style="660" customWidth="1"/>
    <col min="5896" max="5896" width="13.85546875" style="660" customWidth="1"/>
    <col min="5897" max="5897" width="13.7109375" style="660" customWidth="1"/>
    <col min="5898" max="5898" width="15.85546875" style="660" customWidth="1"/>
    <col min="5899" max="6144" width="9.140625" style="660"/>
    <col min="6145" max="6145" width="61.140625" style="660" customWidth="1"/>
    <col min="6146" max="6146" width="12.5703125" style="660" customWidth="1"/>
    <col min="6147" max="6147" width="10.28515625" style="660" customWidth="1"/>
    <col min="6148" max="6148" width="14.28515625" style="660" customWidth="1"/>
    <col min="6149" max="6149" width="14.85546875" style="660" customWidth="1"/>
    <col min="6150" max="6150" width="15.7109375" style="660" customWidth="1"/>
    <col min="6151" max="6151" width="15.42578125" style="660" customWidth="1"/>
    <col min="6152" max="6152" width="13.85546875" style="660" customWidth="1"/>
    <col min="6153" max="6153" width="13.7109375" style="660" customWidth="1"/>
    <col min="6154" max="6154" width="15.85546875" style="660" customWidth="1"/>
    <col min="6155" max="6400" width="9.140625" style="660"/>
    <col min="6401" max="6401" width="61.140625" style="660" customWidth="1"/>
    <col min="6402" max="6402" width="12.5703125" style="660" customWidth="1"/>
    <col min="6403" max="6403" width="10.28515625" style="660" customWidth="1"/>
    <col min="6404" max="6404" width="14.28515625" style="660" customWidth="1"/>
    <col min="6405" max="6405" width="14.85546875" style="660" customWidth="1"/>
    <col min="6406" max="6406" width="15.7109375" style="660" customWidth="1"/>
    <col min="6407" max="6407" width="15.42578125" style="660" customWidth="1"/>
    <col min="6408" max="6408" width="13.85546875" style="660" customWidth="1"/>
    <col min="6409" max="6409" width="13.7109375" style="660" customWidth="1"/>
    <col min="6410" max="6410" width="15.85546875" style="660" customWidth="1"/>
    <col min="6411" max="6656" width="9.140625" style="660"/>
    <col min="6657" max="6657" width="61.140625" style="660" customWidth="1"/>
    <col min="6658" max="6658" width="12.5703125" style="660" customWidth="1"/>
    <col min="6659" max="6659" width="10.28515625" style="660" customWidth="1"/>
    <col min="6660" max="6660" width="14.28515625" style="660" customWidth="1"/>
    <col min="6661" max="6661" width="14.85546875" style="660" customWidth="1"/>
    <col min="6662" max="6662" width="15.7109375" style="660" customWidth="1"/>
    <col min="6663" max="6663" width="15.42578125" style="660" customWidth="1"/>
    <col min="6664" max="6664" width="13.85546875" style="660" customWidth="1"/>
    <col min="6665" max="6665" width="13.7109375" style="660" customWidth="1"/>
    <col min="6666" max="6666" width="15.85546875" style="660" customWidth="1"/>
    <col min="6667" max="6912" width="9.140625" style="660"/>
    <col min="6913" max="6913" width="61.140625" style="660" customWidth="1"/>
    <col min="6914" max="6914" width="12.5703125" style="660" customWidth="1"/>
    <col min="6915" max="6915" width="10.28515625" style="660" customWidth="1"/>
    <col min="6916" max="6916" width="14.28515625" style="660" customWidth="1"/>
    <col min="6917" max="6917" width="14.85546875" style="660" customWidth="1"/>
    <col min="6918" max="6918" width="15.7109375" style="660" customWidth="1"/>
    <col min="6919" max="6919" width="15.42578125" style="660" customWidth="1"/>
    <col min="6920" max="6920" width="13.85546875" style="660" customWidth="1"/>
    <col min="6921" max="6921" width="13.7109375" style="660" customWidth="1"/>
    <col min="6922" max="6922" width="15.85546875" style="660" customWidth="1"/>
    <col min="6923" max="7168" width="9.140625" style="660"/>
    <col min="7169" max="7169" width="61.140625" style="660" customWidth="1"/>
    <col min="7170" max="7170" width="12.5703125" style="660" customWidth="1"/>
    <col min="7171" max="7171" width="10.28515625" style="660" customWidth="1"/>
    <col min="7172" max="7172" width="14.28515625" style="660" customWidth="1"/>
    <col min="7173" max="7173" width="14.85546875" style="660" customWidth="1"/>
    <col min="7174" max="7174" width="15.7109375" style="660" customWidth="1"/>
    <col min="7175" max="7175" width="15.42578125" style="660" customWidth="1"/>
    <col min="7176" max="7176" width="13.85546875" style="660" customWidth="1"/>
    <col min="7177" max="7177" width="13.7109375" style="660" customWidth="1"/>
    <col min="7178" max="7178" width="15.85546875" style="660" customWidth="1"/>
    <col min="7179" max="7424" width="9.140625" style="660"/>
    <col min="7425" max="7425" width="61.140625" style="660" customWidth="1"/>
    <col min="7426" max="7426" width="12.5703125" style="660" customWidth="1"/>
    <col min="7427" max="7427" width="10.28515625" style="660" customWidth="1"/>
    <col min="7428" max="7428" width="14.28515625" style="660" customWidth="1"/>
    <col min="7429" max="7429" width="14.85546875" style="660" customWidth="1"/>
    <col min="7430" max="7430" width="15.7109375" style="660" customWidth="1"/>
    <col min="7431" max="7431" width="15.42578125" style="660" customWidth="1"/>
    <col min="7432" max="7432" width="13.85546875" style="660" customWidth="1"/>
    <col min="7433" max="7433" width="13.7109375" style="660" customWidth="1"/>
    <col min="7434" max="7434" width="15.85546875" style="660" customWidth="1"/>
    <col min="7435" max="7680" width="9.140625" style="660"/>
    <col min="7681" max="7681" width="61.140625" style="660" customWidth="1"/>
    <col min="7682" max="7682" width="12.5703125" style="660" customWidth="1"/>
    <col min="7683" max="7683" width="10.28515625" style="660" customWidth="1"/>
    <col min="7684" max="7684" width="14.28515625" style="660" customWidth="1"/>
    <col min="7685" max="7685" width="14.85546875" style="660" customWidth="1"/>
    <col min="7686" max="7686" width="15.7109375" style="660" customWidth="1"/>
    <col min="7687" max="7687" width="15.42578125" style="660" customWidth="1"/>
    <col min="7688" max="7688" width="13.85546875" style="660" customWidth="1"/>
    <col min="7689" max="7689" width="13.7109375" style="660" customWidth="1"/>
    <col min="7690" max="7690" width="15.85546875" style="660" customWidth="1"/>
    <col min="7691" max="7936" width="9.140625" style="660"/>
    <col min="7937" max="7937" width="61.140625" style="660" customWidth="1"/>
    <col min="7938" max="7938" width="12.5703125" style="660" customWidth="1"/>
    <col min="7939" max="7939" width="10.28515625" style="660" customWidth="1"/>
    <col min="7940" max="7940" width="14.28515625" style="660" customWidth="1"/>
    <col min="7941" max="7941" width="14.85546875" style="660" customWidth="1"/>
    <col min="7942" max="7942" width="15.7109375" style="660" customWidth="1"/>
    <col min="7943" max="7943" width="15.42578125" style="660" customWidth="1"/>
    <col min="7944" max="7944" width="13.85546875" style="660" customWidth="1"/>
    <col min="7945" max="7945" width="13.7109375" style="660" customWidth="1"/>
    <col min="7946" max="7946" width="15.85546875" style="660" customWidth="1"/>
    <col min="7947" max="8192" width="9.140625" style="660"/>
    <col min="8193" max="8193" width="61.140625" style="660" customWidth="1"/>
    <col min="8194" max="8194" width="12.5703125" style="660" customWidth="1"/>
    <col min="8195" max="8195" width="10.28515625" style="660" customWidth="1"/>
    <col min="8196" max="8196" width="14.28515625" style="660" customWidth="1"/>
    <col min="8197" max="8197" width="14.85546875" style="660" customWidth="1"/>
    <col min="8198" max="8198" width="15.7109375" style="660" customWidth="1"/>
    <col min="8199" max="8199" width="15.42578125" style="660" customWidth="1"/>
    <col min="8200" max="8200" width="13.85546875" style="660" customWidth="1"/>
    <col min="8201" max="8201" width="13.7109375" style="660" customWidth="1"/>
    <col min="8202" max="8202" width="15.85546875" style="660" customWidth="1"/>
    <col min="8203" max="8448" width="9.140625" style="660"/>
    <col min="8449" max="8449" width="61.140625" style="660" customWidth="1"/>
    <col min="8450" max="8450" width="12.5703125" style="660" customWidth="1"/>
    <col min="8451" max="8451" width="10.28515625" style="660" customWidth="1"/>
    <col min="8452" max="8452" width="14.28515625" style="660" customWidth="1"/>
    <col min="8453" max="8453" width="14.85546875" style="660" customWidth="1"/>
    <col min="8454" max="8454" width="15.7109375" style="660" customWidth="1"/>
    <col min="8455" max="8455" width="15.42578125" style="660" customWidth="1"/>
    <col min="8456" max="8456" width="13.85546875" style="660" customWidth="1"/>
    <col min="8457" max="8457" width="13.7109375" style="660" customWidth="1"/>
    <col min="8458" max="8458" width="15.85546875" style="660" customWidth="1"/>
    <col min="8459" max="8704" width="9.140625" style="660"/>
    <col min="8705" max="8705" width="61.140625" style="660" customWidth="1"/>
    <col min="8706" max="8706" width="12.5703125" style="660" customWidth="1"/>
    <col min="8707" max="8707" width="10.28515625" style="660" customWidth="1"/>
    <col min="8708" max="8708" width="14.28515625" style="660" customWidth="1"/>
    <col min="8709" max="8709" width="14.85546875" style="660" customWidth="1"/>
    <col min="8710" max="8710" width="15.7109375" style="660" customWidth="1"/>
    <col min="8711" max="8711" width="15.42578125" style="660" customWidth="1"/>
    <col min="8712" max="8712" width="13.85546875" style="660" customWidth="1"/>
    <col min="8713" max="8713" width="13.7109375" style="660" customWidth="1"/>
    <col min="8714" max="8714" width="15.85546875" style="660" customWidth="1"/>
    <col min="8715" max="8960" width="9.140625" style="660"/>
    <col min="8961" max="8961" width="61.140625" style="660" customWidth="1"/>
    <col min="8962" max="8962" width="12.5703125" style="660" customWidth="1"/>
    <col min="8963" max="8963" width="10.28515625" style="660" customWidth="1"/>
    <col min="8964" max="8964" width="14.28515625" style="660" customWidth="1"/>
    <col min="8965" max="8965" width="14.85546875" style="660" customWidth="1"/>
    <col min="8966" max="8966" width="15.7109375" style="660" customWidth="1"/>
    <col min="8967" max="8967" width="15.42578125" style="660" customWidth="1"/>
    <col min="8968" max="8968" width="13.85546875" style="660" customWidth="1"/>
    <col min="8969" max="8969" width="13.7109375" style="660" customWidth="1"/>
    <col min="8970" max="8970" width="15.85546875" style="660" customWidth="1"/>
    <col min="8971" max="9216" width="9.140625" style="660"/>
    <col min="9217" max="9217" width="61.140625" style="660" customWidth="1"/>
    <col min="9218" max="9218" width="12.5703125" style="660" customWidth="1"/>
    <col min="9219" max="9219" width="10.28515625" style="660" customWidth="1"/>
    <col min="9220" max="9220" width="14.28515625" style="660" customWidth="1"/>
    <col min="9221" max="9221" width="14.85546875" style="660" customWidth="1"/>
    <col min="9222" max="9222" width="15.7109375" style="660" customWidth="1"/>
    <col min="9223" max="9223" width="15.42578125" style="660" customWidth="1"/>
    <col min="9224" max="9224" width="13.85546875" style="660" customWidth="1"/>
    <col min="9225" max="9225" width="13.7109375" style="660" customWidth="1"/>
    <col min="9226" max="9226" width="15.85546875" style="660" customWidth="1"/>
    <col min="9227" max="9472" width="9.140625" style="660"/>
    <col min="9473" max="9473" width="61.140625" style="660" customWidth="1"/>
    <col min="9474" max="9474" width="12.5703125" style="660" customWidth="1"/>
    <col min="9475" max="9475" width="10.28515625" style="660" customWidth="1"/>
    <col min="9476" max="9476" width="14.28515625" style="660" customWidth="1"/>
    <col min="9477" max="9477" width="14.85546875" style="660" customWidth="1"/>
    <col min="9478" max="9478" width="15.7109375" style="660" customWidth="1"/>
    <col min="9479" max="9479" width="15.42578125" style="660" customWidth="1"/>
    <col min="9480" max="9480" width="13.85546875" style="660" customWidth="1"/>
    <col min="9481" max="9481" width="13.7109375" style="660" customWidth="1"/>
    <col min="9482" max="9482" width="15.85546875" style="660" customWidth="1"/>
    <col min="9483" max="9728" width="9.140625" style="660"/>
    <col min="9729" max="9729" width="61.140625" style="660" customWidth="1"/>
    <col min="9730" max="9730" width="12.5703125" style="660" customWidth="1"/>
    <col min="9731" max="9731" width="10.28515625" style="660" customWidth="1"/>
    <col min="9732" max="9732" width="14.28515625" style="660" customWidth="1"/>
    <col min="9733" max="9733" width="14.85546875" style="660" customWidth="1"/>
    <col min="9734" max="9734" width="15.7109375" style="660" customWidth="1"/>
    <col min="9735" max="9735" width="15.42578125" style="660" customWidth="1"/>
    <col min="9736" max="9736" width="13.85546875" style="660" customWidth="1"/>
    <col min="9737" max="9737" width="13.7109375" style="660" customWidth="1"/>
    <col min="9738" max="9738" width="15.85546875" style="660" customWidth="1"/>
    <col min="9739" max="9984" width="9.140625" style="660"/>
    <col min="9985" max="9985" width="61.140625" style="660" customWidth="1"/>
    <col min="9986" max="9986" width="12.5703125" style="660" customWidth="1"/>
    <col min="9987" max="9987" width="10.28515625" style="660" customWidth="1"/>
    <col min="9988" max="9988" width="14.28515625" style="660" customWidth="1"/>
    <col min="9989" max="9989" width="14.85546875" style="660" customWidth="1"/>
    <col min="9990" max="9990" width="15.7109375" style="660" customWidth="1"/>
    <col min="9991" max="9991" width="15.42578125" style="660" customWidth="1"/>
    <col min="9992" max="9992" width="13.85546875" style="660" customWidth="1"/>
    <col min="9993" max="9993" width="13.7109375" style="660" customWidth="1"/>
    <col min="9994" max="9994" width="15.85546875" style="660" customWidth="1"/>
    <col min="9995" max="10240" width="9.140625" style="660"/>
    <col min="10241" max="10241" width="61.140625" style="660" customWidth="1"/>
    <col min="10242" max="10242" width="12.5703125" style="660" customWidth="1"/>
    <col min="10243" max="10243" width="10.28515625" style="660" customWidth="1"/>
    <col min="10244" max="10244" width="14.28515625" style="660" customWidth="1"/>
    <col min="10245" max="10245" width="14.85546875" style="660" customWidth="1"/>
    <col min="10246" max="10246" width="15.7109375" style="660" customWidth="1"/>
    <col min="10247" max="10247" width="15.42578125" style="660" customWidth="1"/>
    <col min="10248" max="10248" width="13.85546875" style="660" customWidth="1"/>
    <col min="10249" max="10249" width="13.7109375" style="660" customWidth="1"/>
    <col min="10250" max="10250" width="15.85546875" style="660" customWidth="1"/>
    <col min="10251" max="10496" width="9.140625" style="660"/>
    <col min="10497" max="10497" width="61.140625" style="660" customWidth="1"/>
    <col min="10498" max="10498" width="12.5703125" style="660" customWidth="1"/>
    <col min="10499" max="10499" width="10.28515625" style="660" customWidth="1"/>
    <col min="10500" max="10500" width="14.28515625" style="660" customWidth="1"/>
    <col min="10501" max="10501" width="14.85546875" style="660" customWidth="1"/>
    <col min="10502" max="10502" width="15.7109375" style="660" customWidth="1"/>
    <col min="10503" max="10503" width="15.42578125" style="660" customWidth="1"/>
    <col min="10504" max="10504" width="13.85546875" style="660" customWidth="1"/>
    <col min="10505" max="10505" width="13.7109375" style="660" customWidth="1"/>
    <col min="10506" max="10506" width="15.85546875" style="660" customWidth="1"/>
    <col min="10507" max="10752" width="9.140625" style="660"/>
    <col min="10753" max="10753" width="61.140625" style="660" customWidth="1"/>
    <col min="10754" max="10754" width="12.5703125" style="660" customWidth="1"/>
    <col min="10755" max="10755" width="10.28515625" style="660" customWidth="1"/>
    <col min="10756" max="10756" width="14.28515625" style="660" customWidth="1"/>
    <col min="10757" max="10757" width="14.85546875" style="660" customWidth="1"/>
    <col min="10758" max="10758" width="15.7109375" style="660" customWidth="1"/>
    <col min="10759" max="10759" width="15.42578125" style="660" customWidth="1"/>
    <col min="10760" max="10760" width="13.85546875" style="660" customWidth="1"/>
    <col min="10761" max="10761" width="13.7109375" style="660" customWidth="1"/>
    <col min="10762" max="10762" width="15.85546875" style="660" customWidth="1"/>
    <col min="10763" max="11008" width="9.140625" style="660"/>
    <col min="11009" max="11009" width="61.140625" style="660" customWidth="1"/>
    <col min="11010" max="11010" width="12.5703125" style="660" customWidth="1"/>
    <col min="11011" max="11011" width="10.28515625" style="660" customWidth="1"/>
    <col min="11012" max="11012" width="14.28515625" style="660" customWidth="1"/>
    <col min="11013" max="11013" width="14.85546875" style="660" customWidth="1"/>
    <col min="11014" max="11014" width="15.7109375" style="660" customWidth="1"/>
    <col min="11015" max="11015" width="15.42578125" style="660" customWidth="1"/>
    <col min="11016" max="11016" width="13.85546875" style="660" customWidth="1"/>
    <col min="11017" max="11017" width="13.7109375" style="660" customWidth="1"/>
    <col min="11018" max="11018" width="15.85546875" style="660" customWidth="1"/>
    <col min="11019" max="11264" width="9.140625" style="660"/>
    <col min="11265" max="11265" width="61.140625" style="660" customWidth="1"/>
    <col min="11266" max="11266" width="12.5703125" style="660" customWidth="1"/>
    <col min="11267" max="11267" width="10.28515625" style="660" customWidth="1"/>
    <col min="11268" max="11268" width="14.28515625" style="660" customWidth="1"/>
    <col min="11269" max="11269" width="14.85546875" style="660" customWidth="1"/>
    <col min="11270" max="11270" width="15.7109375" style="660" customWidth="1"/>
    <col min="11271" max="11271" width="15.42578125" style="660" customWidth="1"/>
    <col min="11272" max="11272" width="13.85546875" style="660" customWidth="1"/>
    <col min="11273" max="11273" width="13.7109375" style="660" customWidth="1"/>
    <col min="11274" max="11274" width="15.85546875" style="660" customWidth="1"/>
    <col min="11275" max="11520" width="9.140625" style="660"/>
    <col min="11521" max="11521" width="61.140625" style="660" customWidth="1"/>
    <col min="11522" max="11522" width="12.5703125" style="660" customWidth="1"/>
    <col min="11523" max="11523" width="10.28515625" style="660" customWidth="1"/>
    <col min="11524" max="11524" width="14.28515625" style="660" customWidth="1"/>
    <col min="11525" max="11525" width="14.85546875" style="660" customWidth="1"/>
    <col min="11526" max="11526" width="15.7109375" style="660" customWidth="1"/>
    <col min="11527" max="11527" width="15.42578125" style="660" customWidth="1"/>
    <col min="11528" max="11528" width="13.85546875" style="660" customWidth="1"/>
    <col min="11529" max="11529" width="13.7109375" style="660" customWidth="1"/>
    <col min="11530" max="11530" width="15.85546875" style="660" customWidth="1"/>
    <col min="11531" max="11776" width="9.140625" style="660"/>
    <col min="11777" max="11777" width="61.140625" style="660" customWidth="1"/>
    <col min="11778" max="11778" width="12.5703125" style="660" customWidth="1"/>
    <col min="11779" max="11779" width="10.28515625" style="660" customWidth="1"/>
    <col min="11780" max="11780" width="14.28515625" style="660" customWidth="1"/>
    <col min="11781" max="11781" width="14.85546875" style="660" customWidth="1"/>
    <col min="11782" max="11782" width="15.7109375" style="660" customWidth="1"/>
    <col min="11783" max="11783" width="15.42578125" style="660" customWidth="1"/>
    <col min="11784" max="11784" width="13.85546875" style="660" customWidth="1"/>
    <col min="11785" max="11785" width="13.7109375" style="660" customWidth="1"/>
    <col min="11786" max="11786" width="15.85546875" style="660" customWidth="1"/>
    <col min="11787" max="12032" width="9.140625" style="660"/>
    <col min="12033" max="12033" width="61.140625" style="660" customWidth="1"/>
    <col min="12034" max="12034" width="12.5703125" style="660" customWidth="1"/>
    <col min="12035" max="12035" width="10.28515625" style="660" customWidth="1"/>
    <col min="12036" max="12036" width="14.28515625" style="660" customWidth="1"/>
    <col min="12037" max="12037" width="14.85546875" style="660" customWidth="1"/>
    <col min="12038" max="12038" width="15.7109375" style="660" customWidth="1"/>
    <col min="12039" max="12039" width="15.42578125" style="660" customWidth="1"/>
    <col min="12040" max="12040" width="13.85546875" style="660" customWidth="1"/>
    <col min="12041" max="12041" width="13.7109375" style="660" customWidth="1"/>
    <col min="12042" max="12042" width="15.85546875" style="660" customWidth="1"/>
    <col min="12043" max="12288" width="9.140625" style="660"/>
    <col min="12289" max="12289" width="61.140625" style="660" customWidth="1"/>
    <col min="12290" max="12290" width="12.5703125" style="660" customWidth="1"/>
    <col min="12291" max="12291" width="10.28515625" style="660" customWidth="1"/>
    <col min="12292" max="12292" width="14.28515625" style="660" customWidth="1"/>
    <col min="12293" max="12293" width="14.85546875" style="660" customWidth="1"/>
    <col min="12294" max="12294" width="15.7109375" style="660" customWidth="1"/>
    <col min="12295" max="12295" width="15.42578125" style="660" customWidth="1"/>
    <col min="12296" max="12296" width="13.85546875" style="660" customWidth="1"/>
    <col min="12297" max="12297" width="13.7109375" style="660" customWidth="1"/>
    <col min="12298" max="12298" width="15.85546875" style="660" customWidth="1"/>
    <col min="12299" max="12544" width="9.140625" style="660"/>
    <col min="12545" max="12545" width="61.140625" style="660" customWidth="1"/>
    <col min="12546" max="12546" width="12.5703125" style="660" customWidth="1"/>
    <col min="12547" max="12547" width="10.28515625" style="660" customWidth="1"/>
    <col min="12548" max="12548" width="14.28515625" style="660" customWidth="1"/>
    <col min="12549" max="12549" width="14.85546875" style="660" customWidth="1"/>
    <col min="12550" max="12550" width="15.7109375" style="660" customWidth="1"/>
    <col min="12551" max="12551" width="15.42578125" style="660" customWidth="1"/>
    <col min="12552" max="12552" width="13.85546875" style="660" customWidth="1"/>
    <col min="12553" max="12553" width="13.7109375" style="660" customWidth="1"/>
    <col min="12554" max="12554" width="15.85546875" style="660" customWidth="1"/>
    <col min="12555" max="12800" width="9.140625" style="660"/>
    <col min="12801" max="12801" width="61.140625" style="660" customWidth="1"/>
    <col min="12802" max="12802" width="12.5703125" style="660" customWidth="1"/>
    <col min="12803" max="12803" width="10.28515625" style="660" customWidth="1"/>
    <col min="12804" max="12804" width="14.28515625" style="660" customWidth="1"/>
    <col min="12805" max="12805" width="14.85546875" style="660" customWidth="1"/>
    <col min="12806" max="12806" width="15.7109375" style="660" customWidth="1"/>
    <col min="12807" max="12807" width="15.42578125" style="660" customWidth="1"/>
    <col min="12808" max="12808" width="13.85546875" style="660" customWidth="1"/>
    <col min="12809" max="12809" width="13.7109375" style="660" customWidth="1"/>
    <col min="12810" max="12810" width="15.85546875" style="660" customWidth="1"/>
    <col min="12811" max="13056" width="9.140625" style="660"/>
    <col min="13057" max="13057" width="61.140625" style="660" customWidth="1"/>
    <col min="13058" max="13058" width="12.5703125" style="660" customWidth="1"/>
    <col min="13059" max="13059" width="10.28515625" style="660" customWidth="1"/>
    <col min="13060" max="13060" width="14.28515625" style="660" customWidth="1"/>
    <col min="13061" max="13061" width="14.85546875" style="660" customWidth="1"/>
    <col min="13062" max="13062" width="15.7109375" style="660" customWidth="1"/>
    <col min="13063" max="13063" width="15.42578125" style="660" customWidth="1"/>
    <col min="13064" max="13064" width="13.85546875" style="660" customWidth="1"/>
    <col min="13065" max="13065" width="13.7109375" style="660" customWidth="1"/>
    <col min="13066" max="13066" width="15.85546875" style="660" customWidth="1"/>
    <col min="13067" max="13312" width="9.140625" style="660"/>
    <col min="13313" max="13313" width="61.140625" style="660" customWidth="1"/>
    <col min="13314" max="13314" width="12.5703125" style="660" customWidth="1"/>
    <col min="13315" max="13315" width="10.28515625" style="660" customWidth="1"/>
    <col min="13316" max="13316" width="14.28515625" style="660" customWidth="1"/>
    <col min="13317" max="13317" width="14.85546875" style="660" customWidth="1"/>
    <col min="13318" max="13318" width="15.7109375" style="660" customWidth="1"/>
    <col min="13319" max="13319" width="15.42578125" style="660" customWidth="1"/>
    <col min="13320" max="13320" width="13.85546875" style="660" customWidth="1"/>
    <col min="13321" max="13321" width="13.7109375" style="660" customWidth="1"/>
    <col min="13322" max="13322" width="15.85546875" style="660" customWidth="1"/>
    <col min="13323" max="13568" width="9.140625" style="660"/>
    <col min="13569" max="13569" width="61.140625" style="660" customWidth="1"/>
    <col min="13570" max="13570" width="12.5703125" style="660" customWidth="1"/>
    <col min="13571" max="13571" width="10.28515625" style="660" customWidth="1"/>
    <col min="13572" max="13572" width="14.28515625" style="660" customWidth="1"/>
    <col min="13573" max="13573" width="14.85546875" style="660" customWidth="1"/>
    <col min="13574" max="13574" width="15.7109375" style="660" customWidth="1"/>
    <col min="13575" max="13575" width="15.42578125" style="660" customWidth="1"/>
    <col min="13576" max="13576" width="13.85546875" style="660" customWidth="1"/>
    <col min="13577" max="13577" width="13.7109375" style="660" customWidth="1"/>
    <col min="13578" max="13578" width="15.85546875" style="660" customWidth="1"/>
    <col min="13579" max="13824" width="9.140625" style="660"/>
    <col min="13825" max="13825" width="61.140625" style="660" customWidth="1"/>
    <col min="13826" max="13826" width="12.5703125" style="660" customWidth="1"/>
    <col min="13827" max="13827" width="10.28515625" style="660" customWidth="1"/>
    <col min="13828" max="13828" width="14.28515625" style="660" customWidth="1"/>
    <col min="13829" max="13829" width="14.85546875" style="660" customWidth="1"/>
    <col min="13830" max="13830" width="15.7109375" style="660" customWidth="1"/>
    <col min="13831" max="13831" width="15.42578125" style="660" customWidth="1"/>
    <col min="13832" max="13832" width="13.85546875" style="660" customWidth="1"/>
    <col min="13833" max="13833" width="13.7109375" style="660" customWidth="1"/>
    <col min="13834" max="13834" width="15.85546875" style="660" customWidth="1"/>
    <col min="13835" max="14080" width="9.140625" style="660"/>
    <col min="14081" max="14081" width="61.140625" style="660" customWidth="1"/>
    <col min="14082" max="14082" width="12.5703125" style="660" customWidth="1"/>
    <col min="14083" max="14083" width="10.28515625" style="660" customWidth="1"/>
    <col min="14084" max="14084" width="14.28515625" style="660" customWidth="1"/>
    <col min="14085" max="14085" width="14.85546875" style="660" customWidth="1"/>
    <col min="14086" max="14086" width="15.7109375" style="660" customWidth="1"/>
    <col min="14087" max="14087" width="15.42578125" style="660" customWidth="1"/>
    <col min="14088" max="14088" width="13.85546875" style="660" customWidth="1"/>
    <col min="14089" max="14089" width="13.7109375" style="660" customWidth="1"/>
    <col min="14090" max="14090" width="15.85546875" style="660" customWidth="1"/>
    <col min="14091" max="14336" width="9.140625" style="660"/>
    <col min="14337" max="14337" width="61.140625" style="660" customWidth="1"/>
    <col min="14338" max="14338" width="12.5703125" style="660" customWidth="1"/>
    <col min="14339" max="14339" width="10.28515625" style="660" customWidth="1"/>
    <col min="14340" max="14340" width="14.28515625" style="660" customWidth="1"/>
    <col min="14341" max="14341" width="14.85546875" style="660" customWidth="1"/>
    <col min="14342" max="14342" width="15.7109375" style="660" customWidth="1"/>
    <col min="14343" max="14343" width="15.42578125" style="660" customWidth="1"/>
    <col min="14344" max="14344" width="13.85546875" style="660" customWidth="1"/>
    <col min="14345" max="14345" width="13.7109375" style="660" customWidth="1"/>
    <col min="14346" max="14346" width="15.85546875" style="660" customWidth="1"/>
    <col min="14347" max="14592" width="9.140625" style="660"/>
    <col min="14593" max="14593" width="61.140625" style="660" customWidth="1"/>
    <col min="14594" max="14594" width="12.5703125" style="660" customWidth="1"/>
    <col min="14595" max="14595" width="10.28515625" style="660" customWidth="1"/>
    <col min="14596" max="14596" width="14.28515625" style="660" customWidth="1"/>
    <col min="14597" max="14597" width="14.85546875" style="660" customWidth="1"/>
    <col min="14598" max="14598" width="15.7109375" style="660" customWidth="1"/>
    <col min="14599" max="14599" width="15.42578125" style="660" customWidth="1"/>
    <col min="14600" max="14600" width="13.85546875" style="660" customWidth="1"/>
    <col min="14601" max="14601" width="13.7109375" style="660" customWidth="1"/>
    <col min="14602" max="14602" width="15.85546875" style="660" customWidth="1"/>
    <col min="14603" max="14848" width="9.140625" style="660"/>
    <col min="14849" max="14849" width="61.140625" style="660" customWidth="1"/>
    <col min="14850" max="14850" width="12.5703125" style="660" customWidth="1"/>
    <col min="14851" max="14851" width="10.28515625" style="660" customWidth="1"/>
    <col min="14852" max="14852" width="14.28515625" style="660" customWidth="1"/>
    <col min="14853" max="14853" width="14.85546875" style="660" customWidth="1"/>
    <col min="14854" max="14854" width="15.7109375" style="660" customWidth="1"/>
    <col min="14855" max="14855" width="15.42578125" style="660" customWidth="1"/>
    <col min="14856" max="14856" width="13.85546875" style="660" customWidth="1"/>
    <col min="14857" max="14857" width="13.7109375" style="660" customWidth="1"/>
    <col min="14858" max="14858" width="15.85546875" style="660" customWidth="1"/>
    <col min="14859" max="15104" width="9.140625" style="660"/>
    <col min="15105" max="15105" width="61.140625" style="660" customWidth="1"/>
    <col min="15106" max="15106" width="12.5703125" style="660" customWidth="1"/>
    <col min="15107" max="15107" width="10.28515625" style="660" customWidth="1"/>
    <col min="15108" max="15108" width="14.28515625" style="660" customWidth="1"/>
    <col min="15109" max="15109" width="14.85546875" style="660" customWidth="1"/>
    <col min="15110" max="15110" width="15.7109375" style="660" customWidth="1"/>
    <col min="15111" max="15111" width="15.42578125" style="660" customWidth="1"/>
    <col min="15112" max="15112" width="13.85546875" style="660" customWidth="1"/>
    <col min="15113" max="15113" width="13.7109375" style="660" customWidth="1"/>
    <col min="15114" max="15114" width="15.85546875" style="660" customWidth="1"/>
    <col min="15115" max="15360" width="9.140625" style="660"/>
    <col min="15361" max="15361" width="61.140625" style="660" customWidth="1"/>
    <col min="15362" max="15362" width="12.5703125" style="660" customWidth="1"/>
    <col min="15363" max="15363" width="10.28515625" style="660" customWidth="1"/>
    <col min="15364" max="15364" width="14.28515625" style="660" customWidth="1"/>
    <col min="15365" max="15365" width="14.85546875" style="660" customWidth="1"/>
    <col min="15366" max="15366" width="15.7109375" style="660" customWidth="1"/>
    <col min="15367" max="15367" width="15.42578125" style="660" customWidth="1"/>
    <col min="15368" max="15368" width="13.85546875" style="660" customWidth="1"/>
    <col min="15369" max="15369" width="13.7109375" style="660" customWidth="1"/>
    <col min="15370" max="15370" width="15.85546875" style="660" customWidth="1"/>
    <col min="15371" max="15616" width="9.140625" style="660"/>
    <col min="15617" max="15617" width="61.140625" style="660" customWidth="1"/>
    <col min="15618" max="15618" width="12.5703125" style="660" customWidth="1"/>
    <col min="15619" max="15619" width="10.28515625" style="660" customWidth="1"/>
    <col min="15620" max="15620" width="14.28515625" style="660" customWidth="1"/>
    <col min="15621" max="15621" width="14.85546875" style="660" customWidth="1"/>
    <col min="15622" max="15622" width="15.7109375" style="660" customWidth="1"/>
    <col min="15623" max="15623" width="15.42578125" style="660" customWidth="1"/>
    <col min="15624" max="15624" width="13.85546875" style="660" customWidth="1"/>
    <col min="15625" max="15625" width="13.7109375" style="660" customWidth="1"/>
    <col min="15626" max="15626" width="15.85546875" style="660" customWidth="1"/>
    <col min="15627" max="15872" width="9.140625" style="660"/>
    <col min="15873" max="15873" width="61.140625" style="660" customWidth="1"/>
    <col min="15874" max="15874" width="12.5703125" style="660" customWidth="1"/>
    <col min="15875" max="15875" width="10.28515625" style="660" customWidth="1"/>
    <col min="15876" max="15876" width="14.28515625" style="660" customWidth="1"/>
    <col min="15877" max="15877" width="14.85546875" style="660" customWidth="1"/>
    <col min="15878" max="15878" width="15.7109375" style="660" customWidth="1"/>
    <col min="15879" max="15879" width="15.42578125" style="660" customWidth="1"/>
    <col min="15880" max="15880" width="13.85546875" style="660" customWidth="1"/>
    <col min="15881" max="15881" width="13.7109375" style="660" customWidth="1"/>
    <col min="15882" max="15882" width="15.85546875" style="660" customWidth="1"/>
    <col min="15883" max="16128" width="9.140625" style="660"/>
    <col min="16129" max="16129" width="61.140625" style="660" customWidth="1"/>
    <col min="16130" max="16130" width="12.5703125" style="660" customWidth="1"/>
    <col min="16131" max="16131" width="10.28515625" style="660" customWidth="1"/>
    <col min="16132" max="16132" width="14.28515625" style="660" customWidth="1"/>
    <col min="16133" max="16133" width="14.85546875" style="660" customWidth="1"/>
    <col min="16134" max="16134" width="15.7109375" style="660" customWidth="1"/>
    <col min="16135" max="16135" width="15.42578125" style="660" customWidth="1"/>
    <col min="16136" max="16136" width="13.85546875" style="660" customWidth="1"/>
    <col min="16137" max="16137" width="13.7109375" style="660" customWidth="1"/>
    <col min="16138" max="16138" width="15.85546875" style="660" customWidth="1"/>
    <col min="16139" max="16384" width="9.140625" style="660"/>
  </cols>
  <sheetData>
    <row r="1" spans="1:19" s="1263" customFormat="1" ht="19.149999999999999" customHeight="1" thickBot="1">
      <c r="A1" s="7251" t="s">
        <v>466</v>
      </c>
      <c r="B1" s="7251"/>
      <c r="C1" s="7251"/>
      <c r="D1" s="7251"/>
      <c r="E1" s="7251"/>
      <c r="F1" s="7251"/>
      <c r="G1" s="7251"/>
      <c r="H1" s="7251"/>
      <c r="I1" s="7251"/>
      <c r="J1" s="7251"/>
      <c r="K1" s="5059"/>
      <c r="L1" s="5059"/>
      <c r="M1" s="5059"/>
      <c r="N1" s="5059"/>
      <c r="O1" s="5059"/>
      <c r="P1" s="5059"/>
      <c r="Q1" s="5059"/>
      <c r="R1" s="5059"/>
      <c r="S1" s="5059"/>
    </row>
    <row r="2" spans="1:19" s="1263" customFormat="1" ht="21" thickBot="1">
      <c r="A2" s="7252" t="s">
        <v>471</v>
      </c>
      <c r="B2" s="7253"/>
      <c r="C2" s="7253"/>
      <c r="D2" s="7253"/>
      <c r="E2" s="7253"/>
      <c r="F2" s="7253"/>
      <c r="G2" s="7253"/>
      <c r="H2" s="7254"/>
      <c r="I2" s="7254"/>
      <c r="J2" s="7255"/>
      <c r="K2" s="1311"/>
      <c r="L2" s="1312"/>
      <c r="M2" s="1312"/>
      <c r="N2" s="1312"/>
      <c r="O2" s="1312"/>
      <c r="P2" s="1312"/>
      <c r="Q2" s="1312"/>
      <c r="R2" s="1312"/>
      <c r="S2" s="1312"/>
    </row>
    <row r="3" spans="1:19" s="1263" customFormat="1" ht="18" customHeight="1" thickBot="1">
      <c r="A3" s="7259" t="s">
        <v>1</v>
      </c>
      <c r="B3" s="7256" t="s">
        <v>330</v>
      </c>
      <c r="C3" s="7253"/>
      <c r="D3" s="7257"/>
      <c r="E3" s="7256" t="s">
        <v>58</v>
      </c>
      <c r="F3" s="7253"/>
      <c r="G3" s="7258"/>
      <c r="H3" s="5118"/>
      <c r="I3" s="5119"/>
      <c r="J3" s="5120"/>
    </row>
    <row r="4" spans="1:19" s="1263" customFormat="1" ht="12.75" customHeight="1">
      <c r="A4" s="7260"/>
      <c r="B4" s="7261">
        <v>1</v>
      </c>
      <c r="C4" s="7262"/>
      <c r="D4" s="7263"/>
      <c r="E4" s="7261">
        <v>2</v>
      </c>
      <c r="F4" s="7262"/>
      <c r="G4" s="7267"/>
      <c r="H4" s="7268" t="s">
        <v>381</v>
      </c>
      <c r="I4" s="7269"/>
      <c r="J4" s="7270"/>
    </row>
    <row r="5" spans="1:19" s="1263" customFormat="1" ht="7.5" customHeight="1">
      <c r="A5" s="7260"/>
      <c r="B5" s="7264"/>
      <c r="C5" s="7265"/>
      <c r="D5" s="7266"/>
      <c r="E5" s="7264"/>
      <c r="F5" s="7265"/>
      <c r="G5" s="7265"/>
      <c r="H5" s="7271"/>
      <c r="I5" s="7272"/>
      <c r="J5" s="7273"/>
    </row>
    <row r="6" spans="1:19" s="1263" customFormat="1" ht="20.25">
      <c r="A6" s="7260"/>
      <c r="B6" s="7276" t="s">
        <v>63</v>
      </c>
      <c r="C6" s="7276"/>
      <c r="D6" s="7277"/>
      <c r="E6" s="7276" t="s">
        <v>63</v>
      </c>
      <c r="F6" s="7276"/>
      <c r="G6" s="7278"/>
      <c r="H6" s="7274"/>
      <c r="I6" s="7265"/>
      <c r="J6" s="7275"/>
    </row>
    <row r="7" spans="1:19" s="1263" customFormat="1" ht="43.5" customHeight="1" thickBot="1">
      <c r="A7" s="7260"/>
      <c r="B7" s="3227" t="s">
        <v>7</v>
      </c>
      <c r="C7" s="3228" t="s">
        <v>45</v>
      </c>
      <c r="D7" s="3229" t="s">
        <v>9</v>
      </c>
      <c r="E7" s="3227" t="s">
        <v>7</v>
      </c>
      <c r="F7" s="3228" t="s">
        <v>45</v>
      </c>
      <c r="G7" s="5117" t="s">
        <v>9</v>
      </c>
      <c r="H7" s="5121" t="s">
        <v>7</v>
      </c>
      <c r="I7" s="5122" t="s">
        <v>45</v>
      </c>
      <c r="J7" s="5123" t="s">
        <v>9</v>
      </c>
    </row>
    <row r="8" spans="1:19" s="1263" customFormat="1" ht="19.5" customHeight="1">
      <c r="A8" s="3216" t="s">
        <v>46</v>
      </c>
      <c r="B8" s="3217"/>
      <c r="C8" s="3218"/>
      <c r="D8" s="3224" t="s">
        <v>28</v>
      </c>
      <c r="E8" s="3225"/>
      <c r="F8" s="3220"/>
      <c r="G8" s="3226"/>
      <c r="H8" s="3219"/>
      <c r="I8" s="3221"/>
      <c r="J8" s="3222"/>
    </row>
    <row r="9" spans="1:19" s="1263" customFormat="1" ht="19.5" customHeight="1">
      <c r="A9" s="3209" t="s">
        <v>64</v>
      </c>
      <c r="B9" s="6522">
        <v>10</v>
      </c>
      <c r="C9" s="4102">
        <v>0</v>
      </c>
      <c r="D9" s="4103">
        <v>10</v>
      </c>
      <c r="E9" s="6522">
        <v>10</v>
      </c>
      <c r="F9" s="4102">
        <v>0</v>
      </c>
      <c r="G9" s="4104">
        <v>10</v>
      </c>
      <c r="H9" s="6523">
        <v>20</v>
      </c>
      <c r="I9" s="6524">
        <v>0</v>
      </c>
      <c r="J9" s="6525">
        <v>20</v>
      </c>
    </row>
    <row r="10" spans="1:19" s="1263" customFormat="1" ht="21.75" customHeight="1">
      <c r="A10" s="3158" t="s">
        <v>65</v>
      </c>
      <c r="B10" s="6522">
        <v>10</v>
      </c>
      <c r="C10" s="4102">
        <v>0</v>
      </c>
      <c r="D10" s="4103">
        <v>10</v>
      </c>
      <c r="E10" s="6522">
        <v>10</v>
      </c>
      <c r="F10" s="4102">
        <v>1</v>
      </c>
      <c r="G10" s="4104">
        <v>11</v>
      </c>
      <c r="H10" s="6523">
        <v>20</v>
      </c>
      <c r="I10" s="6524">
        <v>1</v>
      </c>
      <c r="J10" s="6525">
        <v>21</v>
      </c>
    </row>
    <row r="11" spans="1:19" s="1263" customFormat="1" ht="19.5" customHeight="1">
      <c r="A11" s="3210" t="s">
        <v>66</v>
      </c>
      <c r="B11" s="6522">
        <v>12</v>
      </c>
      <c r="C11" s="4102">
        <v>2</v>
      </c>
      <c r="D11" s="4103">
        <v>14</v>
      </c>
      <c r="E11" s="6522">
        <v>14</v>
      </c>
      <c r="F11" s="4102">
        <v>0</v>
      </c>
      <c r="G11" s="4104">
        <v>14</v>
      </c>
      <c r="H11" s="6523">
        <v>26</v>
      </c>
      <c r="I11" s="6524">
        <v>2</v>
      </c>
      <c r="J11" s="6525">
        <v>28</v>
      </c>
    </row>
    <row r="12" spans="1:19" s="1263" customFormat="1" ht="20.25" customHeight="1">
      <c r="A12" s="3211" t="s">
        <v>67</v>
      </c>
      <c r="B12" s="6522">
        <v>7</v>
      </c>
      <c r="C12" s="4102">
        <v>2</v>
      </c>
      <c r="D12" s="4103">
        <v>9</v>
      </c>
      <c r="E12" s="6522">
        <v>10</v>
      </c>
      <c r="F12" s="4102">
        <v>0</v>
      </c>
      <c r="G12" s="4104">
        <v>10</v>
      </c>
      <c r="H12" s="6523">
        <v>17</v>
      </c>
      <c r="I12" s="6524">
        <v>2</v>
      </c>
      <c r="J12" s="6525">
        <v>19</v>
      </c>
    </row>
    <row r="13" spans="1:19" s="1263" customFormat="1" ht="21.75" customHeight="1">
      <c r="A13" s="3212" t="s">
        <v>68</v>
      </c>
      <c r="B13" s="6522">
        <v>8</v>
      </c>
      <c r="C13" s="4102">
        <v>0</v>
      </c>
      <c r="D13" s="4103">
        <v>8</v>
      </c>
      <c r="E13" s="6522">
        <v>10</v>
      </c>
      <c r="F13" s="4102">
        <v>0</v>
      </c>
      <c r="G13" s="4104">
        <v>10</v>
      </c>
      <c r="H13" s="6523">
        <v>18</v>
      </c>
      <c r="I13" s="6524">
        <v>0</v>
      </c>
      <c r="J13" s="6525">
        <v>18</v>
      </c>
    </row>
    <row r="14" spans="1:19" s="1263" customFormat="1" ht="19.5" customHeight="1">
      <c r="A14" s="3159" t="s">
        <v>69</v>
      </c>
      <c r="B14" s="6522">
        <v>6</v>
      </c>
      <c r="C14" s="4102">
        <v>0</v>
      </c>
      <c r="D14" s="4103">
        <v>6</v>
      </c>
      <c r="E14" s="6522">
        <v>7</v>
      </c>
      <c r="F14" s="4102">
        <v>0</v>
      </c>
      <c r="G14" s="4104">
        <v>7</v>
      </c>
      <c r="H14" s="6523">
        <v>13</v>
      </c>
      <c r="I14" s="6524">
        <v>0</v>
      </c>
      <c r="J14" s="6525">
        <v>13</v>
      </c>
    </row>
    <row r="15" spans="1:19" s="1263" customFormat="1" ht="20.25">
      <c r="A15" s="3212" t="s">
        <v>365</v>
      </c>
      <c r="B15" s="6551">
        <v>8</v>
      </c>
      <c r="C15" s="4102">
        <v>0</v>
      </c>
      <c r="D15" s="4103">
        <v>8</v>
      </c>
      <c r="E15" s="6523">
        <v>9</v>
      </c>
      <c r="F15" s="6526">
        <v>0</v>
      </c>
      <c r="G15" s="4104">
        <v>9</v>
      </c>
      <c r="H15" s="6523">
        <v>17</v>
      </c>
      <c r="I15" s="6524">
        <v>0</v>
      </c>
      <c r="J15" s="6525">
        <v>17</v>
      </c>
    </row>
    <row r="16" spans="1:19" s="1263" customFormat="1" ht="21" thickBot="1">
      <c r="A16" s="3215" t="s">
        <v>70</v>
      </c>
      <c r="B16" s="6522">
        <v>15</v>
      </c>
      <c r="C16" s="4102">
        <v>0</v>
      </c>
      <c r="D16" s="4103">
        <v>15</v>
      </c>
      <c r="E16" s="6522">
        <v>22</v>
      </c>
      <c r="F16" s="4102">
        <v>0</v>
      </c>
      <c r="G16" s="4104">
        <v>22</v>
      </c>
      <c r="H16" s="6523">
        <v>37</v>
      </c>
      <c r="I16" s="6524">
        <v>0</v>
      </c>
      <c r="J16" s="6525">
        <v>37</v>
      </c>
    </row>
    <row r="17" spans="1:17" s="1263" customFormat="1" ht="19.5" customHeight="1" thickBot="1">
      <c r="A17" s="3160" t="s">
        <v>27</v>
      </c>
      <c r="B17" s="6527">
        <f t="shared" ref="B17:J17" si="0">SUM(B9:B16)</f>
        <v>76</v>
      </c>
      <c r="C17" s="6528">
        <f t="shared" si="0"/>
        <v>4</v>
      </c>
      <c r="D17" s="6529">
        <f t="shared" si="0"/>
        <v>80</v>
      </c>
      <c r="E17" s="6527">
        <f t="shared" si="0"/>
        <v>92</v>
      </c>
      <c r="F17" s="6528">
        <f t="shared" si="0"/>
        <v>1</v>
      </c>
      <c r="G17" s="6530">
        <f t="shared" si="0"/>
        <v>93</v>
      </c>
      <c r="H17" s="6527">
        <f t="shared" si="0"/>
        <v>168</v>
      </c>
      <c r="I17" s="6528">
        <f t="shared" si="0"/>
        <v>5</v>
      </c>
      <c r="J17" s="6530">
        <f t="shared" si="0"/>
        <v>173</v>
      </c>
      <c r="Q17" s="1893"/>
    </row>
    <row r="18" spans="1:17" s="1263" customFormat="1" ht="20.25">
      <c r="A18" s="3161" t="s">
        <v>15</v>
      </c>
      <c r="B18" s="6510"/>
      <c r="C18" s="4098"/>
      <c r="D18" s="4105"/>
      <c r="E18" s="6511"/>
      <c r="F18" s="6512"/>
      <c r="G18" s="6531"/>
      <c r="H18" s="6511"/>
      <c r="I18" s="6532"/>
      <c r="J18" s="4106"/>
    </row>
    <row r="19" spans="1:17" s="1263" customFormat="1" ht="20.25">
      <c r="A19" s="3161" t="s">
        <v>16</v>
      </c>
      <c r="B19" s="6510"/>
      <c r="C19" s="4098"/>
      <c r="D19" s="4105"/>
      <c r="E19" s="6513"/>
      <c r="F19" s="6514"/>
      <c r="G19" s="6533"/>
      <c r="H19" s="6534"/>
      <c r="I19" s="6535"/>
      <c r="J19" s="6536"/>
    </row>
    <row r="20" spans="1:17" s="1263" customFormat="1" ht="22.5" customHeight="1">
      <c r="A20" s="3209" t="s">
        <v>64</v>
      </c>
      <c r="B20" s="6515">
        <v>10</v>
      </c>
      <c r="C20" s="6516">
        <v>0</v>
      </c>
      <c r="D20" s="6524">
        <v>10</v>
      </c>
      <c r="E20" s="6513">
        <v>10</v>
      </c>
      <c r="F20" s="6514">
        <v>0</v>
      </c>
      <c r="G20" s="6537">
        <v>10</v>
      </c>
      <c r="H20" s="6513">
        <v>20</v>
      </c>
      <c r="I20" s="6538">
        <v>0</v>
      </c>
      <c r="J20" s="6525">
        <v>20</v>
      </c>
    </row>
    <row r="21" spans="1:17" s="1263" customFormat="1" ht="20.25" customHeight="1">
      <c r="A21" s="3158" t="s">
        <v>65</v>
      </c>
      <c r="B21" s="6517">
        <v>10</v>
      </c>
      <c r="C21" s="4099">
        <v>0</v>
      </c>
      <c r="D21" s="6524">
        <v>10</v>
      </c>
      <c r="E21" s="6513">
        <v>10</v>
      </c>
      <c r="F21" s="6514">
        <v>1</v>
      </c>
      <c r="G21" s="6537">
        <v>11</v>
      </c>
      <c r="H21" s="6523">
        <v>20</v>
      </c>
      <c r="I21" s="6524">
        <v>1</v>
      </c>
      <c r="J21" s="6525">
        <v>21</v>
      </c>
    </row>
    <row r="22" spans="1:17" s="1263" customFormat="1" ht="20.25">
      <c r="A22" s="3210" t="s">
        <v>66</v>
      </c>
      <c r="B22" s="6515">
        <v>12</v>
      </c>
      <c r="C22" s="6516">
        <v>2</v>
      </c>
      <c r="D22" s="6538">
        <v>14</v>
      </c>
      <c r="E22" s="6513">
        <v>14</v>
      </c>
      <c r="F22" s="6514">
        <v>0</v>
      </c>
      <c r="G22" s="6533">
        <v>14</v>
      </c>
      <c r="H22" s="6523">
        <v>26</v>
      </c>
      <c r="I22" s="6524">
        <v>2</v>
      </c>
      <c r="J22" s="6525">
        <v>28</v>
      </c>
    </row>
    <row r="23" spans="1:17" s="1263" customFormat="1" ht="21" customHeight="1">
      <c r="A23" s="3211" t="s">
        <v>67</v>
      </c>
      <c r="B23" s="6515">
        <v>7</v>
      </c>
      <c r="C23" s="6516">
        <v>2</v>
      </c>
      <c r="D23" s="6524">
        <v>9</v>
      </c>
      <c r="E23" s="6513">
        <v>10</v>
      </c>
      <c r="F23" s="6514">
        <v>0</v>
      </c>
      <c r="G23" s="6537">
        <v>10</v>
      </c>
      <c r="H23" s="6523">
        <v>17</v>
      </c>
      <c r="I23" s="6524">
        <v>2</v>
      </c>
      <c r="J23" s="6525">
        <v>19</v>
      </c>
    </row>
    <row r="24" spans="1:17" s="1263" customFormat="1" ht="20.25">
      <c r="A24" s="3212" t="s">
        <v>68</v>
      </c>
      <c r="B24" s="6518">
        <v>8</v>
      </c>
      <c r="C24" s="6519">
        <v>0</v>
      </c>
      <c r="D24" s="6524">
        <v>8</v>
      </c>
      <c r="E24" s="6513">
        <v>10</v>
      </c>
      <c r="F24" s="6514">
        <v>0</v>
      </c>
      <c r="G24" s="6537">
        <v>10</v>
      </c>
      <c r="H24" s="6523">
        <v>18</v>
      </c>
      <c r="I24" s="6524">
        <v>0</v>
      </c>
      <c r="J24" s="6525">
        <v>18</v>
      </c>
    </row>
    <row r="25" spans="1:17" s="1263" customFormat="1" ht="20.25">
      <c r="A25" s="3212" t="s">
        <v>365</v>
      </c>
      <c r="B25" s="6518">
        <v>6</v>
      </c>
      <c r="C25" s="6519">
        <v>0</v>
      </c>
      <c r="D25" s="6524">
        <v>6</v>
      </c>
      <c r="E25" s="6513">
        <v>7</v>
      </c>
      <c r="F25" s="6514">
        <v>0</v>
      </c>
      <c r="G25" s="6533">
        <v>7</v>
      </c>
      <c r="H25" s="6523">
        <v>13</v>
      </c>
      <c r="I25" s="6524">
        <v>0</v>
      </c>
      <c r="J25" s="6525">
        <v>13</v>
      </c>
    </row>
    <row r="26" spans="1:17" s="1263" customFormat="1" ht="21" customHeight="1">
      <c r="A26" s="3159" t="s">
        <v>69</v>
      </c>
      <c r="B26" s="6518">
        <v>8</v>
      </c>
      <c r="C26" s="6519">
        <v>0</v>
      </c>
      <c r="D26" s="6524">
        <v>8</v>
      </c>
      <c r="E26" s="6513">
        <v>9</v>
      </c>
      <c r="F26" s="6514">
        <v>0</v>
      </c>
      <c r="G26" s="6537">
        <v>9</v>
      </c>
      <c r="H26" s="6523">
        <v>17</v>
      </c>
      <c r="I26" s="6524">
        <v>0</v>
      </c>
      <c r="J26" s="6525">
        <v>17</v>
      </c>
      <c r="L26" s="1267"/>
    </row>
    <row r="27" spans="1:17" s="1263" customFormat="1" ht="18.75" customHeight="1" thickBot="1">
      <c r="A27" s="3213" t="s">
        <v>70</v>
      </c>
      <c r="B27" s="6518">
        <v>15</v>
      </c>
      <c r="C27" s="6519">
        <v>0</v>
      </c>
      <c r="D27" s="6524">
        <v>15</v>
      </c>
      <c r="E27" s="6520">
        <v>22</v>
      </c>
      <c r="F27" s="4100">
        <v>0</v>
      </c>
      <c r="G27" s="6537">
        <v>22</v>
      </c>
      <c r="H27" s="6523">
        <v>37</v>
      </c>
      <c r="I27" s="6524">
        <v>0</v>
      </c>
      <c r="J27" s="6525">
        <v>37</v>
      </c>
    </row>
    <row r="28" spans="1:17" s="1263" customFormat="1" ht="21" thickBot="1">
      <c r="A28" s="3162" t="s">
        <v>17</v>
      </c>
      <c r="B28" s="6539">
        <f t="shared" ref="B28:J28" si="1">SUM(B20:B27)</f>
        <v>76</v>
      </c>
      <c r="C28" s="6540">
        <f t="shared" si="1"/>
        <v>4</v>
      </c>
      <c r="D28" s="6541">
        <f t="shared" si="1"/>
        <v>80</v>
      </c>
      <c r="E28" s="6539">
        <f t="shared" si="1"/>
        <v>92</v>
      </c>
      <c r="F28" s="6540">
        <f t="shared" si="1"/>
        <v>1</v>
      </c>
      <c r="G28" s="6542">
        <f t="shared" si="1"/>
        <v>93</v>
      </c>
      <c r="H28" s="6539">
        <f t="shared" si="1"/>
        <v>168</v>
      </c>
      <c r="I28" s="6540">
        <f t="shared" si="1"/>
        <v>5</v>
      </c>
      <c r="J28" s="6542">
        <f t="shared" si="1"/>
        <v>173</v>
      </c>
    </row>
    <row r="29" spans="1:17" s="1263" customFormat="1" ht="20.25">
      <c r="A29" s="1892" t="s">
        <v>55</v>
      </c>
      <c r="B29" s="6521"/>
      <c r="C29" s="4101"/>
      <c r="D29" s="6543"/>
      <c r="E29" s="6511"/>
      <c r="F29" s="6512"/>
      <c r="G29" s="6531"/>
      <c r="H29" s="6544"/>
      <c r="I29" s="6545"/>
      <c r="J29" s="6546"/>
    </row>
    <row r="30" spans="1:17" s="1263" customFormat="1" ht="20.25" customHeight="1">
      <c r="A30" s="3209" t="s">
        <v>64</v>
      </c>
      <c r="B30" s="6515">
        <v>0</v>
      </c>
      <c r="C30" s="6516">
        <v>0</v>
      </c>
      <c r="D30" s="6524">
        <v>0</v>
      </c>
      <c r="E30" s="6515">
        <v>0</v>
      </c>
      <c r="F30" s="6516">
        <v>0</v>
      </c>
      <c r="G30" s="6537">
        <v>0</v>
      </c>
      <c r="H30" s="6523">
        <v>0</v>
      </c>
      <c r="I30" s="6524">
        <v>0</v>
      </c>
      <c r="J30" s="6525">
        <v>0</v>
      </c>
    </row>
    <row r="31" spans="1:17" s="1263" customFormat="1" ht="15" hidden="1" customHeight="1">
      <c r="A31" s="3158" t="s">
        <v>65</v>
      </c>
      <c r="B31" s="6515">
        <v>0</v>
      </c>
      <c r="C31" s="6516">
        <v>0</v>
      </c>
      <c r="D31" s="6524">
        <v>0</v>
      </c>
      <c r="E31" s="6515">
        <v>0</v>
      </c>
      <c r="F31" s="6516">
        <v>1</v>
      </c>
      <c r="G31" s="6537">
        <v>1</v>
      </c>
      <c r="H31" s="6523">
        <v>0</v>
      </c>
      <c r="I31" s="6524">
        <v>1</v>
      </c>
      <c r="J31" s="6525">
        <v>1</v>
      </c>
    </row>
    <row r="32" spans="1:17" s="1263" customFormat="1" ht="20.25">
      <c r="A32" s="3210" t="s">
        <v>66</v>
      </c>
      <c r="B32" s="6515">
        <v>0</v>
      </c>
      <c r="C32" s="6516">
        <v>0</v>
      </c>
      <c r="D32" s="6524">
        <v>0</v>
      </c>
      <c r="E32" s="6515">
        <v>0</v>
      </c>
      <c r="F32" s="6516">
        <v>0</v>
      </c>
      <c r="G32" s="6537">
        <v>0</v>
      </c>
      <c r="H32" s="6523">
        <v>0</v>
      </c>
      <c r="I32" s="6524">
        <v>0</v>
      </c>
      <c r="J32" s="6525">
        <v>0</v>
      </c>
    </row>
    <row r="33" spans="1:24" s="1263" customFormat="1" ht="20.25" customHeight="1">
      <c r="A33" s="3211" t="s">
        <v>67</v>
      </c>
      <c r="B33" s="6515">
        <v>0</v>
      </c>
      <c r="C33" s="6516">
        <v>0</v>
      </c>
      <c r="D33" s="6524">
        <v>0</v>
      </c>
      <c r="E33" s="6515">
        <v>0</v>
      </c>
      <c r="F33" s="6516">
        <v>0</v>
      </c>
      <c r="G33" s="6537">
        <v>0</v>
      </c>
      <c r="H33" s="6523">
        <v>0</v>
      </c>
      <c r="I33" s="6524">
        <v>0</v>
      </c>
      <c r="J33" s="6525">
        <v>0</v>
      </c>
    </row>
    <row r="34" spans="1:24" s="1263" customFormat="1" ht="20.25" customHeight="1">
      <c r="A34" s="3212" t="s">
        <v>68</v>
      </c>
      <c r="B34" s="6515">
        <v>0</v>
      </c>
      <c r="C34" s="6516">
        <v>0</v>
      </c>
      <c r="D34" s="6524">
        <v>0</v>
      </c>
      <c r="E34" s="6515">
        <v>0</v>
      </c>
      <c r="F34" s="6516">
        <v>0</v>
      </c>
      <c r="G34" s="6537">
        <v>0</v>
      </c>
      <c r="H34" s="6523">
        <v>0</v>
      </c>
      <c r="I34" s="6524">
        <v>0</v>
      </c>
      <c r="J34" s="6525">
        <v>0</v>
      </c>
    </row>
    <row r="35" spans="1:24" s="1263" customFormat="1" ht="21.75" customHeight="1">
      <c r="A35" s="3159" t="s">
        <v>69</v>
      </c>
      <c r="B35" s="6515">
        <v>0</v>
      </c>
      <c r="C35" s="6516">
        <v>0</v>
      </c>
      <c r="D35" s="6524">
        <v>0</v>
      </c>
      <c r="E35" s="6515">
        <v>0</v>
      </c>
      <c r="F35" s="6516">
        <v>0</v>
      </c>
      <c r="G35" s="6537">
        <v>0</v>
      </c>
      <c r="H35" s="6523">
        <v>0</v>
      </c>
      <c r="I35" s="6524">
        <v>0</v>
      </c>
      <c r="J35" s="6525">
        <v>0</v>
      </c>
    </row>
    <row r="36" spans="1:24" s="1263" customFormat="1" ht="21.75" customHeight="1">
      <c r="A36" s="3214" t="s">
        <v>365</v>
      </c>
      <c r="B36" s="6515">
        <v>0</v>
      </c>
      <c r="C36" s="6516">
        <v>0</v>
      </c>
      <c r="D36" s="6524">
        <v>0</v>
      </c>
      <c r="E36" s="6515">
        <v>0</v>
      </c>
      <c r="F36" s="6516">
        <v>0</v>
      </c>
      <c r="G36" s="6537">
        <v>0</v>
      </c>
      <c r="H36" s="6523">
        <v>0</v>
      </c>
      <c r="I36" s="6524">
        <v>0</v>
      </c>
      <c r="J36" s="6525">
        <v>0</v>
      </c>
    </row>
    <row r="37" spans="1:24" s="1263" customFormat="1" ht="21.75" customHeight="1" thickBot="1">
      <c r="A37" s="3223" t="s">
        <v>70</v>
      </c>
      <c r="B37" s="6515">
        <v>0</v>
      </c>
      <c r="C37" s="6516">
        <v>0</v>
      </c>
      <c r="D37" s="6524">
        <v>0</v>
      </c>
      <c r="E37" s="6515">
        <v>0</v>
      </c>
      <c r="F37" s="6516">
        <v>0</v>
      </c>
      <c r="G37" s="6537">
        <v>0</v>
      </c>
      <c r="H37" s="6523">
        <v>0</v>
      </c>
      <c r="I37" s="6524">
        <v>0</v>
      </c>
      <c r="J37" s="6525">
        <v>0</v>
      </c>
    </row>
    <row r="38" spans="1:24" s="1263" customFormat="1" ht="21" thickBot="1">
      <c r="A38" s="3163" t="s">
        <v>56</v>
      </c>
      <c r="B38" s="6547">
        <v>0</v>
      </c>
      <c r="C38" s="6548">
        <v>0</v>
      </c>
      <c r="D38" s="6549">
        <v>0</v>
      </c>
      <c r="E38" s="6547">
        <v>0</v>
      </c>
      <c r="F38" s="6547">
        <v>0</v>
      </c>
      <c r="G38" s="6547">
        <v>0</v>
      </c>
      <c r="H38" s="6547">
        <v>0</v>
      </c>
      <c r="I38" s="6547">
        <v>0</v>
      </c>
      <c r="J38" s="6552">
        <v>0</v>
      </c>
    </row>
    <row r="39" spans="1:24" s="1263" customFormat="1" ht="21" thickBot="1">
      <c r="A39" s="3164" t="s">
        <v>57</v>
      </c>
      <c r="B39" s="6550">
        <f>B28+B38</f>
        <v>76</v>
      </c>
      <c r="C39" s="6550">
        <f t="shared" ref="C39:J39" si="2">C28+C38</f>
        <v>4</v>
      </c>
      <c r="D39" s="6550">
        <f t="shared" si="2"/>
        <v>80</v>
      </c>
      <c r="E39" s="6550">
        <f t="shared" si="2"/>
        <v>92</v>
      </c>
      <c r="F39" s="6550">
        <f t="shared" si="2"/>
        <v>1</v>
      </c>
      <c r="G39" s="6550">
        <f t="shared" si="2"/>
        <v>93</v>
      </c>
      <c r="H39" s="6550">
        <f t="shared" si="2"/>
        <v>168</v>
      </c>
      <c r="I39" s="6550">
        <f t="shared" si="2"/>
        <v>5</v>
      </c>
      <c r="J39" s="6550">
        <f t="shared" si="2"/>
        <v>173</v>
      </c>
      <c r="K39" s="1265"/>
      <c r="L39" s="1265"/>
      <c r="M39" s="1265"/>
      <c r="N39" s="1265"/>
      <c r="O39" s="1265"/>
      <c r="P39" s="1265"/>
      <c r="Q39" s="1265"/>
      <c r="R39" s="1265"/>
      <c r="S39" s="1265"/>
      <c r="T39" s="1265"/>
      <c r="U39" s="1265"/>
      <c r="V39" s="1265"/>
      <c r="W39" s="1265"/>
      <c r="X39" s="1265"/>
    </row>
    <row r="40" spans="1:24" ht="15.75">
      <c r="A40" s="7250"/>
      <c r="B40" s="7250"/>
      <c r="C40" s="7250"/>
      <c r="D40" s="7250"/>
      <c r="E40" s="7250"/>
      <c r="F40" s="7250"/>
      <c r="G40" s="7250"/>
      <c r="H40" s="7250"/>
      <c r="I40" s="7250"/>
      <c r="J40" s="7250"/>
    </row>
    <row r="42" spans="1:24">
      <c r="K42" s="5058"/>
    </row>
  </sheetData>
  <mergeCells count="11">
    <mergeCell ref="A40:J40"/>
    <mergeCell ref="A1:J1"/>
    <mergeCell ref="A2:J2"/>
    <mergeCell ref="B3:D3"/>
    <mergeCell ref="E3:G3"/>
    <mergeCell ref="A3:A7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5">
    <tabColor rgb="FF00B050"/>
  </sheetPr>
  <dimension ref="A1:X39"/>
  <sheetViews>
    <sheetView zoomScale="75" zoomScaleNormal="75" workbookViewId="0">
      <selection activeCell="G30" sqref="G30"/>
    </sheetView>
  </sheetViews>
  <sheetFormatPr defaultRowHeight="12.75"/>
  <cols>
    <col min="1" max="1" width="59" style="660" customWidth="1"/>
    <col min="2" max="2" width="10.5703125" style="5058" customWidth="1"/>
    <col min="3" max="3" width="12.5703125" style="5058" customWidth="1"/>
    <col min="4" max="4" width="12.42578125" style="5058" customWidth="1"/>
    <col min="5" max="5" width="9.5703125" style="660" customWidth="1"/>
    <col min="6" max="6" width="11.28515625" style="660" customWidth="1"/>
    <col min="7" max="7" width="12.42578125" style="660" customWidth="1"/>
    <col min="8" max="8" width="12.5703125" style="660" customWidth="1"/>
    <col min="9" max="9" width="11.5703125" style="660" customWidth="1"/>
    <col min="10" max="10" width="12.42578125" style="660" customWidth="1"/>
    <col min="11" max="11" width="12" style="660" customWidth="1"/>
    <col min="12" max="12" width="14.140625" style="660" customWidth="1"/>
    <col min="13" max="13" width="13" style="660" customWidth="1"/>
    <col min="14" max="256" width="9.140625" style="660"/>
    <col min="257" max="257" width="59" style="660" customWidth="1"/>
    <col min="258" max="258" width="5.85546875" style="660" customWidth="1"/>
    <col min="259" max="259" width="10.28515625" style="660" customWidth="1"/>
    <col min="260" max="260" width="12.42578125" style="660" customWidth="1"/>
    <col min="261" max="261" width="7.85546875" style="660" customWidth="1"/>
    <col min="262" max="262" width="7.7109375" style="660" customWidth="1"/>
    <col min="263" max="263" width="12.42578125" style="660" customWidth="1"/>
    <col min="264" max="264" width="11.42578125" style="660" customWidth="1"/>
    <col min="265" max="265" width="11.5703125" style="660" customWidth="1"/>
    <col min="266" max="266" width="12.42578125" style="660" customWidth="1"/>
    <col min="267" max="267" width="14.7109375" style="660" customWidth="1"/>
    <col min="268" max="268" width="15.85546875" style="660" customWidth="1"/>
    <col min="269" max="269" width="13" style="660" customWidth="1"/>
    <col min="270" max="512" width="9.140625" style="660"/>
    <col min="513" max="513" width="59" style="660" customWidth="1"/>
    <col min="514" max="514" width="5.85546875" style="660" customWidth="1"/>
    <col min="515" max="515" width="10.28515625" style="660" customWidth="1"/>
    <col min="516" max="516" width="12.42578125" style="660" customWidth="1"/>
    <col min="517" max="517" width="7.85546875" style="660" customWidth="1"/>
    <col min="518" max="518" width="7.7109375" style="660" customWidth="1"/>
    <col min="519" max="519" width="12.42578125" style="660" customWidth="1"/>
    <col min="520" max="520" width="11.42578125" style="660" customWidth="1"/>
    <col min="521" max="521" width="11.5703125" style="660" customWidth="1"/>
    <col min="522" max="522" width="12.42578125" style="660" customWidth="1"/>
    <col min="523" max="523" width="14.7109375" style="660" customWidth="1"/>
    <col min="524" max="524" width="15.85546875" style="660" customWidth="1"/>
    <col min="525" max="525" width="13" style="660" customWidth="1"/>
    <col min="526" max="768" width="9.140625" style="660"/>
    <col min="769" max="769" width="59" style="660" customWidth="1"/>
    <col min="770" max="770" width="5.85546875" style="660" customWidth="1"/>
    <col min="771" max="771" width="10.28515625" style="660" customWidth="1"/>
    <col min="772" max="772" width="12.42578125" style="660" customWidth="1"/>
    <col min="773" max="773" width="7.85546875" style="660" customWidth="1"/>
    <col min="774" max="774" width="7.7109375" style="660" customWidth="1"/>
    <col min="775" max="775" width="12.42578125" style="660" customWidth="1"/>
    <col min="776" max="776" width="11.42578125" style="660" customWidth="1"/>
    <col min="777" max="777" width="11.5703125" style="660" customWidth="1"/>
    <col min="778" max="778" width="12.42578125" style="660" customWidth="1"/>
    <col min="779" max="779" width="14.7109375" style="660" customWidth="1"/>
    <col min="780" max="780" width="15.85546875" style="660" customWidth="1"/>
    <col min="781" max="781" width="13" style="660" customWidth="1"/>
    <col min="782" max="1024" width="9.140625" style="660"/>
    <col min="1025" max="1025" width="59" style="660" customWidth="1"/>
    <col min="1026" max="1026" width="5.85546875" style="660" customWidth="1"/>
    <col min="1027" max="1027" width="10.28515625" style="660" customWidth="1"/>
    <col min="1028" max="1028" width="12.42578125" style="660" customWidth="1"/>
    <col min="1029" max="1029" width="7.85546875" style="660" customWidth="1"/>
    <col min="1030" max="1030" width="7.7109375" style="660" customWidth="1"/>
    <col min="1031" max="1031" width="12.42578125" style="660" customWidth="1"/>
    <col min="1032" max="1032" width="11.42578125" style="660" customWidth="1"/>
    <col min="1033" max="1033" width="11.5703125" style="660" customWidth="1"/>
    <col min="1034" max="1034" width="12.42578125" style="660" customWidth="1"/>
    <col min="1035" max="1035" width="14.7109375" style="660" customWidth="1"/>
    <col min="1036" max="1036" width="15.85546875" style="660" customWidth="1"/>
    <col min="1037" max="1037" width="13" style="660" customWidth="1"/>
    <col min="1038" max="1280" width="9.140625" style="660"/>
    <col min="1281" max="1281" width="59" style="660" customWidth="1"/>
    <col min="1282" max="1282" width="5.85546875" style="660" customWidth="1"/>
    <col min="1283" max="1283" width="10.28515625" style="660" customWidth="1"/>
    <col min="1284" max="1284" width="12.42578125" style="660" customWidth="1"/>
    <col min="1285" max="1285" width="7.85546875" style="660" customWidth="1"/>
    <col min="1286" max="1286" width="7.7109375" style="660" customWidth="1"/>
    <col min="1287" max="1287" width="12.42578125" style="660" customWidth="1"/>
    <col min="1288" max="1288" width="11.42578125" style="660" customWidth="1"/>
    <col min="1289" max="1289" width="11.5703125" style="660" customWidth="1"/>
    <col min="1290" max="1290" width="12.42578125" style="660" customWidth="1"/>
    <col min="1291" max="1291" width="14.7109375" style="660" customWidth="1"/>
    <col min="1292" max="1292" width="15.85546875" style="660" customWidth="1"/>
    <col min="1293" max="1293" width="13" style="660" customWidth="1"/>
    <col min="1294" max="1536" width="9.140625" style="660"/>
    <col min="1537" max="1537" width="59" style="660" customWidth="1"/>
    <col min="1538" max="1538" width="5.85546875" style="660" customWidth="1"/>
    <col min="1539" max="1539" width="10.28515625" style="660" customWidth="1"/>
    <col min="1540" max="1540" width="12.42578125" style="660" customWidth="1"/>
    <col min="1541" max="1541" width="7.85546875" style="660" customWidth="1"/>
    <col min="1542" max="1542" width="7.7109375" style="660" customWidth="1"/>
    <col min="1543" max="1543" width="12.42578125" style="660" customWidth="1"/>
    <col min="1544" max="1544" width="11.42578125" style="660" customWidth="1"/>
    <col min="1545" max="1545" width="11.5703125" style="660" customWidth="1"/>
    <col min="1546" max="1546" width="12.42578125" style="660" customWidth="1"/>
    <col min="1547" max="1547" width="14.7109375" style="660" customWidth="1"/>
    <col min="1548" max="1548" width="15.85546875" style="660" customWidth="1"/>
    <col min="1549" max="1549" width="13" style="660" customWidth="1"/>
    <col min="1550" max="1792" width="9.140625" style="660"/>
    <col min="1793" max="1793" width="59" style="660" customWidth="1"/>
    <col min="1794" max="1794" width="5.85546875" style="660" customWidth="1"/>
    <col min="1795" max="1795" width="10.28515625" style="660" customWidth="1"/>
    <col min="1796" max="1796" width="12.42578125" style="660" customWidth="1"/>
    <col min="1797" max="1797" width="7.85546875" style="660" customWidth="1"/>
    <col min="1798" max="1798" width="7.7109375" style="660" customWidth="1"/>
    <col min="1799" max="1799" width="12.42578125" style="660" customWidth="1"/>
    <col min="1800" max="1800" width="11.42578125" style="660" customWidth="1"/>
    <col min="1801" max="1801" width="11.5703125" style="660" customWidth="1"/>
    <col min="1802" max="1802" width="12.42578125" style="660" customWidth="1"/>
    <col min="1803" max="1803" width="14.7109375" style="660" customWidth="1"/>
    <col min="1804" max="1804" width="15.85546875" style="660" customWidth="1"/>
    <col min="1805" max="1805" width="13" style="660" customWidth="1"/>
    <col min="1806" max="2048" width="9.140625" style="660"/>
    <col min="2049" max="2049" width="59" style="660" customWidth="1"/>
    <col min="2050" max="2050" width="5.85546875" style="660" customWidth="1"/>
    <col min="2051" max="2051" width="10.28515625" style="660" customWidth="1"/>
    <col min="2052" max="2052" width="12.42578125" style="660" customWidth="1"/>
    <col min="2053" max="2053" width="7.85546875" style="660" customWidth="1"/>
    <col min="2054" max="2054" width="7.7109375" style="660" customWidth="1"/>
    <col min="2055" max="2055" width="12.42578125" style="660" customWidth="1"/>
    <col min="2056" max="2056" width="11.42578125" style="660" customWidth="1"/>
    <col min="2057" max="2057" width="11.5703125" style="660" customWidth="1"/>
    <col min="2058" max="2058" width="12.42578125" style="660" customWidth="1"/>
    <col min="2059" max="2059" width="14.7109375" style="660" customWidth="1"/>
    <col min="2060" max="2060" width="15.85546875" style="660" customWidth="1"/>
    <col min="2061" max="2061" width="13" style="660" customWidth="1"/>
    <col min="2062" max="2304" width="9.140625" style="660"/>
    <col min="2305" max="2305" width="59" style="660" customWidth="1"/>
    <col min="2306" max="2306" width="5.85546875" style="660" customWidth="1"/>
    <col min="2307" max="2307" width="10.28515625" style="660" customWidth="1"/>
    <col min="2308" max="2308" width="12.42578125" style="660" customWidth="1"/>
    <col min="2309" max="2309" width="7.85546875" style="660" customWidth="1"/>
    <col min="2310" max="2310" width="7.7109375" style="660" customWidth="1"/>
    <col min="2311" max="2311" width="12.42578125" style="660" customWidth="1"/>
    <col min="2312" max="2312" width="11.42578125" style="660" customWidth="1"/>
    <col min="2313" max="2313" width="11.5703125" style="660" customWidth="1"/>
    <col min="2314" max="2314" width="12.42578125" style="660" customWidth="1"/>
    <col min="2315" max="2315" width="14.7109375" style="660" customWidth="1"/>
    <col min="2316" max="2316" width="15.85546875" style="660" customWidth="1"/>
    <col min="2317" max="2317" width="13" style="660" customWidth="1"/>
    <col min="2318" max="2560" width="9.140625" style="660"/>
    <col min="2561" max="2561" width="59" style="660" customWidth="1"/>
    <col min="2562" max="2562" width="5.85546875" style="660" customWidth="1"/>
    <col min="2563" max="2563" width="10.28515625" style="660" customWidth="1"/>
    <col min="2564" max="2564" width="12.42578125" style="660" customWidth="1"/>
    <col min="2565" max="2565" width="7.85546875" style="660" customWidth="1"/>
    <col min="2566" max="2566" width="7.7109375" style="660" customWidth="1"/>
    <col min="2567" max="2567" width="12.42578125" style="660" customWidth="1"/>
    <col min="2568" max="2568" width="11.42578125" style="660" customWidth="1"/>
    <col min="2569" max="2569" width="11.5703125" style="660" customWidth="1"/>
    <col min="2570" max="2570" width="12.42578125" style="660" customWidth="1"/>
    <col min="2571" max="2571" width="14.7109375" style="660" customWidth="1"/>
    <col min="2572" max="2572" width="15.85546875" style="660" customWidth="1"/>
    <col min="2573" max="2573" width="13" style="660" customWidth="1"/>
    <col min="2574" max="2816" width="9.140625" style="660"/>
    <col min="2817" max="2817" width="59" style="660" customWidth="1"/>
    <col min="2818" max="2818" width="5.85546875" style="660" customWidth="1"/>
    <col min="2819" max="2819" width="10.28515625" style="660" customWidth="1"/>
    <col min="2820" max="2820" width="12.42578125" style="660" customWidth="1"/>
    <col min="2821" max="2821" width="7.85546875" style="660" customWidth="1"/>
    <col min="2822" max="2822" width="7.7109375" style="660" customWidth="1"/>
    <col min="2823" max="2823" width="12.42578125" style="660" customWidth="1"/>
    <col min="2824" max="2824" width="11.42578125" style="660" customWidth="1"/>
    <col min="2825" max="2825" width="11.5703125" style="660" customWidth="1"/>
    <col min="2826" max="2826" width="12.42578125" style="660" customWidth="1"/>
    <col min="2827" max="2827" width="14.7109375" style="660" customWidth="1"/>
    <col min="2828" max="2828" width="15.85546875" style="660" customWidth="1"/>
    <col min="2829" max="2829" width="13" style="660" customWidth="1"/>
    <col min="2830" max="3072" width="9.140625" style="660"/>
    <col min="3073" max="3073" width="59" style="660" customWidth="1"/>
    <col min="3074" max="3074" width="5.85546875" style="660" customWidth="1"/>
    <col min="3075" max="3075" width="10.28515625" style="660" customWidth="1"/>
    <col min="3076" max="3076" width="12.42578125" style="660" customWidth="1"/>
    <col min="3077" max="3077" width="7.85546875" style="660" customWidth="1"/>
    <col min="3078" max="3078" width="7.7109375" style="660" customWidth="1"/>
    <col min="3079" max="3079" width="12.42578125" style="660" customWidth="1"/>
    <col min="3080" max="3080" width="11.42578125" style="660" customWidth="1"/>
    <col min="3081" max="3081" width="11.5703125" style="660" customWidth="1"/>
    <col min="3082" max="3082" width="12.42578125" style="660" customWidth="1"/>
    <col min="3083" max="3083" width="14.7109375" style="660" customWidth="1"/>
    <col min="3084" max="3084" width="15.85546875" style="660" customWidth="1"/>
    <col min="3085" max="3085" width="13" style="660" customWidth="1"/>
    <col min="3086" max="3328" width="9.140625" style="660"/>
    <col min="3329" max="3329" width="59" style="660" customWidth="1"/>
    <col min="3330" max="3330" width="5.85546875" style="660" customWidth="1"/>
    <col min="3331" max="3331" width="10.28515625" style="660" customWidth="1"/>
    <col min="3332" max="3332" width="12.42578125" style="660" customWidth="1"/>
    <col min="3333" max="3333" width="7.85546875" style="660" customWidth="1"/>
    <col min="3334" max="3334" width="7.7109375" style="660" customWidth="1"/>
    <col min="3335" max="3335" width="12.42578125" style="660" customWidth="1"/>
    <col min="3336" max="3336" width="11.42578125" style="660" customWidth="1"/>
    <col min="3337" max="3337" width="11.5703125" style="660" customWidth="1"/>
    <col min="3338" max="3338" width="12.42578125" style="660" customWidth="1"/>
    <col min="3339" max="3339" width="14.7109375" style="660" customWidth="1"/>
    <col min="3340" max="3340" width="15.85546875" style="660" customWidth="1"/>
    <col min="3341" max="3341" width="13" style="660" customWidth="1"/>
    <col min="3342" max="3584" width="9.140625" style="660"/>
    <col min="3585" max="3585" width="59" style="660" customWidth="1"/>
    <col min="3586" max="3586" width="5.85546875" style="660" customWidth="1"/>
    <col min="3587" max="3587" width="10.28515625" style="660" customWidth="1"/>
    <col min="3588" max="3588" width="12.42578125" style="660" customWidth="1"/>
    <col min="3589" max="3589" width="7.85546875" style="660" customWidth="1"/>
    <col min="3590" max="3590" width="7.7109375" style="660" customWidth="1"/>
    <col min="3591" max="3591" width="12.42578125" style="660" customWidth="1"/>
    <col min="3592" max="3592" width="11.42578125" style="660" customWidth="1"/>
    <col min="3593" max="3593" width="11.5703125" style="660" customWidth="1"/>
    <col min="3594" max="3594" width="12.42578125" style="660" customWidth="1"/>
    <col min="3595" max="3595" width="14.7109375" style="660" customWidth="1"/>
    <col min="3596" max="3596" width="15.85546875" style="660" customWidth="1"/>
    <col min="3597" max="3597" width="13" style="660" customWidth="1"/>
    <col min="3598" max="3840" width="9.140625" style="660"/>
    <col min="3841" max="3841" width="59" style="660" customWidth="1"/>
    <col min="3842" max="3842" width="5.85546875" style="660" customWidth="1"/>
    <col min="3843" max="3843" width="10.28515625" style="660" customWidth="1"/>
    <col min="3844" max="3844" width="12.42578125" style="660" customWidth="1"/>
    <col min="3845" max="3845" width="7.85546875" style="660" customWidth="1"/>
    <col min="3846" max="3846" width="7.7109375" style="660" customWidth="1"/>
    <col min="3847" max="3847" width="12.42578125" style="660" customWidth="1"/>
    <col min="3848" max="3848" width="11.42578125" style="660" customWidth="1"/>
    <col min="3849" max="3849" width="11.5703125" style="660" customWidth="1"/>
    <col min="3850" max="3850" width="12.42578125" style="660" customWidth="1"/>
    <col min="3851" max="3851" width="14.7109375" style="660" customWidth="1"/>
    <col min="3852" max="3852" width="15.85546875" style="660" customWidth="1"/>
    <col min="3853" max="3853" width="13" style="660" customWidth="1"/>
    <col min="3854" max="4096" width="9.140625" style="660"/>
    <col min="4097" max="4097" width="59" style="660" customWidth="1"/>
    <col min="4098" max="4098" width="5.85546875" style="660" customWidth="1"/>
    <col min="4099" max="4099" width="10.28515625" style="660" customWidth="1"/>
    <col min="4100" max="4100" width="12.42578125" style="660" customWidth="1"/>
    <col min="4101" max="4101" width="7.85546875" style="660" customWidth="1"/>
    <col min="4102" max="4102" width="7.7109375" style="660" customWidth="1"/>
    <col min="4103" max="4103" width="12.42578125" style="660" customWidth="1"/>
    <col min="4104" max="4104" width="11.42578125" style="660" customWidth="1"/>
    <col min="4105" max="4105" width="11.5703125" style="660" customWidth="1"/>
    <col min="4106" max="4106" width="12.42578125" style="660" customWidth="1"/>
    <col min="4107" max="4107" width="14.7109375" style="660" customWidth="1"/>
    <col min="4108" max="4108" width="15.85546875" style="660" customWidth="1"/>
    <col min="4109" max="4109" width="13" style="660" customWidth="1"/>
    <col min="4110" max="4352" width="9.140625" style="660"/>
    <col min="4353" max="4353" width="59" style="660" customWidth="1"/>
    <col min="4354" max="4354" width="5.85546875" style="660" customWidth="1"/>
    <col min="4355" max="4355" width="10.28515625" style="660" customWidth="1"/>
    <col min="4356" max="4356" width="12.42578125" style="660" customWidth="1"/>
    <col min="4357" max="4357" width="7.85546875" style="660" customWidth="1"/>
    <col min="4358" max="4358" width="7.7109375" style="660" customWidth="1"/>
    <col min="4359" max="4359" width="12.42578125" style="660" customWidth="1"/>
    <col min="4360" max="4360" width="11.42578125" style="660" customWidth="1"/>
    <col min="4361" max="4361" width="11.5703125" style="660" customWidth="1"/>
    <col min="4362" max="4362" width="12.42578125" style="660" customWidth="1"/>
    <col min="4363" max="4363" width="14.7109375" style="660" customWidth="1"/>
    <col min="4364" max="4364" width="15.85546875" style="660" customWidth="1"/>
    <col min="4365" max="4365" width="13" style="660" customWidth="1"/>
    <col min="4366" max="4608" width="9.140625" style="660"/>
    <col min="4609" max="4609" width="59" style="660" customWidth="1"/>
    <col min="4610" max="4610" width="5.85546875" style="660" customWidth="1"/>
    <col min="4611" max="4611" width="10.28515625" style="660" customWidth="1"/>
    <col min="4612" max="4612" width="12.42578125" style="660" customWidth="1"/>
    <col min="4613" max="4613" width="7.85546875" style="660" customWidth="1"/>
    <col min="4614" max="4614" width="7.7109375" style="660" customWidth="1"/>
    <col min="4615" max="4615" width="12.42578125" style="660" customWidth="1"/>
    <col min="4616" max="4616" width="11.42578125" style="660" customWidth="1"/>
    <col min="4617" max="4617" width="11.5703125" style="660" customWidth="1"/>
    <col min="4618" max="4618" width="12.42578125" style="660" customWidth="1"/>
    <col min="4619" max="4619" width="14.7109375" style="660" customWidth="1"/>
    <col min="4620" max="4620" width="15.85546875" style="660" customWidth="1"/>
    <col min="4621" max="4621" width="13" style="660" customWidth="1"/>
    <col min="4622" max="4864" width="9.140625" style="660"/>
    <col min="4865" max="4865" width="59" style="660" customWidth="1"/>
    <col min="4866" max="4866" width="5.85546875" style="660" customWidth="1"/>
    <col min="4867" max="4867" width="10.28515625" style="660" customWidth="1"/>
    <col min="4868" max="4868" width="12.42578125" style="660" customWidth="1"/>
    <col min="4869" max="4869" width="7.85546875" style="660" customWidth="1"/>
    <col min="4870" max="4870" width="7.7109375" style="660" customWidth="1"/>
    <col min="4871" max="4871" width="12.42578125" style="660" customWidth="1"/>
    <col min="4872" max="4872" width="11.42578125" style="660" customWidth="1"/>
    <col min="4873" max="4873" width="11.5703125" style="660" customWidth="1"/>
    <col min="4874" max="4874" width="12.42578125" style="660" customWidth="1"/>
    <col min="4875" max="4875" width="14.7109375" style="660" customWidth="1"/>
    <col min="4876" max="4876" width="15.85546875" style="660" customWidth="1"/>
    <col min="4877" max="4877" width="13" style="660" customWidth="1"/>
    <col min="4878" max="5120" width="9.140625" style="660"/>
    <col min="5121" max="5121" width="59" style="660" customWidth="1"/>
    <col min="5122" max="5122" width="5.85546875" style="660" customWidth="1"/>
    <col min="5123" max="5123" width="10.28515625" style="660" customWidth="1"/>
    <col min="5124" max="5124" width="12.42578125" style="660" customWidth="1"/>
    <col min="5125" max="5125" width="7.85546875" style="660" customWidth="1"/>
    <col min="5126" max="5126" width="7.7109375" style="660" customWidth="1"/>
    <col min="5127" max="5127" width="12.42578125" style="660" customWidth="1"/>
    <col min="5128" max="5128" width="11.42578125" style="660" customWidth="1"/>
    <col min="5129" max="5129" width="11.5703125" style="660" customWidth="1"/>
    <col min="5130" max="5130" width="12.42578125" style="660" customWidth="1"/>
    <col min="5131" max="5131" width="14.7109375" style="660" customWidth="1"/>
    <col min="5132" max="5132" width="15.85546875" style="660" customWidth="1"/>
    <col min="5133" max="5133" width="13" style="660" customWidth="1"/>
    <col min="5134" max="5376" width="9.140625" style="660"/>
    <col min="5377" max="5377" width="59" style="660" customWidth="1"/>
    <col min="5378" max="5378" width="5.85546875" style="660" customWidth="1"/>
    <col min="5379" max="5379" width="10.28515625" style="660" customWidth="1"/>
    <col min="5380" max="5380" width="12.42578125" style="660" customWidth="1"/>
    <col min="5381" max="5381" width="7.85546875" style="660" customWidth="1"/>
    <col min="5382" max="5382" width="7.7109375" style="660" customWidth="1"/>
    <col min="5383" max="5383" width="12.42578125" style="660" customWidth="1"/>
    <col min="5384" max="5384" width="11.42578125" style="660" customWidth="1"/>
    <col min="5385" max="5385" width="11.5703125" style="660" customWidth="1"/>
    <col min="5386" max="5386" width="12.42578125" style="660" customWidth="1"/>
    <col min="5387" max="5387" width="14.7109375" style="660" customWidth="1"/>
    <col min="5388" max="5388" width="15.85546875" style="660" customWidth="1"/>
    <col min="5389" max="5389" width="13" style="660" customWidth="1"/>
    <col min="5390" max="5632" width="9.140625" style="660"/>
    <col min="5633" max="5633" width="59" style="660" customWidth="1"/>
    <col min="5634" max="5634" width="5.85546875" style="660" customWidth="1"/>
    <col min="5635" max="5635" width="10.28515625" style="660" customWidth="1"/>
    <col min="5636" max="5636" width="12.42578125" style="660" customWidth="1"/>
    <col min="5637" max="5637" width="7.85546875" style="660" customWidth="1"/>
    <col min="5638" max="5638" width="7.7109375" style="660" customWidth="1"/>
    <col min="5639" max="5639" width="12.42578125" style="660" customWidth="1"/>
    <col min="5640" max="5640" width="11.42578125" style="660" customWidth="1"/>
    <col min="5641" max="5641" width="11.5703125" style="660" customWidth="1"/>
    <col min="5642" max="5642" width="12.42578125" style="660" customWidth="1"/>
    <col min="5643" max="5643" width="14.7109375" style="660" customWidth="1"/>
    <col min="5644" max="5644" width="15.85546875" style="660" customWidth="1"/>
    <col min="5645" max="5645" width="13" style="660" customWidth="1"/>
    <col min="5646" max="5888" width="9.140625" style="660"/>
    <col min="5889" max="5889" width="59" style="660" customWidth="1"/>
    <col min="5890" max="5890" width="5.85546875" style="660" customWidth="1"/>
    <col min="5891" max="5891" width="10.28515625" style="660" customWidth="1"/>
    <col min="5892" max="5892" width="12.42578125" style="660" customWidth="1"/>
    <col min="5893" max="5893" width="7.85546875" style="660" customWidth="1"/>
    <col min="5894" max="5894" width="7.7109375" style="660" customWidth="1"/>
    <col min="5895" max="5895" width="12.42578125" style="660" customWidth="1"/>
    <col min="5896" max="5896" width="11.42578125" style="660" customWidth="1"/>
    <col min="5897" max="5897" width="11.5703125" style="660" customWidth="1"/>
    <col min="5898" max="5898" width="12.42578125" style="660" customWidth="1"/>
    <col min="5899" max="5899" width="14.7109375" style="660" customWidth="1"/>
    <col min="5900" max="5900" width="15.85546875" style="660" customWidth="1"/>
    <col min="5901" max="5901" width="13" style="660" customWidth="1"/>
    <col min="5902" max="6144" width="9.140625" style="660"/>
    <col min="6145" max="6145" width="59" style="660" customWidth="1"/>
    <col min="6146" max="6146" width="5.85546875" style="660" customWidth="1"/>
    <col min="6147" max="6147" width="10.28515625" style="660" customWidth="1"/>
    <col min="6148" max="6148" width="12.42578125" style="660" customWidth="1"/>
    <col min="6149" max="6149" width="7.85546875" style="660" customWidth="1"/>
    <col min="6150" max="6150" width="7.7109375" style="660" customWidth="1"/>
    <col min="6151" max="6151" width="12.42578125" style="660" customWidth="1"/>
    <col min="6152" max="6152" width="11.42578125" style="660" customWidth="1"/>
    <col min="6153" max="6153" width="11.5703125" style="660" customWidth="1"/>
    <col min="6154" max="6154" width="12.42578125" style="660" customWidth="1"/>
    <col min="6155" max="6155" width="14.7109375" style="660" customWidth="1"/>
    <col min="6156" max="6156" width="15.85546875" style="660" customWidth="1"/>
    <col min="6157" max="6157" width="13" style="660" customWidth="1"/>
    <col min="6158" max="6400" width="9.140625" style="660"/>
    <col min="6401" max="6401" width="59" style="660" customWidth="1"/>
    <col min="6402" max="6402" width="5.85546875" style="660" customWidth="1"/>
    <col min="6403" max="6403" width="10.28515625" style="660" customWidth="1"/>
    <col min="6404" max="6404" width="12.42578125" style="660" customWidth="1"/>
    <col min="6405" max="6405" width="7.85546875" style="660" customWidth="1"/>
    <col min="6406" max="6406" width="7.7109375" style="660" customWidth="1"/>
    <col min="6407" max="6407" width="12.42578125" style="660" customWidth="1"/>
    <col min="6408" max="6408" width="11.42578125" style="660" customWidth="1"/>
    <col min="6409" max="6409" width="11.5703125" style="660" customWidth="1"/>
    <col min="6410" max="6410" width="12.42578125" style="660" customWidth="1"/>
    <col min="6411" max="6411" width="14.7109375" style="660" customWidth="1"/>
    <col min="6412" max="6412" width="15.85546875" style="660" customWidth="1"/>
    <col min="6413" max="6413" width="13" style="660" customWidth="1"/>
    <col min="6414" max="6656" width="9.140625" style="660"/>
    <col min="6657" max="6657" width="59" style="660" customWidth="1"/>
    <col min="6658" max="6658" width="5.85546875" style="660" customWidth="1"/>
    <col min="6659" max="6659" width="10.28515625" style="660" customWidth="1"/>
    <col min="6660" max="6660" width="12.42578125" style="660" customWidth="1"/>
    <col min="6661" max="6661" width="7.85546875" style="660" customWidth="1"/>
    <col min="6662" max="6662" width="7.7109375" style="660" customWidth="1"/>
    <col min="6663" max="6663" width="12.42578125" style="660" customWidth="1"/>
    <col min="6664" max="6664" width="11.42578125" style="660" customWidth="1"/>
    <col min="6665" max="6665" width="11.5703125" style="660" customWidth="1"/>
    <col min="6666" max="6666" width="12.42578125" style="660" customWidth="1"/>
    <col min="6667" max="6667" width="14.7109375" style="660" customWidth="1"/>
    <col min="6668" max="6668" width="15.85546875" style="660" customWidth="1"/>
    <col min="6669" max="6669" width="13" style="660" customWidth="1"/>
    <col min="6670" max="6912" width="9.140625" style="660"/>
    <col min="6913" max="6913" width="59" style="660" customWidth="1"/>
    <col min="6914" max="6914" width="5.85546875" style="660" customWidth="1"/>
    <col min="6915" max="6915" width="10.28515625" style="660" customWidth="1"/>
    <col min="6916" max="6916" width="12.42578125" style="660" customWidth="1"/>
    <col min="6917" max="6917" width="7.85546875" style="660" customWidth="1"/>
    <col min="6918" max="6918" width="7.7109375" style="660" customWidth="1"/>
    <col min="6919" max="6919" width="12.42578125" style="660" customWidth="1"/>
    <col min="6920" max="6920" width="11.42578125" style="660" customWidth="1"/>
    <col min="6921" max="6921" width="11.5703125" style="660" customWidth="1"/>
    <col min="6922" max="6922" width="12.42578125" style="660" customWidth="1"/>
    <col min="6923" max="6923" width="14.7109375" style="660" customWidth="1"/>
    <col min="6924" max="6924" width="15.85546875" style="660" customWidth="1"/>
    <col min="6925" max="6925" width="13" style="660" customWidth="1"/>
    <col min="6926" max="7168" width="9.140625" style="660"/>
    <col min="7169" max="7169" width="59" style="660" customWidth="1"/>
    <col min="7170" max="7170" width="5.85546875" style="660" customWidth="1"/>
    <col min="7171" max="7171" width="10.28515625" style="660" customWidth="1"/>
    <col min="7172" max="7172" width="12.42578125" style="660" customWidth="1"/>
    <col min="7173" max="7173" width="7.85546875" style="660" customWidth="1"/>
    <col min="7174" max="7174" width="7.7109375" style="660" customWidth="1"/>
    <col min="7175" max="7175" width="12.42578125" style="660" customWidth="1"/>
    <col min="7176" max="7176" width="11.42578125" style="660" customWidth="1"/>
    <col min="7177" max="7177" width="11.5703125" style="660" customWidth="1"/>
    <col min="7178" max="7178" width="12.42578125" style="660" customWidth="1"/>
    <col min="7179" max="7179" width="14.7109375" style="660" customWidth="1"/>
    <col min="7180" max="7180" width="15.85546875" style="660" customWidth="1"/>
    <col min="7181" max="7181" width="13" style="660" customWidth="1"/>
    <col min="7182" max="7424" width="9.140625" style="660"/>
    <col min="7425" max="7425" width="59" style="660" customWidth="1"/>
    <col min="7426" max="7426" width="5.85546875" style="660" customWidth="1"/>
    <col min="7427" max="7427" width="10.28515625" style="660" customWidth="1"/>
    <col min="7428" max="7428" width="12.42578125" style="660" customWidth="1"/>
    <col min="7429" max="7429" width="7.85546875" style="660" customWidth="1"/>
    <col min="7430" max="7430" width="7.7109375" style="660" customWidth="1"/>
    <col min="7431" max="7431" width="12.42578125" style="660" customWidth="1"/>
    <col min="7432" max="7432" width="11.42578125" style="660" customWidth="1"/>
    <col min="7433" max="7433" width="11.5703125" style="660" customWidth="1"/>
    <col min="7434" max="7434" width="12.42578125" style="660" customWidth="1"/>
    <col min="7435" max="7435" width="14.7109375" style="660" customWidth="1"/>
    <col min="7436" max="7436" width="15.85546875" style="660" customWidth="1"/>
    <col min="7437" max="7437" width="13" style="660" customWidth="1"/>
    <col min="7438" max="7680" width="9.140625" style="660"/>
    <col min="7681" max="7681" width="59" style="660" customWidth="1"/>
    <col min="7682" max="7682" width="5.85546875" style="660" customWidth="1"/>
    <col min="7683" max="7683" width="10.28515625" style="660" customWidth="1"/>
    <col min="7684" max="7684" width="12.42578125" style="660" customWidth="1"/>
    <col min="7685" max="7685" width="7.85546875" style="660" customWidth="1"/>
    <col min="7686" max="7686" width="7.7109375" style="660" customWidth="1"/>
    <col min="7687" max="7687" width="12.42578125" style="660" customWidth="1"/>
    <col min="7688" max="7688" width="11.42578125" style="660" customWidth="1"/>
    <col min="7689" max="7689" width="11.5703125" style="660" customWidth="1"/>
    <col min="7690" max="7690" width="12.42578125" style="660" customWidth="1"/>
    <col min="7691" max="7691" width="14.7109375" style="660" customWidth="1"/>
    <col min="7692" max="7692" width="15.85546875" style="660" customWidth="1"/>
    <col min="7693" max="7693" width="13" style="660" customWidth="1"/>
    <col min="7694" max="7936" width="9.140625" style="660"/>
    <col min="7937" max="7937" width="59" style="660" customWidth="1"/>
    <col min="7938" max="7938" width="5.85546875" style="660" customWidth="1"/>
    <col min="7939" max="7939" width="10.28515625" style="660" customWidth="1"/>
    <col min="7940" max="7940" width="12.42578125" style="660" customWidth="1"/>
    <col min="7941" max="7941" width="7.85546875" style="660" customWidth="1"/>
    <col min="7942" max="7942" width="7.7109375" style="660" customWidth="1"/>
    <col min="7943" max="7943" width="12.42578125" style="660" customWidth="1"/>
    <col min="7944" max="7944" width="11.42578125" style="660" customWidth="1"/>
    <col min="7945" max="7945" width="11.5703125" style="660" customWidth="1"/>
    <col min="7946" max="7946" width="12.42578125" style="660" customWidth="1"/>
    <col min="7947" max="7947" width="14.7109375" style="660" customWidth="1"/>
    <col min="7948" max="7948" width="15.85546875" style="660" customWidth="1"/>
    <col min="7949" max="7949" width="13" style="660" customWidth="1"/>
    <col min="7950" max="8192" width="9.140625" style="660"/>
    <col min="8193" max="8193" width="59" style="660" customWidth="1"/>
    <col min="8194" max="8194" width="5.85546875" style="660" customWidth="1"/>
    <col min="8195" max="8195" width="10.28515625" style="660" customWidth="1"/>
    <col min="8196" max="8196" width="12.42578125" style="660" customWidth="1"/>
    <col min="8197" max="8197" width="7.85546875" style="660" customWidth="1"/>
    <col min="8198" max="8198" width="7.7109375" style="660" customWidth="1"/>
    <col min="8199" max="8199" width="12.42578125" style="660" customWidth="1"/>
    <col min="8200" max="8200" width="11.42578125" style="660" customWidth="1"/>
    <col min="8201" max="8201" width="11.5703125" style="660" customWidth="1"/>
    <col min="8202" max="8202" width="12.42578125" style="660" customWidth="1"/>
    <col min="8203" max="8203" width="14.7109375" style="660" customWidth="1"/>
    <col min="8204" max="8204" width="15.85546875" style="660" customWidth="1"/>
    <col min="8205" max="8205" width="13" style="660" customWidth="1"/>
    <col min="8206" max="8448" width="9.140625" style="660"/>
    <col min="8449" max="8449" width="59" style="660" customWidth="1"/>
    <col min="8450" max="8450" width="5.85546875" style="660" customWidth="1"/>
    <col min="8451" max="8451" width="10.28515625" style="660" customWidth="1"/>
    <col min="8452" max="8452" width="12.42578125" style="660" customWidth="1"/>
    <col min="8453" max="8453" width="7.85546875" style="660" customWidth="1"/>
    <col min="8454" max="8454" width="7.7109375" style="660" customWidth="1"/>
    <col min="8455" max="8455" width="12.42578125" style="660" customWidth="1"/>
    <col min="8456" max="8456" width="11.42578125" style="660" customWidth="1"/>
    <col min="8457" max="8457" width="11.5703125" style="660" customWidth="1"/>
    <col min="8458" max="8458" width="12.42578125" style="660" customWidth="1"/>
    <col min="8459" max="8459" width="14.7109375" style="660" customWidth="1"/>
    <col min="8460" max="8460" width="15.85546875" style="660" customWidth="1"/>
    <col min="8461" max="8461" width="13" style="660" customWidth="1"/>
    <col min="8462" max="8704" width="9.140625" style="660"/>
    <col min="8705" max="8705" width="59" style="660" customWidth="1"/>
    <col min="8706" max="8706" width="5.85546875" style="660" customWidth="1"/>
    <col min="8707" max="8707" width="10.28515625" style="660" customWidth="1"/>
    <col min="8708" max="8708" width="12.42578125" style="660" customWidth="1"/>
    <col min="8709" max="8709" width="7.85546875" style="660" customWidth="1"/>
    <col min="8710" max="8710" width="7.7109375" style="660" customWidth="1"/>
    <col min="8711" max="8711" width="12.42578125" style="660" customWidth="1"/>
    <col min="8712" max="8712" width="11.42578125" style="660" customWidth="1"/>
    <col min="8713" max="8713" width="11.5703125" style="660" customWidth="1"/>
    <col min="8714" max="8714" width="12.42578125" style="660" customWidth="1"/>
    <col min="8715" max="8715" width="14.7109375" style="660" customWidth="1"/>
    <col min="8716" max="8716" width="15.85546875" style="660" customWidth="1"/>
    <col min="8717" max="8717" width="13" style="660" customWidth="1"/>
    <col min="8718" max="8960" width="9.140625" style="660"/>
    <col min="8961" max="8961" width="59" style="660" customWidth="1"/>
    <col min="8962" max="8962" width="5.85546875" style="660" customWidth="1"/>
    <col min="8963" max="8963" width="10.28515625" style="660" customWidth="1"/>
    <col min="8964" max="8964" width="12.42578125" style="660" customWidth="1"/>
    <col min="8965" max="8965" width="7.85546875" style="660" customWidth="1"/>
    <col min="8966" max="8966" width="7.7109375" style="660" customWidth="1"/>
    <col min="8967" max="8967" width="12.42578125" style="660" customWidth="1"/>
    <col min="8968" max="8968" width="11.42578125" style="660" customWidth="1"/>
    <col min="8969" max="8969" width="11.5703125" style="660" customWidth="1"/>
    <col min="8970" max="8970" width="12.42578125" style="660" customWidth="1"/>
    <col min="8971" max="8971" width="14.7109375" style="660" customWidth="1"/>
    <col min="8972" max="8972" width="15.85546875" style="660" customWidth="1"/>
    <col min="8973" max="8973" width="13" style="660" customWidth="1"/>
    <col min="8974" max="9216" width="9.140625" style="660"/>
    <col min="9217" max="9217" width="59" style="660" customWidth="1"/>
    <col min="9218" max="9218" width="5.85546875" style="660" customWidth="1"/>
    <col min="9219" max="9219" width="10.28515625" style="660" customWidth="1"/>
    <col min="9220" max="9220" width="12.42578125" style="660" customWidth="1"/>
    <col min="9221" max="9221" width="7.85546875" style="660" customWidth="1"/>
    <col min="9222" max="9222" width="7.7109375" style="660" customWidth="1"/>
    <col min="9223" max="9223" width="12.42578125" style="660" customWidth="1"/>
    <col min="9224" max="9224" width="11.42578125" style="660" customWidth="1"/>
    <col min="9225" max="9225" width="11.5703125" style="660" customWidth="1"/>
    <col min="9226" max="9226" width="12.42578125" style="660" customWidth="1"/>
    <col min="9227" max="9227" width="14.7109375" style="660" customWidth="1"/>
    <col min="9228" max="9228" width="15.85546875" style="660" customWidth="1"/>
    <col min="9229" max="9229" width="13" style="660" customWidth="1"/>
    <col min="9230" max="9472" width="9.140625" style="660"/>
    <col min="9473" max="9473" width="59" style="660" customWidth="1"/>
    <col min="9474" max="9474" width="5.85546875" style="660" customWidth="1"/>
    <col min="9475" max="9475" width="10.28515625" style="660" customWidth="1"/>
    <col min="9476" max="9476" width="12.42578125" style="660" customWidth="1"/>
    <col min="9477" max="9477" width="7.85546875" style="660" customWidth="1"/>
    <col min="9478" max="9478" width="7.7109375" style="660" customWidth="1"/>
    <col min="9479" max="9479" width="12.42578125" style="660" customWidth="1"/>
    <col min="9480" max="9480" width="11.42578125" style="660" customWidth="1"/>
    <col min="9481" max="9481" width="11.5703125" style="660" customWidth="1"/>
    <col min="9482" max="9482" width="12.42578125" style="660" customWidth="1"/>
    <col min="9483" max="9483" width="14.7109375" style="660" customWidth="1"/>
    <col min="9484" max="9484" width="15.85546875" style="660" customWidth="1"/>
    <col min="9485" max="9485" width="13" style="660" customWidth="1"/>
    <col min="9486" max="9728" width="9.140625" style="660"/>
    <col min="9729" max="9729" width="59" style="660" customWidth="1"/>
    <col min="9730" max="9730" width="5.85546875" style="660" customWidth="1"/>
    <col min="9731" max="9731" width="10.28515625" style="660" customWidth="1"/>
    <col min="9732" max="9732" width="12.42578125" style="660" customWidth="1"/>
    <col min="9733" max="9733" width="7.85546875" style="660" customWidth="1"/>
    <col min="9734" max="9734" width="7.7109375" style="660" customWidth="1"/>
    <col min="9735" max="9735" width="12.42578125" style="660" customWidth="1"/>
    <col min="9736" max="9736" width="11.42578125" style="660" customWidth="1"/>
    <col min="9737" max="9737" width="11.5703125" style="660" customWidth="1"/>
    <col min="9738" max="9738" width="12.42578125" style="660" customWidth="1"/>
    <col min="9739" max="9739" width="14.7109375" style="660" customWidth="1"/>
    <col min="9740" max="9740" width="15.85546875" style="660" customWidth="1"/>
    <col min="9741" max="9741" width="13" style="660" customWidth="1"/>
    <col min="9742" max="9984" width="9.140625" style="660"/>
    <col min="9985" max="9985" width="59" style="660" customWidth="1"/>
    <col min="9986" max="9986" width="5.85546875" style="660" customWidth="1"/>
    <col min="9987" max="9987" width="10.28515625" style="660" customWidth="1"/>
    <col min="9988" max="9988" width="12.42578125" style="660" customWidth="1"/>
    <col min="9989" max="9989" width="7.85546875" style="660" customWidth="1"/>
    <col min="9990" max="9990" width="7.7109375" style="660" customWidth="1"/>
    <col min="9991" max="9991" width="12.42578125" style="660" customWidth="1"/>
    <col min="9992" max="9992" width="11.42578125" style="660" customWidth="1"/>
    <col min="9993" max="9993" width="11.5703125" style="660" customWidth="1"/>
    <col min="9994" max="9994" width="12.42578125" style="660" customWidth="1"/>
    <col min="9995" max="9995" width="14.7109375" style="660" customWidth="1"/>
    <col min="9996" max="9996" width="15.85546875" style="660" customWidth="1"/>
    <col min="9997" max="9997" width="13" style="660" customWidth="1"/>
    <col min="9998" max="10240" width="9.140625" style="660"/>
    <col min="10241" max="10241" width="59" style="660" customWidth="1"/>
    <col min="10242" max="10242" width="5.85546875" style="660" customWidth="1"/>
    <col min="10243" max="10243" width="10.28515625" style="660" customWidth="1"/>
    <col min="10244" max="10244" width="12.42578125" style="660" customWidth="1"/>
    <col min="10245" max="10245" width="7.85546875" style="660" customWidth="1"/>
    <col min="10246" max="10246" width="7.7109375" style="660" customWidth="1"/>
    <col min="10247" max="10247" width="12.42578125" style="660" customWidth="1"/>
    <col min="10248" max="10248" width="11.42578125" style="660" customWidth="1"/>
    <col min="10249" max="10249" width="11.5703125" style="660" customWidth="1"/>
    <col min="10250" max="10250" width="12.42578125" style="660" customWidth="1"/>
    <col min="10251" max="10251" width="14.7109375" style="660" customWidth="1"/>
    <col min="10252" max="10252" width="15.85546875" style="660" customWidth="1"/>
    <col min="10253" max="10253" width="13" style="660" customWidth="1"/>
    <col min="10254" max="10496" width="9.140625" style="660"/>
    <col min="10497" max="10497" width="59" style="660" customWidth="1"/>
    <col min="10498" max="10498" width="5.85546875" style="660" customWidth="1"/>
    <col min="10499" max="10499" width="10.28515625" style="660" customWidth="1"/>
    <col min="10500" max="10500" width="12.42578125" style="660" customWidth="1"/>
    <col min="10501" max="10501" width="7.85546875" style="660" customWidth="1"/>
    <col min="10502" max="10502" width="7.7109375" style="660" customWidth="1"/>
    <col min="10503" max="10503" width="12.42578125" style="660" customWidth="1"/>
    <col min="10504" max="10504" width="11.42578125" style="660" customWidth="1"/>
    <col min="10505" max="10505" width="11.5703125" style="660" customWidth="1"/>
    <col min="10506" max="10506" width="12.42578125" style="660" customWidth="1"/>
    <col min="10507" max="10507" width="14.7109375" style="660" customWidth="1"/>
    <col min="10508" max="10508" width="15.85546875" style="660" customWidth="1"/>
    <col min="10509" max="10509" width="13" style="660" customWidth="1"/>
    <col min="10510" max="10752" width="9.140625" style="660"/>
    <col min="10753" max="10753" width="59" style="660" customWidth="1"/>
    <col min="10754" max="10754" width="5.85546875" style="660" customWidth="1"/>
    <col min="10755" max="10755" width="10.28515625" style="660" customWidth="1"/>
    <col min="10756" max="10756" width="12.42578125" style="660" customWidth="1"/>
    <col min="10757" max="10757" width="7.85546875" style="660" customWidth="1"/>
    <col min="10758" max="10758" width="7.7109375" style="660" customWidth="1"/>
    <col min="10759" max="10759" width="12.42578125" style="660" customWidth="1"/>
    <col min="10760" max="10760" width="11.42578125" style="660" customWidth="1"/>
    <col min="10761" max="10761" width="11.5703125" style="660" customWidth="1"/>
    <col min="10762" max="10762" width="12.42578125" style="660" customWidth="1"/>
    <col min="10763" max="10763" width="14.7109375" style="660" customWidth="1"/>
    <col min="10764" max="10764" width="15.85546875" style="660" customWidth="1"/>
    <col min="10765" max="10765" width="13" style="660" customWidth="1"/>
    <col min="10766" max="11008" width="9.140625" style="660"/>
    <col min="11009" max="11009" width="59" style="660" customWidth="1"/>
    <col min="11010" max="11010" width="5.85546875" style="660" customWidth="1"/>
    <col min="11011" max="11011" width="10.28515625" style="660" customWidth="1"/>
    <col min="11012" max="11012" width="12.42578125" style="660" customWidth="1"/>
    <col min="11013" max="11013" width="7.85546875" style="660" customWidth="1"/>
    <col min="11014" max="11014" width="7.7109375" style="660" customWidth="1"/>
    <col min="11015" max="11015" width="12.42578125" style="660" customWidth="1"/>
    <col min="11016" max="11016" width="11.42578125" style="660" customWidth="1"/>
    <col min="11017" max="11017" width="11.5703125" style="660" customWidth="1"/>
    <col min="11018" max="11018" width="12.42578125" style="660" customWidth="1"/>
    <col min="11019" max="11019" width="14.7109375" style="660" customWidth="1"/>
    <col min="11020" max="11020" width="15.85546875" style="660" customWidth="1"/>
    <col min="11021" max="11021" width="13" style="660" customWidth="1"/>
    <col min="11022" max="11264" width="9.140625" style="660"/>
    <col min="11265" max="11265" width="59" style="660" customWidth="1"/>
    <col min="11266" max="11266" width="5.85546875" style="660" customWidth="1"/>
    <col min="11267" max="11267" width="10.28515625" style="660" customWidth="1"/>
    <col min="11268" max="11268" width="12.42578125" style="660" customWidth="1"/>
    <col min="11269" max="11269" width="7.85546875" style="660" customWidth="1"/>
    <col min="11270" max="11270" width="7.7109375" style="660" customWidth="1"/>
    <col min="11271" max="11271" width="12.42578125" style="660" customWidth="1"/>
    <col min="11272" max="11272" width="11.42578125" style="660" customWidth="1"/>
    <col min="11273" max="11273" width="11.5703125" style="660" customWidth="1"/>
    <col min="11274" max="11274" width="12.42578125" style="660" customWidth="1"/>
    <col min="11275" max="11275" width="14.7109375" style="660" customWidth="1"/>
    <col min="11276" max="11276" width="15.85546875" style="660" customWidth="1"/>
    <col min="11277" max="11277" width="13" style="660" customWidth="1"/>
    <col min="11278" max="11520" width="9.140625" style="660"/>
    <col min="11521" max="11521" width="59" style="660" customWidth="1"/>
    <col min="11522" max="11522" width="5.85546875" style="660" customWidth="1"/>
    <col min="11523" max="11523" width="10.28515625" style="660" customWidth="1"/>
    <col min="11524" max="11524" width="12.42578125" style="660" customWidth="1"/>
    <col min="11525" max="11525" width="7.85546875" style="660" customWidth="1"/>
    <col min="11526" max="11526" width="7.7109375" style="660" customWidth="1"/>
    <col min="11527" max="11527" width="12.42578125" style="660" customWidth="1"/>
    <col min="11528" max="11528" width="11.42578125" style="660" customWidth="1"/>
    <col min="11529" max="11529" width="11.5703125" style="660" customWidth="1"/>
    <col min="11530" max="11530" width="12.42578125" style="660" customWidth="1"/>
    <col min="11531" max="11531" width="14.7109375" style="660" customWidth="1"/>
    <col min="11532" max="11532" width="15.85546875" style="660" customWidth="1"/>
    <col min="11533" max="11533" width="13" style="660" customWidth="1"/>
    <col min="11534" max="11776" width="9.140625" style="660"/>
    <col min="11777" max="11777" width="59" style="660" customWidth="1"/>
    <col min="11778" max="11778" width="5.85546875" style="660" customWidth="1"/>
    <col min="11779" max="11779" width="10.28515625" style="660" customWidth="1"/>
    <col min="11780" max="11780" width="12.42578125" style="660" customWidth="1"/>
    <col min="11781" max="11781" width="7.85546875" style="660" customWidth="1"/>
    <col min="11782" max="11782" width="7.7109375" style="660" customWidth="1"/>
    <col min="11783" max="11783" width="12.42578125" style="660" customWidth="1"/>
    <col min="11784" max="11784" width="11.42578125" style="660" customWidth="1"/>
    <col min="11785" max="11785" width="11.5703125" style="660" customWidth="1"/>
    <col min="11786" max="11786" width="12.42578125" style="660" customWidth="1"/>
    <col min="11787" max="11787" width="14.7109375" style="660" customWidth="1"/>
    <col min="11788" max="11788" width="15.85546875" style="660" customWidth="1"/>
    <col min="11789" max="11789" width="13" style="660" customWidth="1"/>
    <col min="11790" max="12032" width="9.140625" style="660"/>
    <col min="12033" max="12033" width="59" style="660" customWidth="1"/>
    <col min="12034" max="12034" width="5.85546875" style="660" customWidth="1"/>
    <col min="12035" max="12035" width="10.28515625" style="660" customWidth="1"/>
    <col min="12036" max="12036" width="12.42578125" style="660" customWidth="1"/>
    <col min="12037" max="12037" width="7.85546875" style="660" customWidth="1"/>
    <col min="12038" max="12038" width="7.7109375" style="660" customWidth="1"/>
    <col min="12039" max="12039" width="12.42578125" style="660" customWidth="1"/>
    <col min="12040" max="12040" width="11.42578125" style="660" customWidth="1"/>
    <col min="12041" max="12041" width="11.5703125" style="660" customWidth="1"/>
    <col min="12042" max="12042" width="12.42578125" style="660" customWidth="1"/>
    <col min="12043" max="12043" width="14.7109375" style="660" customWidth="1"/>
    <col min="12044" max="12044" width="15.85546875" style="660" customWidth="1"/>
    <col min="12045" max="12045" width="13" style="660" customWidth="1"/>
    <col min="12046" max="12288" width="9.140625" style="660"/>
    <col min="12289" max="12289" width="59" style="660" customWidth="1"/>
    <col min="12290" max="12290" width="5.85546875" style="660" customWidth="1"/>
    <col min="12291" max="12291" width="10.28515625" style="660" customWidth="1"/>
    <col min="12292" max="12292" width="12.42578125" style="660" customWidth="1"/>
    <col min="12293" max="12293" width="7.85546875" style="660" customWidth="1"/>
    <col min="12294" max="12294" width="7.7109375" style="660" customWidth="1"/>
    <col min="12295" max="12295" width="12.42578125" style="660" customWidth="1"/>
    <col min="12296" max="12296" width="11.42578125" style="660" customWidth="1"/>
    <col min="12297" max="12297" width="11.5703125" style="660" customWidth="1"/>
    <col min="12298" max="12298" width="12.42578125" style="660" customWidth="1"/>
    <col min="12299" max="12299" width="14.7109375" style="660" customWidth="1"/>
    <col min="12300" max="12300" width="15.85546875" style="660" customWidth="1"/>
    <col min="12301" max="12301" width="13" style="660" customWidth="1"/>
    <col min="12302" max="12544" width="9.140625" style="660"/>
    <col min="12545" max="12545" width="59" style="660" customWidth="1"/>
    <col min="12546" max="12546" width="5.85546875" style="660" customWidth="1"/>
    <col min="12547" max="12547" width="10.28515625" style="660" customWidth="1"/>
    <col min="12548" max="12548" width="12.42578125" style="660" customWidth="1"/>
    <col min="12549" max="12549" width="7.85546875" style="660" customWidth="1"/>
    <col min="12550" max="12550" width="7.7109375" style="660" customWidth="1"/>
    <col min="12551" max="12551" width="12.42578125" style="660" customWidth="1"/>
    <col min="12552" max="12552" width="11.42578125" style="660" customWidth="1"/>
    <col min="12553" max="12553" width="11.5703125" style="660" customWidth="1"/>
    <col min="12554" max="12554" width="12.42578125" style="660" customWidth="1"/>
    <col min="12555" max="12555" width="14.7109375" style="660" customWidth="1"/>
    <col min="12556" max="12556" width="15.85546875" style="660" customWidth="1"/>
    <col min="12557" max="12557" width="13" style="660" customWidth="1"/>
    <col min="12558" max="12800" width="9.140625" style="660"/>
    <col min="12801" max="12801" width="59" style="660" customWidth="1"/>
    <col min="12802" max="12802" width="5.85546875" style="660" customWidth="1"/>
    <col min="12803" max="12803" width="10.28515625" style="660" customWidth="1"/>
    <col min="12804" max="12804" width="12.42578125" style="660" customWidth="1"/>
    <col min="12805" max="12805" width="7.85546875" style="660" customWidth="1"/>
    <col min="12806" max="12806" width="7.7109375" style="660" customWidth="1"/>
    <col min="12807" max="12807" width="12.42578125" style="660" customWidth="1"/>
    <col min="12808" max="12808" width="11.42578125" style="660" customWidth="1"/>
    <col min="12809" max="12809" width="11.5703125" style="660" customWidth="1"/>
    <col min="12810" max="12810" width="12.42578125" style="660" customWidth="1"/>
    <col min="12811" max="12811" width="14.7109375" style="660" customWidth="1"/>
    <col min="12812" max="12812" width="15.85546875" style="660" customWidth="1"/>
    <col min="12813" max="12813" width="13" style="660" customWidth="1"/>
    <col min="12814" max="13056" width="9.140625" style="660"/>
    <col min="13057" max="13057" width="59" style="660" customWidth="1"/>
    <col min="13058" max="13058" width="5.85546875" style="660" customWidth="1"/>
    <col min="13059" max="13059" width="10.28515625" style="660" customWidth="1"/>
    <col min="13060" max="13060" width="12.42578125" style="660" customWidth="1"/>
    <col min="13061" max="13061" width="7.85546875" style="660" customWidth="1"/>
    <col min="13062" max="13062" width="7.7109375" style="660" customWidth="1"/>
    <col min="13063" max="13063" width="12.42578125" style="660" customWidth="1"/>
    <col min="13064" max="13064" width="11.42578125" style="660" customWidth="1"/>
    <col min="13065" max="13065" width="11.5703125" style="660" customWidth="1"/>
    <col min="13066" max="13066" width="12.42578125" style="660" customWidth="1"/>
    <col min="13067" max="13067" width="14.7109375" style="660" customWidth="1"/>
    <col min="13068" max="13068" width="15.85546875" style="660" customWidth="1"/>
    <col min="13069" max="13069" width="13" style="660" customWidth="1"/>
    <col min="13070" max="13312" width="9.140625" style="660"/>
    <col min="13313" max="13313" width="59" style="660" customWidth="1"/>
    <col min="13314" max="13314" width="5.85546875" style="660" customWidth="1"/>
    <col min="13315" max="13315" width="10.28515625" style="660" customWidth="1"/>
    <col min="13316" max="13316" width="12.42578125" style="660" customWidth="1"/>
    <col min="13317" max="13317" width="7.85546875" style="660" customWidth="1"/>
    <col min="13318" max="13318" width="7.7109375" style="660" customWidth="1"/>
    <col min="13319" max="13319" width="12.42578125" style="660" customWidth="1"/>
    <col min="13320" max="13320" width="11.42578125" style="660" customWidth="1"/>
    <col min="13321" max="13321" width="11.5703125" style="660" customWidth="1"/>
    <col min="13322" max="13322" width="12.42578125" style="660" customWidth="1"/>
    <col min="13323" max="13323" width="14.7109375" style="660" customWidth="1"/>
    <col min="13324" max="13324" width="15.85546875" style="660" customWidth="1"/>
    <col min="13325" max="13325" width="13" style="660" customWidth="1"/>
    <col min="13326" max="13568" width="9.140625" style="660"/>
    <col min="13569" max="13569" width="59" style="660" customWidth="1"/>
    <col min="13570" max="13570" width="5.85546875" style="660" customWidth="1"/>
    <col min="13571" max="13571" width="10.28515625" style="660" customWidth="1"/>
    <col min="13572" max="13572" width="12.42578125" style="660" customWidth="1"/>
    <col min="13573" max="13573" width="7.85546875" style="660" customWidth="1"/>
    <col min="13574" max="13574" width="7.7109375" style="660" customWidth="1"/>
    <col min="13575" max="13575" width="12.42578125" style="660" customWidth="1"/>
    <col min="13576" max="13576" width="11.42578125" style="660" customWidth="1"/>
    <col min="13577" max="13577" width="11.5703125" style="660" customWidth="1"/>
    <col min="13578" max="13578" width="12.42578125" style="660" customWidth="1"/>
    <col min="13579" max="13579" width="14.7109375" style="660" customWidth="1"/>
    <col min="13580" max="13580" width="15.85546875" style="660" customWidth="1"/>
    <col min="13581" max="13581" width="13" style="660" customWidth="1"/>
    <col min="13582" max="13824" width="9.140625" style="660"/>
    <col min="13825" max="13825" width="59" style="660" customWidth="1"/>
    <col min="13826" max="13826" width="5.85546875" style="660" customWidth="1"/>
    <col min="13827" max="13827" width="10.28515625" style="660" customWidth="1"/>
    <col min="13828" max="13828" width="12.42578125" style="660" customWidth="1"/>
    <col min="13829" max="13829" width="7.85546875" style="660" customWidth="1"/>
    <col min="13830" max="13830" width="7.7109375" style="660" customWidth="1"/>
    <col min="13831" max="13831" width="12.42578125" style="660" customWidth="1"/>
    <col min="13832" max="13832" width="11.42578125" style="660" customWidth="1"/>
    <col min="13833" max="13833" width="11.5703125" style="660" customWidth="1"/>
    <col min="13834" max="13834" width="12.42578125" style="660" customWidth="1"/>
    <col min="13835" max="13835" width="14.7109375" style="660" customWidth="1"/>
    <col min="13836" max="13836" width="15.85546875" style="660" customWidth="1"/>
    <col min="13837" max="13837" width="13" style="660" customWidth="1"/>
    <col min="13838" max="14080" width="9.140625" style="660"/>
    <col min="14081" max="14081" width="59" style="660" customWidth="1"/>
    <col min="14082" max="14082" width="5.85546875" style="660" customWidth="1"/>
    <col min="14083" max="14083" width="10.28515625" style="660" customWidth="1"/>
    <col min="14084" max="14084" width="12.42578125" style="660" customWidth="1"/>
    <col min="14085" max="14085" width="7.85546875" style="660" customWidth="1"/>
    <col min="14086" max="14086" width="7.7109375" style="660" customWidth="1"/>
    <col min="14087" max="14087" width="12.42578125" style="660" customWidth="1"/>
    <col min="14088" max="14088" width="11.42578125" style="660" customWidth="1"/>
    <col min="14089" max="14089" width="11.5703125" style="660" customWidth="1"/>
    <col min="14090" max="14090" width="12.42578125" style="660" customWidth="1"/>
    <col min="14091" max="14091" width="14.7109375" style="660" customWidth="1"/>
    <col min="14092" max="14092" width="15.85546875" style="660" customWidth="1"/>
    <col min="14093" max="14093" width="13" style="660" customWidth="1"/>
    <col min="14094" max="14336" width="9.140625" style="660"/>
    <col min="14337" max="14337" width="59" style="660" customWidth="1"/>
    <col min="14338" max="14338" width="5.85546875" style="660" customWidth="1"/>
    <col min="14339" max="14339" width="10.28515625" style="660" customWidth="1"/>
    <col min="14340" max="14340" width="12.42578125" style="660" customWidth="1"/>
    <col min="14341" max="14341" width="7.85546875" style="660" customWidth="1"/>
    <col min="14342" max="14342" width="7.7109375" style="660" customWidth="1"/>
    <col min="14343" max="14343" width="12.42578125" style="660" customWidth="1"/>
    <col min="14344" max="14344" width="11.42578125" style="660" customWidth="1"/>
    <col min="14345" max="14345" width="11.5703125" style="660" customWidth="1"/>
    <col min="14346" max="14346" width="12.42578125" style="660" customWidth="1"/>
    <col min="14347" max="14347" width="14.7109375" style="660" customWidth="1"/>
    <col min="14348" max="14348" width="15.85546875" style="660" customWidth="1"/>
    <col min="14349" max="14349" width="13" style="660" customWidth="1"/>
    <col min="14350" max="14592" width="9.140625" style="660"/>
    <col min="14593" max="14593" width="59" style="660" customWidth="1"/>
    <col min="14594" max="14594" width="5.85546875" style="660" customWidth="1"/>
    <col min="14595" max="14595" width="10.28515625" style="660" customWidth="1"/>
    <col min="14596" max="14596" width="12.42578125" style="660" customWidth="1"/>
    <col min="14597" max="14597" width="7.85546875" style="660" customWidth="1"/>
    <col min="14598" max="14598" width="7.7109375" style="660" customWidth="1"/>
    <col min="14599" max="14599" width="12.42578125" style="660" customWidth="1"/>
    <col min="14600" max="14600" width="11.42578125" style="660" customWidth="1"/>
    <col min="14601" max="14601" width="11.5703125" style="660" customWidth="1"/>
    <col min="14602" max="14602" width="12.42578125" style="660" customWidth="1"/>
    <col min="14603" max="14603" width="14.7109375" style="660" customWidth="1"/>
    <col min="14604" max="14604" width="15.85546875" style="660" customWidth="1"/>
    <col min="14605" max="14605" width="13" style="660" customWidth="1"/>
    <col min="14606" max="14848" width="9.140625" style="660"/>
    <col min="14849" max="14849" width="59" style="660" customWidth="1"/>
    <col min="14850" max="14850" width="5.85546875" style="660" customWidth="1"/>
    <col min="14851" max="14851" width="10.28515625" style="660" customWidth="1"/>
    <col min="14852" max="14852" width="12.42578125" style="660" customWidth="1"/>
    <col min="14853" max="14853" width="7.85546875" style="660" customWidth="1"/>
    <col min="14854" max="14854" width="7.7109375" style="660" customWidth="1"/>
    <col min="14855" max="14855" width="12.42578125" style="660" customWidth="1"/>
    <col min="14856" max="14856" width="11.42578125" style="660" customWidth="1"/>
    <col min="14857" max="14857" width="11.5703125" style="660" customWidth="1"/>
    <col min="14858" max="14858" width="12.42578125" style="660" customWidth="1"/>
    <col min="14859" max="14859" width="14.7109375" style="660" customWidth="1"/>
    <col min="14860" max="14860" width="15.85546875" style="660" customWidth="1"/>
    <col min="14861" max="14861" width="13" style="660" customWidth="1"/>
    <col min="14862" max="15104" width="9.140625" style="660"/>
    <col min="15105" max="15105" width="59" style="660" customWidth="1"/>
    <col min="15106" max="15106" width="5.85546875" style="660" customWidth="1"/>
    <col min="15107" max="15107" width="10.28515625" style="660" customWidth="1"/>
    <col min="15108" max="15108" width="12.42578125" style="660" customWidth="1"/>
    <col min="15109" max="15109" width="7.85546875" style="660" customWidth="1"/>
    <col min="15110" max="15110" width="7.7109375" style="660" customWidth="1"/>
    <col min="15111" max="15111" width="12.42578125" style="660" customWidth="1"/>
    <col min="15112" max="15112" width="11.42578125" style="660" customWidth="1"/>
    <col min="15113" max="15113" width="11.5703125" style="660" customWidth="1"/>
    <col min="15114" max="15114" width="12.42578125" style="660" customWidth="1"/>
    <col min="15115" max="15115" width="14.7109375" style="660" customWidth="1"/>
    <col min="15116" max="15116" width="15.85546875" style="660" customWidth="1"/>
    <col min="15117" max="15117" width="13" style="660" customWidth="1"/>
    <col min="15118" max="15360" width="9.140625" style="660"/>
    <col min="15361" max="15361" width="59" style="660" customWidth="1"/>
    <col min="15362" max="15362" width="5.85546875" style="660" customWidth="1"/>
    <col min="15363" max="15363" width="10.28515625" style="660" customWidth="1"/>
    <col min="15364" max="15364" width="12.42578125" style="660" customWidth="1"/>
    <col min="15365" max="15365" width="7.85546875" style="660" customWidth="1"/>
    <col min="15366" max="15366" width="7.7109375" style="660" customWidth="1"/>
    <col min="15367" max="15367" width="12.42578125" style="660" customWidth="1"/>
    <col min="15368" max="15368" width="11.42578125" style="660" customWidth="1"/>
    <col min="15369" max="15369" width="11.5703125" style="660" customWidth="1"/>
    <col min="15370" max="15370" width="12.42578125" style="660" customWidth="1"/>
    <col min="15371" max="15371" width="14.7109375" style="660" customWidth="1"/>
    <col min="15372" max="15372" width="15.85546875" style="660" customWidth="1"/>
    <col min="15373" max="15373" width="13" style="660" customWidth="1"/>
    <col min="15374" max="15616" width="9.140625" style="660"/>
    <col min="15617" max="15617" width="59" style="660" customWidth="1"/>
    <col min="15618" max="15618" width="5.85546875" style="660" customWidth="1"/>
    <col min="15619" max="15619" width="10.28515625" style="660" customWidth="1"/>
    <col min="15620" max="15620" width="12.42578125" style="660" customWidth="1"/>
    <col min="15621" max="15621" width="7.85546875" style="660" customWidth="1"/>
    <col min="15622" max="15622" width="7.7109375" style="660" customWidth="1"/>
    <col min="15623" max="15623" width="12.42578125" style="660" customWidth="1"/>
    <col min="15624" max="15624" width="11.42578125" style="660" customWidth="1"/>
    <col min="15625" max="15625" width="11.5703125" style="660" customWidth="1"/>
    <col min="15626" max="15626" width="12.42578125" style="660" customWidth="1"/>
    <col min="15627" max="15627" width="14.7109375" style="660" customWidth="1"/>
    <col min="15628" max="15628" width="15.85546875" style="660" customWidth="1"/>
    <col min="15629" max="15629" width="13" style="660" customWidth="1"/>
    <col min="15630" max="15872" width="9.140625" style="660"/>
    <col min="15873" max="15873" width="59" style="660" customWidth="1"/>
    <col min="15874" max="15874" width="5.85546875" style="660" customWidth="1"/>
    <col min="15875" max="15875" width="10.28515625" style="660" customWidth="1"/>
    <col min="15876" max="15876" width="12.42578125" style="660" customWidth="1"/>
    <col min="15877" max="15877" width="7.85546875" style="660" customWidth="1"/>
    <col min="15878" max="15878" width="7.7109375" style="660" customWidth="1"/>
    <col min="15879" max="15879" width="12.42578125" style="660" customWidth="1"/>
    <col min="15880" max="15880" width="11.42578125" style="660" customWidth="1"/>
    <col min="15881" max="15881" width="11.5703125" style="660" customWidth="1"/>
    <col min="15882" max="15882" width="12.42578125" style="660" customWidth="1"/>
    <col min="15883" max="15883" width="14.7109375" style="660" customWidth="1"/>
    <col min="15884" max="15884" width="15.85546875" style="660" customWidth="1"/>
    <col min="15885" max="15885" width="13" style="660" customWidth="1"/>
    <col min="15886" max="16128" width="9.140625" style="660"/>
    <col min="16129" max="16129" width="59" style="660" customWidth="1"/>
    <col min="16130" max="16130" width="5.85546875" style="660" customWidth="1"/>
    <col min="16131" max="16131" width="10.28515625" style="660" customWidth="1"/>
    <col min="16132" max="16132" width="12.42578125" style="660" customWidth="1"/>
    <col min="16133" max="16133" width="7.85546875" style="660" customWidth="1"/>
    <col min="16134" max="16134" width="7.7109375" style="660" customWidth="1"/>
    <col min="16135" max="16135" width="12.42578125" style="660" customWidth="1"/>
    <col min="16136" max="16136" width="11.42578125" style="660" customWidth="1"/>
    <col min="16137" max="16137" width="11.5703125" style="660" customWidth="1"/>
    <col min="16138" max="16138" width="12.42578125" style="660" customWidth="1"/>
    <col min="16139" max="16139" width="14.7109375" style="660" customWidth="1"/>
    <col min="16140" max="16140" width="15.85546875" style="660" customWidth="1"/>
    <col min="16141" max="16141" width="13" style="660" customWidth="1"/>
    <col min="16142" max="16384" width="9.140625" style="660"/>
  </cols>
  <sheetData>
    <row r="1" spans="1:16" s="1263" customFormat="1" ht="23.25" customHeight="1" thickBot="1">
      <c r="A1" s="7280" t="s">
        <v>467</v>
      </c>
      <c r="B1" s="7280"/>
      <c r="C1" s="7280"/>
      <c r="D1" s="7280"/>
      <c r="E1" s="7280"/>
      <c r="F1" s="7280"/>
      <c r="G1" s="7280"/>
      <c r="H1" s="7280"/>
      <c r="I1" s="7280"/>
      <c r="J1" s="7280"/>
      <c r="K1" s="7280"/>
      <c r="L1" s="7280"/>
      <c r="M1" s="7280"/>
      <c r="N1" s="5058"/>
      <c r="O1" s="5058"/>
      <c r="P1" s="5058"/>
    </row>
    <row r="2" spans="1:16" s="1263" customFormat="1" ht="23.25" customHeight="1" thickBot="1">
      <c r="A2" s="7225" t="s">
        <v>472</v>
      </c>
      <c r="B2" s="7226"/>
      <c r="C2" s="7226"/>
      <c r="D2" s="7226"/>
      <c r="E2" s="7226"/>
      <c r="F2" s="7226"/>
      <c r="G2" s="7226"/>
      <c r="H2" s="7226"/>
      <c r="I2" s="7226"/>
      <c r="J2" s="7226"/>
      <c r="K2" s="7227"/>
      <c r="L2" s="7227"/>
      <c r="M2" s="7228"/>
    </row>
    <row r="3" spans="1:16" s="1263" customFormat="1" ht="20.25" customHeight="1">
      <c r="A3" s="7281"/>
      <c r="B3" s="7287">
        <v>1</v>
      </c>
      <c r="C3" s="7288"/>
      <c r="D3" s="7283"/>
      <c r="E3" s="7289">
        <v>2</v>
      </c>
      <c r="F3" s="7290"/>
      <c r="G3" s="7290"/>
      <c r="H3" s="7289">
        <v>3</v>
      </c>
      <c r="I3" s="7290"/>
      <c r="J3" s="7291"/>
      <c r="K3" s="7283" t="s">
        <v>381</v>
      </c>
      <c r="L3" s="7283"/>
      <c r="M3" s="7284"/>
    </row>
    <row r="4" spans="1:16" s="1263" customFormat="1" ht="20.25" customHeight="1" thickBot="1">
      <c r="A4" s="7281"/>
      <c r="B4" s="7292" t="s">
        <v>63</v>
      </c>
      <c r="C4" s="7293"/>
      <c r="D4" s="7293"/>
      <c r="E4" s="7294" t="s">
        <v>63</v>
      </c>
      <c r="F4" s="7295"/>
      <c r="G4" s="7295"/>
      <c r="H4" s="7294" t="s">
        <v>63</v>
      </c>
      <c r="I4" s="7295"/>
      <c r="J4" s="7296"/>
      <c r="K4" s="7285"/>
      <c r="L4" s="7285"/>
      <c r="M4" s="7286"/>
    </row>
    <row r="5" spans="1:16" s="1263" customFormat="1" ht="34.5" customHeight="1" thickBot="1">
      <c r="A5" s="7282"/>
      <c r="B5" s="1709" t="s">
        <v>7</v>
      </c>
      <c r="C5" s="1710" t="s">
        <v>45</v>
      </c>
      <c r="D5" s="1711" t="s">
        <v>9</v>
      </c>
      <c r="E5" s="1709" t="s">
        <v>7</v>
      </c>
      <c r="F5" s="1710" t="s">
        <v>45</v>
      </c>
      <c r="G5" s="1711" t="s">
        <v>9</v>
      </c>
      <c r="H5" s="1709" t="s">
        <v>7</v>
      </c>
      <c r="I5" s="1710" t="s">
        <v>45</v>
      </c>
      <c r="J5" s="1712" t="s">
        <v>9</v>
      </c>
      <c r="K5" s="1713" t="s">
        <v>7</v>
      </c>
      <c r="L5" s="1714" t="s">
        <v>45</v>
      </c>
      <c r="M5" s="1715" t="s">
        <v>9</v>
      </c>
    </row>
    <row r="6" spans="1:16" s="1263" customFormat="1" ht="19.5" customHeight="1" thickBot="1">
      <c r="A6" s="3239" t="s">
        <v>46</v>
      </c>
      <c r="B6" s="3165"/>
      <c r="C6" s="3166"/>
      <c r="D6" s="3233"/>
      <c r="E6" s="5717"/>
      <c r="F6" s="3182"/>
      <c r="G6" s="3183"/>
      <c r="H6" s="3238"/>
      <c r="I6" s="3182"/>
      <c r="J6" s="5124"/>
      <c r="K6" s="5134"/>
      <c r="L6" s="3182"/>
      <c r="M6" s="3240"/>
    </row>
    <row r="7" spans="1:16" s="1263" customFormat="1" ht="18.75">
      <c r="A7" s="3208" t="s">
        <v>64</v>
      </c>
      <c r="B7" s="4123">
        <f t="shared" ref="B7:D13" si="0">B17+B26</f>
        <v>10</v>
      </c>
      <c r="C7" s="4131">
        <f t="shared" si="0"/>
        <v>4</v>
      </c>
      <c r="D7" s="4128">
        <f t="shared" si="0"/>
        <v>14</v>
      </c>
      <c r="E7" s="5720">
        <v>10</v>
      </c>
      <c r="F7" s="4149">
        <v>3</v>
      </c>
      <c r="G7" s="4145">
        <v>13</v>
      </c>
      <c r="H7" s="4139">
        <v>7</v>
      </c>
      <c r="I7" s="4149">
        <v>2</v>
      </c>
      <c r="J7" s="5092">
        <v>9</v>
      </c>
      <c r="K7" s="5727">
        <v>27</v>
      </c>
      <c r="L7" s="5728">
        <v>9</v>
      </c>
      <c r="M7" s="5729">
        <v>36</v>
      </c>
    </row>
    <row r="8" spans="1:16" s="1263" customFormat="1" ht="21" customHeight="1">
      <c r="A8" s="3203" t="s">
        <v>65</v>
      </c>
      <c r="B8" s="3234">
        <f t="shared" si="0"/>
        <v>10</v>
      </c>
      <c r="C8" s="4132">
        <f t="shared" si="0"/>
        <v>4</v>
      </c>
      <c r="D8" s="4129">
        <f t="shared" si="0"/>
        <v>14</v>
      </c>
      <c r="E8" s="5721">
        <v>10</v>
      </c>
      <c r="F8" s="4150">
        <v>2</v>
      </c>
      <c r="G8" s="4146">
        <v>12</v>
      </c>
      <c r="H8" s="4140">
        <v>7</v>
      </c>
      <c r="I8" s="4150">
        <v>5</v>
      </c>
      <c r="J8" s="5125">
        <v>12</v>
      </c>
      <c r="K8" s="5136">
        <v>27</v>
      </c>
      <c r="L8" s="5730">
        <v>11</v>
      </c>
      <c r="M8" s="5731">
        <v>38</v>
      </c>
    </row>
    <row r="9" spans="1:16" s="1263" customFormat="1" ht="17.25" customHeight="1">
      <c r="A9" s="3205" t="s">
        <v>66</v>
      </c>
      <c r="B9" s="3234">
        <f t="shared" si="0"/>
        <v>0</v>
      </c>
      <c r="C9" s="4132">
        <f t="shared" si="0"/>
        <v>14</v>
      </c>
      <c r="D9" s="4129">
        <f t="shared" si="0"/>
        <v>14</v>
      </c>
      <c r="E9" s="5721">
        <v>0</v>
      </c>
      <c r="F9" s="4150">
        <v>7</v>
      </c>
      <c r="G9" s="4146">
        <v>7</v>
      </c>
      <c r="H9" s="4140">
        <v>0</v>
      </c>
      <c r="I9" s="4150">
        <v>0</v>
      </c>
      <c r="J9" s="5125">
        <v>0</v>
      </c>
      <c r="K9" s="5136">
        <v>0</v>
      </c>
      <c r="L9" s="5730">
        <v>21</v>
      </c>
      <c r="M9" s="5731">
        <v>21</v>
      </c>
    </row>
    <row r="10" spans="1:16" s="1263" customFormat="1" ht="20.25" customHeight="1">
      <c r="A10" s="3204" t="s">
        <v>67</v>
      </c>
      <c r="B10" s="3234">
        <f t="shared" si="0"/>
        <v>0</v>
      </c>
      <c r="C10" s="4132">
        <f t="shared" si="0"/>
        <v>0</v>
      </c>
      <c r="D10" s="4129">
        <f t="shared" si="0"/>
        <v>0</v>
      </c>
      <c r="E10" s="5721">
        <v>0</v>
      </c>
      <c r="F10" s="4150">
        <v>0</v>
      </c>
      <c r="G10" s="4146">
        <v>0</v>
      </c>
      <c r="H10" s="4140">
        <v>8</v>
      </c>
      <c r="I10" s="4150">
        <v>3</v>
      </c>
      <c r="J10" s="5125">
        <v>11</v>
      </c>
      <c r="K10" s="5136">
        <v>8</v>
      </c>
      <c r="L10" s="5730">
        <v>3</v>
      </c>
      <c r="M10" s="5731">
        <v>11</v>
      </c>
    </row>
    <row r="11" spans="1:16" s="1263" customFormat="1" ht="18.75" customHeight="1">
      <c r="A11" s="3206" t="s">
        <v>68</v>
      </c>
      <c r="B11" s="3234">
        <f t="shared" si="0"/>
        <v>0</v>
      </c>
      <c r="C11" s="4132">
        <f t="shared" si="0"/>
        <v>6</v>
      </c>
      <c r="D11" s="4129">
        <f t="shared" si="0"/>
        <v>6</v>
      </c>
      <c r="E11" s="5721">
        <v>0</v>
      </c>
      <c r="F11" s="4150">
        <v>5</v>
      </c>
      <c r="G11" s="4146">
        <v>5</v>
      </c>
      <c r="H11" s="4140">
        <v>0</v>
      </c>
      <c r="I11" s="4150">
        <v>0</v>
      </c>
      <c r="J11" s="5125">
        <v>0</v>
      </c>
      <c r="K11" s="5136">
        <v>0</v>
      </c>
      <c r="L11" s="5730">
        <v>11</v>
      </c>
      <c r="M11" s="5731">
        <v>11</v>
      </c>
    </row>
    <row r="12" spans="1:16" s="1263" customFormat="1" ht="38.25" customHeight="1">
      <c r="A12" s="3242" t="s">
        <v>69</v>
      </c>
      <c r="B12" s="3234">
        <f t="shared" si="0"/>
        <v>0</v>
      </c>
      <c r="C12" s="4132">
        <f t="shared" si="0"/>
        <v>0</v>
      </c>
      <c r="D12" s="4129">
        <f t="shared" si="0"/>
        <v>0</v>
      </c>
      <c r="E12" s="5721">
        <v>0</v>
      </c>
      <c r="F12" s="4150">
        <v>0</v>
      </c>
      <c r="G12" s="4146">
        <v>0</v>
      </c>
      <c r="H12" s="4140">
        <v>0</v>
      </c>
      <c r="I12" s="4150">
        <v>0</v>
      </c>
      <c r="J12" s="5125">
        <v>0</v>
      </c>
      <c r="K12" s="5136">
        <v>0</v>
      </c>
      <c r="L12" s="5730">
        <v>0</v>
      </c>
      <c r="M12" s="5731">
        <v>0</v>
      </c>
    </row>
    <row r="13" spans="1:16" s="1263" customFormat="1" ht="21" customHeight="1" thickBot="1">
      <c r="A13" s="3230" t="s">
        <v>70</v>
      </c>
      <c r="B13" s="3234">
        <f t="shared" si="0"/>
        <v>14</v>
      </c>
      <c r="C13" s="4132">
        <f t="shared" si="0"/>
        <v>0</v>
      </c>
      <c r="D13" s="4129">
        <f t="shared" si="0"/>
        <v>14</v>
      </c>
      <c r="E13" s="5721">
        <v>14</v>
      </c>
      <c r="F13" s="4151">
        <v>1</v>
      </c>
      <c r="G13" s="4147">
        <v>16</v>
      </c>
      <c r="H13" s="4141">
        <v>20</v>
      </c>
      <c r="I13" s="4151">
        <v>1</v>
      </c>
      <c r="J13" s="5126">
        <v>21</v>
      </c>
      <c r="K13" s="5136">
        <v>48</v>
      </c>
      <c r="L13" s="5730">
        <v>2</v>
      </c>
      <c r="M13" s="5731">
        <v>50</v>
      </c>
    </row>
    <row r="14" spans="1:16" s="1263" customFormat="1" ht="21.75" customHeight="1" thickBot="1">
      <c r="A14" s="3231" t="s">
        <v>27</v>
      </c>
      <c r="B14" s="4124">
        <f t="shared" ref="B14:I14" si="1">SUM(B7:B13)</f>
        <v>34</v>
      </c>
      <c r="C14" s="4133">
        <f t="shared" si="1"/>
        <v>28</v>
      </c>
      <c r="D14" s="4130">
        <f t="shared" si="1"/>
        <v>62</v>
      </c>
      <c r="E14" s="5722">
        <v>34</v>
      </c>
      <c r="F14" s="4152">
        <f t="shared" si="1"/>
        <v>18</v>
      </c>
      <c r="G14" s="4148">
        <f t="shared" si="1"/>
        <v>53</v>
      </c>
      <c r="H14" s="4142">
        <f t="shared" si="1"/>
        <v>42</v>
      </c>
      <c r="I14" s="4152">
        <f t="shared" si="1"/>
        <v>11</v>
      </c>
      <c r="J14" s="5127">
        <v>53</v>
      </c>
      <c r="K14" s="5732">
        <v>110</v>
      </c>
      <c r="L14" s="5732">
        <v>57</v>
      </c>
      <c r="M14" s="5733">
        <v>167</v>
      </c>
    </row>
    <row r="15" spans="1:16" s="1263" customFormat="1" ht="23.25" customHeight="1" thickBot="1">
      <c r="A15" s="3207" t="s">
        <v>15</v>
      </c>
      <c r="B15" s="4120"/>
      <c r="C15" s="4134"/>
      <c r="D15" s="4121"/>
      <c r="E15" s="5723"/>
      <c r="F15" s="5138"/>
      <c r="G15" s="5139"/>
      <c r="H15" s="5128"/>
      <c r="I15" s="4153"/>
      <c r="J15" s="5128"/>
      <c r="K15" s="5135"/>
      <c r="L15" s="5138"/>
      <c r="M15" s="5139"/>
    </row>
    <row r="16" spans="1:16" s="1263" customFormat="1" ht="19.5" thickBot="1">
      <c r="A16" s="3241" t="s">
        <v>16</v>
      </c>
      <c r="B16" s="4120"/>
      <c r="C16" s="4134"/>
      <c r="D16" s="4121"/>
      <c r="E16" s="5724"/>
      <c r="F16" s="5138"/>
      <c r="G16" s="5139"/>
      <c r="H16" s="5128"/>
      <c r="I16" s="4153"/>
      <c r="J16" s="5128"/>
      <c r="K16" s="5135"/>
      <c r="L16" s="5138"/>
      <c r="M16" s="5139"/>
    </row>
    <row r="17" spans="1:13" s="1263" customFormat="1" ht="18.75">
      <c r="A17" s="3203" t="s">
        <v>64</v>
      </c>
      <c r="B17" s="4125">
        <v>10</v>
      </c>
      <c r="C17" s="4135">
        <v>4</v>
      </c>
      <c r="D17" s="3235">
        <f t="shared" ref="D17:D23" si="2">C17+B17</f>
        <v>14</v>
      </c>
      <c r="E17" s="5718">
        <v>10</v>
      </c>
      <c r="F17" s="5140">
        <v>3</v>
      </c>
      <c r="G17" s="5141">
        <v>13</v>
      </c>
      <c r="H17" s="5137">
        <v>7</v>
      </c>
      <c r="I17" s="4154">
        <v>2</v>
      </c>
      <c r="J17" s="5129">
        <v>9</v>
      </c>
      <c r="K17" s="5727">
        <v>27</v>
      </c>
      <c r="L17" s="5728">
        <v>9</v>
      </c>
      <c r="M17" s="5729">
        <v>36</v>
      </c>
    </row>
    <row r="18" spans="1:13" s="1263" customFormat="1" ht="18.75">
      <c r="A18" s="3203" t="s">
        <v>65</v>
      </c>
      <c r="B18" s="4126">
        <v>10</v>
      </c>
      <c r="C18" s="4136">
        <v>4</v>
      </c>
      <c r="D18" s="3236">
        <f t="shared" si="2"/>
        <v>14</v>
      </c>
      <c r="E18" s="5719">
        <v>10</v>
      </c>
      <c r="F18" s="4155">
        <v>2</v>
      </c>
      <c r="G18" s="4113">
        <v>12</v>
      </c>
      <c r="H18" s="4143">
        <v>7</v>
      </c>
      <c r="I18" s="4155">
        <v>5</v>
      </c>
      <c r="J18" s="5130">
        <v>12</v>
      </c>
      <c r="K18" s="5136">
        <v>27</v>
      </c>
      <c r="L18" s="5730">
        <v>11</v>
      </c>
      <c r="M18" s="5731">
        <v>38</v>
      </c>
    </row>
    <row r="19" spans="1:13" s="1263" customFormat="1" ht="18.75">
      <c r="A19" s="3205" t="s">
        <v>66</v>
      </c>
      <c r="B19" s="4126">
        <v>0</v>
      </c>
      <c r="C19" s="4136">
        <v>14</v>
      </c>
      <c r="D19" s="3236">
        <v>14</v>
      </c>
      <c r="E19" s="5719">
        <v>0</v>
      </c>
      <c r="F19" s="4155">
        <v>7</v>
      </c>
      <c r="G19" s="4113">
        <v>7</v>
      </c>
      <c r="H19" s="4143">
        <v>0</v>
      </c>
      <c r="I19" s="4155">
        <v>0</v>
      </c>
      <c r="J19" s="5130">
        <v>0</v>
      </c>
      <c r="K19" s="5734">
        <v>0</v>
      </c>
      <c r="L19" s="5735">
        <v>21</v>
      </c>
      <c r="M19" s="5736">
        <v>21</v>
      </c>
    </row>
    <row r="20" spans="1:13" s="1263" customFormat="1" ht="20.25" customHeight="1">
      <c r="A20" s="3204" t="s">
        <v>67</v>
      </c>
      <c r="B20" s="4126">
        <v>0</v>
      </c>
      <c r="C20" s="4136">
        <v>0</v>
      </c>
      <c r="D20" s="3236">
        <f t="shared" si="2"/>
        <v>0</v>
      </c>
      <c r="E20" s="5719">
        <v>0</v>
      </c>
      <c r="F20" s="4155">
        <v>0</v>
      </c>
      <c r="G20" s="4113">
        <v>0</v>
      </c>
      <c r="H20" s="4143">
        <v>8</v>
      </c>
      <c r="I20" s="4155">
        <v>3</v>
      </c>
      <c r="J20" s="5130">
        <v>11</v>
      </c>
      <c r="K20" s="5734">
        <v>8</v>
      </c>
      <c r="L20" s="5735">
        <v>3</v>
      </c>
      <c r="M20" s="5736">
        <v>11</v>
      </c>
    </row>
    <row r="21" spans="1:13" s="1263" customFormat="1" ht="21.75" customHeight="1">
      <c r="A21" s="3206" t="s">
        <v>68</v>
      </c>
      <c r="B21" s="4126">
        <v>0</v>
      </c>
      <c r="C21" s="4136">
        <v>6</v>
      </c>
      <c r="D21" s="3236">
        <v>6</v>
      </c>
      <c r="E21" s="5719">
        <v>0</v>
      </c>
      <c r="F21" s="4155">
        <v>5</v>
      </c>
      <c r="G21" s="4113">
        <v>5</v>
      </c>
      <c r="H21" s="4143">
        <v>0</v>
      </c>
      <c r="I21" s="4155">
        <v>0</v>
      </c>
      <c r="J21" s="5130">
        <v>0</v>
      </c>
      <c r="K21" s="5734">
        <v>0</v>
      </c>
      <c r="L21" s="5735">
        <v>11</v>
      </c>
      <c r="M21" s="5736">
        <v>11</v>
      </c>
    </row>
    <row r="22" spans="1:13" s="1263" customFormat="1" ht="38.25" customHeight="1">
      <c r="A22" s="3242" t="s">
        <v>69</v>
      </c>
      <c r="B22" s="4126">
        <v>0</v>
      </c>
      <c r="C22" s="4136">
        <v>0</v>
      </c>
      <c r="D22" s="3236">
        <f t="shared" si="2"/>
        <v>0</v>
      </c>
      <c r="E22" s="5719">
        <v>0</v>
      </c>
      <c r="F22" s="4155">
        <v>0</v>
      </c>
      <c r="G22" s="4113">
        <v>0</v>
      </c>
      <c r="H22" s="4143">
        <v>0</v>
      </c>
      <c r="I22" s="4155">
        <v>0</v>
      </c>
      <c r="J22" s="5130">
        <v>0</v>
      </c>
      <c r="K22" s="5734">
        <v>0</v>
      </c>
      <c r="L22" s="5735">
        <v>0</v>
      </c>
      <c r="M22" s="5736">
        <v>0</v>
      </c>
    </row>
    <row r="23" spans="1:13" s="1263" customFormat="1" ht="19.5" thickBot="1">
      <c r="A23" s="3230" t="s">
        <v>70</v>
      </c>
      <c r="B23" s="4127">
        <v>14</v>
      </c>
      <c r="C23" s="4137">
        <v>0</v>
      </c>
      <c r="D23" s="3237">
        <f t="shared" si="2"/>
        <v>14</v>
      </c>
      <c r="E23" s="5716">
        <v>14</v>
      </c>
      <c r="F23" s="4156">
        <v>1</v>
      </c>
      <c r="G23" s="4114">
        <v>16</v>
      </c>
      <c r="H23" s="4144">
        <v>20</v>
      </c>
      <c r="I23" s="4156">
        <v>1</v>
      </c>
      <c r="J23" s="5131">
        <v>21</v>
      </c>
      <c r="K23" s="5737">
        <v>48</v>
      </c>
      <c r="L23" s="5738">
        <v>2</v>
      </c>
      <c r="M23" s="5739">
        <v>50</v>
      </c>
    </row>
    <row r="24" spans="1:13" s="1263" customFormat="1" ht="20.25" customHeight="1" thickBot="1">
      <c r="A24" s="3232" t="s">
        <v>17</v>
      </c>
      <c r="B24" s="4124">
        <f>SUM(B17:B23)</f>
        <v>34</v>
      </c>
      <c r="C24" s="4138">
        <f t="shared" ref="C24:D24" si="3">SUM(C17:C23)</f>
        <v>28</v>
      </c>
      <c r="D24" s="4130">
        <f t="shared" si="3"/>
        <v>62</v>
      </c>
      <c r="E24" s="5725">
        <v>34</v>
      </c>
      <c r="F24" s="4112">
        <v>18</v>
      </c>
      <c r="G24" s="4112">
        <v>53</v>
      </c>
      <c r="H24" s="4112">
        <v>42</v>
      </c>
      <c r="I24" s="4112">
        <v>11</v>
      </c>
      <c r="J24" s="5132">
        <v>53</v>
      </c>
      <c r="K24" s="5732">
        <v>110</v>
      </c>
      <c r="L24" s="5732">
        <v>57</v>
      </c>
      <c r="M24" s="5733">
        <v>167</v>
      </c>
    </row>
    <row r="25" spans="1:13" s="1263" customFormat="1" ht="16.5" thickBot="1">
      <c r="A25" s="1730" t="s">
        <v>55</v>
      </c>
      <c r="B25" s="3173"/>
      <c r="C25" s="3174"/>
      <c r="D25" s="3175"/>
      <c r="E25" s="5726"/>
      <c r="F25" s="4115"/>
      <c r="G25" s="4115"/>
      <c r="H25" s="4115"/>
      <c r="I25" s="4115"/>
      <c r="J25" s="5128"/>
      <c r="K25" s="5726"/>
      <c r="L25" s="5726"/>
      <c r="M25" s="5740"/>
    </row>
    <row r="26" spans="1:13" s="1263" customFormat="1" ht="15.75">
      <c r="A26" s="1729" t="s">
        <v>64</v>
      </c>
      <c r="B26" s="3176">
        <v>0</v>
      </c>
      <c r="C26" s="3177">
        <v>0</v>
      </c>
      <c r="D26" s="3178">
        <f t="shared" ref="D26:D32" si="4">C26+B26</f>
        <v>0</v>
      </c>
      <c r="E26" s="4116">
        <v>0</v>
      </c>
      <c r="F26" s="4117">
        <v>0</v>
      </c>
      <c r="G26" s="4111">
        <v>0</v>
      </c>
      <c r="H26" s="4116">
        <v>0</v>
      </c>
      <c r="I26" s="4117">
        <v>0</v>
      </c>
      <c r="J26" s="5133">
        <v>0</v>
      </c>
      <c r="K26" s="5136">
        <v>0</v>
      </c>
      <c r="L26" s="5730">
        <v>0</v>
      </c>
      <c r="M26" s="5731">
        <v>0</v>
      </c>
    </row>
    <row r="27" spans="1:13" s="1263" customFormat="1" ht="15.75">
      <c r="A27" s="1446" t="s">
        <v>65</v>
      </c>
      <c r="B27" s="3167">
        <v>0</v>
      </c>
      <c r="C27" s="3168">
        <v>0</v>
      </c>
      <c r="D27" s="3169">
        <f t="shared" si="4"/>
        <v>0</v>
      </c>
      <c r="E27" s="5714">
        <v>0</v>
      </c>
      <c r="F27" s="4108">
        <v>0</v>
      </c>
      <c r="G27" s="4113">
        <v>0</v>
      </c>
      <c r="H27" s="4107">
        <v>0</v>
      </c>
      <c r="I27" s="4108">
        <v>0</v>
      </c>
      <c r="J27" s="5130">
        <v>0</v>
      </c>
      <c r="K27" s="5734">
        <v>0</v>
      </c>
      <c r="L27" s="5735">
        <v>0</v>
      </c>
      <c r="M27" s="5736">
        <v>0</v>
      </c>
    </row>
    <row r="28" spans="1:13" s="1263" customFormat="1" ht="15.75">
      <c r="A28" s="1448" t="s">
        <v>66</v>
      </c>
      <c r="B28" s="3167">
        <v>0</v>
      </c>
      <c r="C28" s="3168">
        <v>0</v>
      </c>
      <c r="D28" s="3169">
        <f t="shared" si="4"/>
        <v>0</v>
      </c>
      <c r="E28" s="5714">
        <v>0</v>
      </c>
      <c r="F28" s="4108">
        <v>0</v>
      </c>
      <c r="G28" s="4113">
        <v>0</v>
      </c>
      <c r="H28" s="4107">
        <v>0</v>
      </c>
      <c r="I28" s="4108">
        <v>0</v>
      </c>
      <c r="J28" s="5130">
        <v>0</v>
      </c>
      <c r="K28" s="5734">
        <v>0</v>
      </c>
      <c r="L28" s="5735">
        <v>0</v>
      </c>
      <c r="M28" s="5736">
        <v>0</v>
      </c>
    </row>
    <row r="29" spans="1:13" s="1263" customFormat="1" ht="15.75" customHeight="1">
      <c r="A29" s="1449" t="s">
        <v>67</v>
      </c>
      <c r="B29" s="3167">
        <v>0</v>
      </c>
      <c r="C29" s="3168">
        <v>0</v>
      </c>
      <c r="D29" s="3169">
        <f t="shared" si="4"/>
        <v>0</v>
      </c>
      <c r="E29" s="5714">
        <v>0</v>
      </c>
      <c r="F29" s="4108">
        <v>0</v>
      </c>
      <c r="G29" s="4113">
        <v>0</v>
      </c>
      <c r="H29" s="4107">
        <v>0</v>
      </c>
      <c r="I29" s="4108">
        <v>0</v>
      </c>
      <c r="J29" s="5130">
        <v>0</v>
      </c>
      <c r="K29" s="5734">
        <v>0</v>
      </c>
      <c r="L29" s="5735">
        <v>0</v>
      </c>
      <c r="M29" s="5736">
        <v>0</v>
      </c>
    </row>
    <row r="30" spans="1:13" s="1263" customFormat="1" ht="16.5" customHeight="1">
      <c r="A30" s="1450" t="s">
        <v>68</v>
      </c>
      <c r="B30" s="3167">
        <v>0</v>
      </c>
      <c r="C30" s="3168">
        <v>0</v>
      </c>
      <c r="D30" s="3169">
        <f t="shared" si="4"/>
        <v>0</v>
      </c>
      <c r="E30" s="5714">
        <v>0</v>
      </c>
      <c r="F30" s="4108">
        <v>0</v>
      </c>
      <c r="G30" s="4113">
        <v>0</v>
      </c>
      <c r="H30" s="4107">
        <v>0</v>
      </c>
      <c r="I30" s="4108">
        <v>0</v>
      </c>
      <c r="J30" s="4113">
        <v>0</v>
      </c>
      <c r="K30" s="5734">
        <v>0</v>
      </c>
      <c r="L30" s="5735">
        <v>0</v>
      </c>
      <c r="M30" s="5736">
        <v>0</v>
      </c>
    </row>
    <row r="31" spans="1:13" s="1263" customFormat="1" ht="16.5" hidden="1" customHeight="1">
      <c r="A31" s="1450" t="s">
        <v>69</v>
      </c>
      <c r="B31" s="3167">
        <v>0</v>
      </c>
      <c r="C31" s="3168">
        <v>0</v>
      </c>
      <c r="D31" s="3169">
        <v>0</v>
      </c>
      <c r="E31" s="5714">
        <v>0</v>
      </c>
      <c r="F31" s="4108">
        <v>0</v>
      </c>
      <c r="G31" s="4113">
        <v>0</v>
      </c>
      <c r="H31" s="4107">
        <v>0</v>
      </c>
      <c r="I31" s="4108">
        <v>0</v>
      </c>
      <c r="J31" s="4113">
        <v>0</v>
      </c>
      <c r="K31" s="5734">
        <v>0</v>
      </c>
      <c r="L31" s="5735">
        <v>0</v>
      </c>
      <c r="M31" s="5736">
        <v>0</v>
      </c>
    </row>
    <row r="32" spans="1:13" s="1263" customFormat="1" ht="21" customHeight="1" thickBot="1">
      <c r="A32" s="1487" t="s">
        <v>70</v>
      </c>
      <c r="B32" s="3170">
        <v>0</v>
      </c>
      <c r="C32" s="3171">
        <v>0</v>
      </c>
      <c r="D32" s="3172">
        <f t="shared" si="4"/>
        <v>0</v>
      </c>
      <c r="E32" s="5715">
        <v>0</v>
      </c>
      <c r="F32" s="4110">
        <v>0</v>
      </c>
      <c r="G32" s="4114">
        <v>0</v>
      </c>
      <c r="H32" s="4109">
        <v>0</v>
      </c>
      <c r="I32" s="4110">
        <v>0</v>
      </c>
      <c r="J32" s="4114">
        <v>0</v>
      </c>
      <c r="K32" s="5737">
        <v>0</v>
      </c>
      <c r="L32" s="5738">
        <v>0</v>
      </c>
      <c r="M32" s="5739">
        <v>0</v>
      </c>
    </row>
    <row r="33" spans="1:24" s="1263" customFormat="1" ht="18.75" customHeight="1" thickBot="1">
      <c r="A33" s="1488" t="s">
        <v>56</v>
      </c>
      <c r="B33" s="3179">
        <f>SUM(B26:B32)</f>
        <v>0</v>
      </c>
      <c r="C33" s="3180">
        <f t="shared" ref="C33:D33" si="5">SUM(C26:C32)</f>
        <v>0</v>
      </c>
      <c r="D33" s="3181">
        <f t="shared" si="5"/>
        <v>0</v>
      </c>
      <c r="E33" s="4118">
        <v>0</v>
      </c>
      <c r="F33" s="4118">
        <v>0</v>
      </c>
      <c r="G33" s="4118">
        <v>0</v>
      </c>
      <c r="H33" s="4118">
        <v>0</v>
      </c>
      <c r="I33" s="4118">
        <v>0</v>
      </c>
      <c r="J33" s="4118">
        <v>0</v>
      </c>
      <c r="K33" s="4118">
        <v>0</v>
      </c>
      <c r="L33" s="4118">
        <v>0</v>
      </c>
      <c r="M33" s="4119">
        <v>0</v>
      </c>
    </row>
    <row r="34" spans="1:24" s="1263" customFormat="1" ht="21.75" customHeight="1" thickBot="1">
      <c r="A34" s="1443" t="s">
        <v>57</v>
      </c>
      <c r="B34" s="4122">
        <f>B24+B33</f>
        <v>34</v>
      </c>
      <c r="C34" s="4122">
        <f t="shared" ref="C34:M34" si="6">C24+C33</f>
        <v>28</v>
      </c>
      <c r="D34" s="4122">
        <f t="shared" si="6"/>
        <v>62</v>
      </c>
      <c r="E34" s="4122">
        <f t="shared" si="6"/>
        <v>34</v>
      </c>
      <c r="F34" s="4122">
        <f t="shared" si="6"/>
        <v>18</v>
      </c>
      <c r="G34" s="4122">
        <f t="shared" si="6"/>
        <v>53</v>
      </c>
      <c r="H34" s="4122">
        <f t="shared" si="6"/>
        <v>42</v>
      </c>
      <c r="I34" s="4122">
        <f t="shared" si="6"/>
        <v>11</v>
      </c>
      <c r="J34" s="4122">
        <f t="shared" si="6"/>
        <v>53</v>
      </c>
      <c r="K34" s="4122">
        <f t="shared" si="6"/>
        <v>110</v>
      </c>
      <c r="L34" s="4122">
        <f t="shared" si="6"/>
        <v>57</v>
      </c>
      <c r="M34" s="5741">
        <f t="shared" si="6"/>
        <v>167</v>
      </c>
    </row>
    <row r="35" spans="1:24" s="1263" customFormat="1" ht="18.600000000000001" customHeight="1">
      <c r="B35" s="5561"/>
      <c r="C35" s="5561"/>
      <c r="D35" s="5561"/>
    </row>
    <row r="36" spans="1:24" s="1263" customFormat="1" ht="20.25" customHeight="1">
      <c r="A36" s="1264"/>
      <c r="B36" s="1264"/>
      <c r="C36" s="1264"/>
      <c r="D36" s="1264"/>
      <c r="E36" s="1264"/>
      <c r="F36" s="1264"/>
      <c r="G36" s="1264"/>
      <c r="H36" s="1264"/>
      <c r="I36" s="1264"/>
      <c r="J36" s="1264"/>
      <c r="K36" s="1264"/>
      <c r="L36" s="1264"/>
      <c r="M36" s="1264"/>
      <c r="N36" s="1264"/>
      <c r="O36" s="1264"/>
      <c r="P36" s="1264"/>
      <c r="Q36" s="1264"/>
    </row>
    <row r="37" spans="1:24" s="1263" customFormat="1" ht="20.25" customHeight="1">
      <c r="A37" s="7279"/>
      <c r="B37" s="7279"/>
      <c r="C37" s="7279"/>
      <c r="D37" s="7279"/>
      <c r="E37" s="7279"/>
      <c r="F37" s="7279"/>
      <c r="G37" s="7279"/>
      <c r="H37" s="7279"/>
      <c r="I37" s="7279"/>
      <c r="J37" s="7279"/>
      <c r="K37" s="7279"/>
      <c r="L37" s="7279"/>
      <c r="M37" s="7279"/>
      <c r="N37" s="1265"/>
      <c r="O37" s="1265"/>
      <c r="P37" s="1265"/>
      <c r="Q37" s="1265"/>
      <c r="R37" s="1265"/>
      <c r="S37" s="1265"/>
      <c r="T37" s="1265"/>
      <c r="U37" s="1265"/>
      <c r="V37" s="1265"/>
      <c r="W37" s="1265"/>
      <c r="X37" s="1265"/>
    </row>
    <row r="38" spans="1:24" s="1263" customFormat="1" ht="18.75" customHeight="1">
      <c r="A38" s="1264"/>
      <c r="B38" s="1264"/>
      <c r="C38" s="1264"/>
      <c r="D38" s="1264"/>
      <c r="E38" s="1264"/>
      <c r="F38" s="1264"/>
      <c r="G38" s="1264"/>
      <c r="H38" s="1264"/>
      <c r="I38" s="1266"/>
      <c r="J38" s="1266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16">
    <tabColor rgb="FF00B050"/>
  </sheetPr>
  <dimension ref="A1:AE51"/>
  <sheetViews>
    <sheetView zoomScale="50" zoomScaleNormal="50" workbookViewId="0">
      <selection sqref="A1:P1"/>
    </sheetView>
  </sheetViews>
  <sheetFormatPr defaultColWidth="9.140625" defaultRowHeight="25.5"/>
  <cols>
    <col min="1" max="1" width="106.5703125" style="107" customWidth="1"/>
    <col min="2" max="2" width="15.5703125" style="107" customWidth="1"/>
    <col min="3" max="3" width="14.42578125" style="107" customWidth="1"/>
    <col min="4" max="4" width="13.28515625" style="107" customWidth="1"/>
    <col min="5" max="5" width="15" style="107" customWidth="1"/>
    <col min="6" max="6" width="14.42578125" style="107" customWidth="1"/>
    <col min="7" max="7" width="13.7109375" style="107" customWidth="1"/>
    <col min="8" max="8" width="15.140625" style="107" customWidth="1"/>
    <col min="9" max="9" width="14.28515625" style="107" customWidth="1"/>
    <col min="10" max="10" width="12.28515625" style="107" customWidth="1"/>
    <col min="11" max="11" width="15.140625" style="107" customWidth="1"/>
    <col min="12" max="12" width="14.85546875" style="107" customWidth="1"/>
    <col min="13" max="13" width="13.28515625" style="107" customWidth="1"/>
    <col min="14" max="14" width="16" style="107" customWidth="1"/>
    <col min="15" max="15" width="15.85546875" style="107" customWidth="1"/>
    <col min="16" max="16" width="14" style="107" customWidth="1"/>
    <col min="17" max="18" width="10.7109375" style="107" customWidth="1"/>
    <col min="19" max="19" width="9.140625" style="107"/>
    <col min="20" max="20" width="12.85546875" style="107" customWidth="1"/>
    <col min="21" max="21" width="23.42578125" style="107" customWidth="1"/>
    <col min="22" max="23" width="9.140625" style="107"/>
    <col min="24" max="24" width="10.5703125" style="107" customWidth="1"/>
    <col min="25" max="25" width="11.28515625" style="107" customWidth="1"/>
    <col min="26" max="16384" width="9.140625" style="107"/>
  </cols>
  <sheetData>
    <row r="1" spans="1:20" ht="39.75" customHeight="1">
      <c r="A1" s="7304" t="s">
        <v>71</v>
      </c>
      <c r="B1" s="7304"/>
      <c r="C1" s="7304"/>
      <c r="D1" s="7304"/>
      <c r="E1" s="7304"/>
      <c r="F1" s="7304"/>
      <c r="G1" s="7304"/>
      <c r="H1" s="7304"/>
      <c r="I1" s="7304"/>
      <c r="J1" s="7304"/>
      <c r="K1" s="7304"/>
      <c r="L1" s="7304"/>
      <c r="M1" s="7304"/>
      <c r="N1" s="7304"/>
      <c r="O1" s="7304"/>
      <c r="P1" s="7304"/>
      <c r="Q1" s="3052"/>
      <c r="R1" s="3052"/>
      <c r="S1" s="3052"/>
      <c r="T1" s="3052"/>
    </row>
    <row r="2" spans="1:20" ht="28.5" customHeight="1">
      <c r="A2" s="7144" t="s">
        <v>72</v>
      </c>
      <c r="B2" s="7144"/>
      <c r="C2" s="7144"/>
      <c r="D2" s="7144"/>
      <c r="E2" s="7144"/>
      <c r="F2" s="7144"/>
      <c r="G2" s="7144"/>
      <c r="H2" s="7144"/>
      <c r="I2" s="7144"/>
      <c r="J2" s="7144"/>
      <c r="K2" s="7144"/>
      <c r="L2" s="7144"/>
      <c r="M2" s="7144"/>
      <c r="N2" s="7144"/>
      <c r="O2" s="7144"/>
      <c r="P2" s="7144"/>
    </row>
    <row r="3" spans="1:20" ht="23.1" customHeight="1">
      <c r="A3" s="7304" t="s">
        <v>447</v>
      </c>
      <c r="B3" s="7304"/>
      <c r="C3" s="7304"/>
      <c r="D3" s="7304"/>
      <c r="E3" s="7304"/>
      <c r="F3" s="7304"/>
      <c r="G3" s="7304"/>
      <c r="H3" s="7304"/>
      <c r="I3" s="7304"/>
      <c r="J3" s="7304"/>
      <c r="K3" s="7304"/>
      <c r="L3" s="7304"/>
      <c r="M3" s="7304"/>
      <c r="N3" s="7304"/>
      <c r="O3" s="7304"/>
      <c r="P3" s="7304"/>
      <c r="Q3" s="5943"/>
      <c r="R3" s="5943"/>
    </row>
    <row r="4" spans="1:20" ht="18" customHeight="1" thickBot="1">
      <c r="A4" s="1014"/>
    </row>
    <row r="5" spans="1:20" ht="33" customHeight="1">
      <c r="A5" s="7305" t="s">
        <v>1</v>
      </c>
      <c r="B5" s="7308" t="s">
        <v>36</v>
      </c>
      <c r="C5" s="7309"/>
      <c r="D5" s="7310"/>
      <c r="E5" s="7308" t="s">
        <v>37</v>
      </c>
      <c r="F5" s="7309"/>
      <c r="G5" s="7310"/>
      <c r="H5" s="7308" t="s">
        <v>43</v>
      </c>
      <c r="I5" s="7309"/>
      <c r="J5" s="7310"/>
      <c r="K5" s="7308" t="s">
        <v>148</v>
      </c>
      <c r="L5" s="7309"/>
      <c r="M5" s="7310"/>
      <c r="N5" s="7298" t="s">
        <v>342</v>
      </c>
      <c r="O5" s="7299"/>
      <c r="P5" s="7300"/>
      <c r="Q5" s="1012"/>
      <c r="R5" s="1012"/>
    </row>
    <row r="6" spans="1:20" ht="3" customHeight="1" thickBot="1">
      <c r="A6" s="7306"/>
      <c r="B6" s="7311"/>
      <c r="C6" s="7312"/>
      <c r="D6" s="7313"/>
      <c r="E6" s="7311"/>
      <c r="F6" s="7312"/>
      <c r="G6" s="7313"/>
      <c r="H6" s="7311"/>
      <c r="I6" s="7312"/>
      <c r="J6" s="7313"/>
      <c r="K6" s="7311"/>
      <c r="L6" s="7312"/>
      <c r="M6" s="7313"/>
      <c r="N6" s="7301"/>
      <c r="O6" s="7302"/>
      <c r="P6" s="7303"/>
      <c r="Q6" s="1012"/>
      <c r="R6" s="1012"/>
    </row>
    <row r="7" spans="1:20" ht="63.75" customHeight="1" thickBot="1">
      <c r="A7" s="7307"/>
      <c r="B7" s="3040" t="s">
        <v>7</v>
      </c>
      <c r="C7" s="3040" t="s">
        <v>8</v>
      </c>
      <c r="D7" s="3041" t="s">
        <v>9</v>
      </c>
      <c r="E7" s="3040" t="s">
        <v>7</v>
      </c>
      <c r="F7" s="3040" t="s">
        <v>8</v>
      </c>
      <c r="G7" s="3041" t="s">
        <v>9</v>
      </c>
      <c r="H7" s="3040" t="s">
        <v>7</v>
      </c>
      <c r="I7" s="3040" t="s">
        <v>8</v>
      </c>
      <c r="J7" s="3041" t="s">
        <v>9</v>
      </c>
      <c r="K7" s="3040" t="s">
        <v>7</v>
      </c>
      <c r="L7" s="3040" t="s">
        <v>8</v>
      </c>
      <c r="M7" s="3041" t="s">
        <v>9</v>
      </c>
      <c r="N7" s="3040" t="s">
        <v>7</v>
      </c>
      <c r="O7" s="3040" t="s">
        <v>8</v>
      </c>
      <c r="P7" s="3042" t="s">
        <v>9</v>
      </c>
      <c r="Q7" s="1012"/>
      <c r="R7" s="1012"/>
    </row>
    <row r="8" spans="1:20" ht="26.25">
      <c r="A8" s="5380" t="s">
        <v>10</v>
      </c>
      <c r="B8" s="5381"/>
      <c r="C8" s="5382"/>
      <c r="D8" s="5383"/>
      <c r="E8" s="5381"/>
      <c r="F8" s="5382"/>
      <c r="G8" s="5383"/>
      <c r="H8" s="5084"/>
      <c r="I8" s="5382"/>
      <c r="J8" s="5384"/>
      <c r="K8" s="5381"/>
      <c r="L8" s="5382"/>
      <c r="M8" s="5383"/>
      <c r="N8" s="5080"/>
      <c r="O8" s="5081"/>
      <c r="P8" s="5082"/>
      <c r="Q8" s="1012"/>
      <c r="R8" s="1012"/>
    </row>
    <row r="9" spans="1:20" ht="26.25">
      <c r="A9" s="6009" t="s">
        <v>80</v>
      </c>
      <c r="B9" s="6010">
        <f>B22+B34</f>
        <v>89</v>
      </c>
      <c r="C9" s="6011">
        <f>C22+C34</f>
        <v>12</v>
      </c>
      <c r="D9" s="6012">
        <f t="shared" ref="D9:D18" si="0">B9+C9</f>
        <v>101</v>
      </c>
      <c r="E9" s="6010">
        <f>E22+E34</f>
        <v>90</v>
      </c>
      <c r="F9" s="6011">
        <f>F22+F34</f>
        <v>11</v>
      </c>
      <c r="G9" s="6012">
        <f t="shared" ref="G9:G18" si="1">E9+F9</f>
        <v>101</v>
      </c>
      <c r="H9" s="6010">
        <f>H22+H34</f>
        <v>123</v>
      </c>
      <c r="I9" s="6011">
        <f>I22+I34</f>
        <v>4</v>
      </c>
      <c r="J9" s="6012">
        <f>H9+I9</f>
        <v>127</v>
      </c>
      <c r="K9" s="6010">
        <f>K22+K34</f>
        <v>106</v>
      </c>
      <c r="L9" s="6011">
        <f>L22+L34</f>
        <v>2</v>
      </c>
      <c r="M9" s="6012">
        <f>K9+L9</f>
        <v>108</v>
      </c>
      <c r="N9" s="6013">
        <f>SUM(B9+E9+H9+K9)</f>
        <v>408</v>
      </c>
      <c r="O9" s="6014">
        <f>SUM(C9+F9+I9+L9)</f>
        <v>29</v>
      </c>
      <c r="P9" s="6015">
        <f>SUM(N9:O9)</f>
        <v>437</v>
      </c>
      <c r="Q9" s="1012"/>
      <c r="R9" s="1012"/>
    </row>
    <row r="10" spans="1:20" ht="26.25">
      <c r="A10" s="6009" t="s">
        <v>395</v>
      </c>
      <c r="B10" s="6010">
        <f t="shared" ref="B10:C18" si="2">B23+B35</f>
        <v>20</v>
      </c>
      <c r="C10" s="6011">
        <f t="shared" si="2"/>
        <v>4</v>
      </c>
      <c r="D10" s="6012">
        <f t="shared" si="0"/>
        <v>24</v>
      </c>
      <c r="E10" s="6010">
        <f>E23+E35</f>
        <v>27</v>
      </c>
      <c r="F10" s="6011">
        <f t="shared" ref="F10" si="3">F23+F35</f>
        <v>1</v>
      </c>
      <c r="G10" s="6012">
        <f t="shared" si="1"/>
        <v>28</v>
      </c>
      <c r="H10" s="6010">
        <f t="shared" ref="H10:L13" si="4">H23+H35</f>
        <v>23</v>
      </c>
      <c r="I10" s="6010">
        <f t="shared" si="4"/>
        <v>1</v>
      </c>
      <c r="J10" s="6010">
        <f t="shared" si="4"/>
        <v>24</v>
      </c>
      <c r="K10" s="6010">
        <f t="shared" si="4"/>
        <v>21</v>
      </c>
      <c r="L10" s="6011">
        <f t="shared" si="4"/>
        <v>1</v>
      </c>
      <c r="M10" s="6012">
        <f t="shared" ref="M10:M13" si="5">K10+L10</f>
        <v>22</v>
      </c>
      <c r="N10" s="6013">
        <f t="shared" ref="N10:O13" si="6">SUM(B10+E10+H10+K10)</f>
        <v>91</v>
      </c>
      <c r="O10" s="6014">
        <f t="shared" si="6"/>
        <v>7</v>
      </c>
      <c r="P10" s="6015">
        <f t="shared" ref="P10:P13" si="7">SUM(N10:O10)</f>
        <v>98</v>
      </c>
      <c r="Q10" s="1012"/>
      <c r="R10" s="1012"/>
    </row>
    <row r="11" spans="1:20" ht="26.25">
      <c r="A11" s="6049" t="s">
        <v>396</v>
      </c>
      <c r="B11" s="6010">
        <f t="shared" si="2"/>
        <v>17</v>
      </c>
      <c r="C11" s="6011">
        <f t="shared" si="2"/>
        <v>4</v>
      </c>
      <c r="D11" s="6012">
        <f t="shared" si="0"/>
        <v>21</v>
      </c>
      <c r="E11" s="6010">
        <f t="shared" ref="E11:F18" si="8">E24+E36</f>
        <v>17</v>
      </c>
      <c r="F11" s="6011">
        <f t="shared" si="8"/>
        <v>1</v>
      </c>
      <c r="G11" s="6012">
        <f t="shared" si="1"/>
        <v>18</v>
      </c>
      <c r="H11" s="6010">
        <f t="shared" si="4"/>
        <v>23</v>
      </c>
      <c r="I11" s="6010">
        <f t="shared" si="4"/>
        <v>0</v>
      </c>
      <c r="J11" s="6010">
        <f t="shared" si="4"/>
        <v>23</v>
      </c>
      <c r="K11" s="6010">
        <f t="shared" si="4"/>
        <v>21</v>
      </c>
      <c r="L11" s="6011">
        <f t="shared" si="4"/>
        <v>1</v>
      </c>
      <c r="M11" s="6012">
        <f t="shared" si="5"/>
        <v>22</v>
      </c>
      <c r="N11" s="6013">
        <f t="shared" si="6"/>
        <v>78</v>
      </c>
      <c r="O11" s="6014">
        <f t="shared" si="6"/>
        <v>6</v>
      </c>
      <c r="P11" s="6015">
        <f t="shared" si="7"/>
        <v>84</v>
      </c>
      <c r="Q11" s="1012"/>
      <c r="R11" s="1012"/>
    </row>
    <row r="12" spans="1:20" ht="26.25">
      <c r="A12" s="6009" t="s">
        <v>397</v>
      </c>
      <c r="B12" s="6010">
        <f t="shared" si="2"/>
        <v>19</v>
      </c>
      <c r="C12" s="6011">
        <f t="shared" si="2"/>
        <v>2</v>
      </c>
      <c r="D12" s="6012">
        <f t="shared" si="0"/>
        <v>21</v>
      </c>
      <c r="E12" s="6010">
        <f t="shared" si="8"/>
        <v>19</v>
      </c>
      <c r="F12" s="6011">
        <f t="shared" si="8"/>
        <v>3</v>
      </c>
      <c r="G12" s="6012">
        <f t="shared" si="1"/>
        <v>22</v>
      </c>
      <c r="H12" s="6010">
        <f t="shared" si="4"/>
        <v>30</v>
      </c>
      <c r="I12" s="6010">
        <f t="shared" si="4"/>
        <v>1</v>
      </c>
      <c r="J12" s="6010">
        <f t="shared" si="4"/>
        <v>31</v>
      </c>
      <c r="K12" s="6010">
        <f t="shared" si="4"/>
        <v>21</v>
      </c>
      <c r="L12" s="6011">
        <f t="shared" si="4"/>
        <v>0</v>
      </c>
      <c r="M12" s="6012">
        <f t="shared" si="5"/>
        <v>21</v>
      </c>
      <c r="N12" s="6013">
        <f t="shared" si="6"/>
        <v>89</v>
      </c>
      <c r="O12" s="6014">
        <f t="shared" si="6"/>
        <v>6</v>
      </c>
      <c r="P12" s="6015">
        <f t="shared" si="7"/>
        <v>95</v>
      </c>
      <c r="Q12" s="1012"/>
      <c r="R12" s="1012"/>
    </row>
    <row r="13" spans="1:20" ht="26.25">
      <c r="A13" s="6009" t="s">
        <v>398</v>
      </c>
      <c r="B13" s="6010">
        <f t="shared" si="2"/>
        <v>0</v>
      </c>
      <c r="C13" s="6011">
        <f t="shared" si="2"/>
        <v>0</v>
      </c>
      <c r="D13" s="6012">
        <f t="shared" si="0"/>
        <v>0</v>
      </c>
      <c r="E13" s="6010">
        <f t="shared" si="8"/>
        <v>0</v>
      </c>
      <c r="F13" s="6011">
        <f t="shared" si="8"/>
        <v>0</v>
      </c>
      <c r="G13" s="6012">
        <f t="shared" si="1"/>
        <v>0</v>
      </c>
      <c r="H13" s="6010">
        <f t="shared" si="4"/>
        <v>11</v>
      </c>
      <c r="I13" s="6010">
        <f t="shared" si="4"/>
        <v>1</v>
      </c>
      <c r="J13" s="6010">
        <f t="shared" si="4"/>
        <v>12</v>
      </c>
      <c r="K13" s="6010">
        <f t="shared" si="4"/>
        <v>19</v>
      </c>
      <c r="L13" s="6011">
        <f t="shared" si="4"/>
        <v>0</v>
      </c>
      <c r="M13" s="6012">
        <f t="shared" si="5"/>
        <v>19</v>
      </c>
      <c r="N13" s="6013">
        <f t="shared" si="6"/>
        <v>30</v>
      </c>
      <c r="O13" s="6014">
        <f t="shared" si="6"/>
        <v>1</v>
      </c>
      <c r="P13" s="6015">
        <f t="shared" si="7"/>
        <v>31</v>
      </c>
      <c r="Q13" s="1012"/>
      <c r="R13" s="1012"/>
    </row>
    <row r="14" spans="1:20" ht="26.25">
      <c r="A14" s="6009" t="s">
        <v>399</v>
      </c>
      <c r="B14" s="6010">
        <f t="shared" si="2"/>
        <v>33</v>
      </c>
      <c r="C14" s="6011">
        <f t="shared" si="2"/>
        <v>2</v>
      </c>
      <c r="D14" s="6012">
        <f t="shared" si="0"/>
        <v>35</v>
      </c>
      <c r="E14" s="6010">
        <f>E27+E39</f>
        <v>27</v>
      </c>
      <c r="F14" s="6011">
        <f t="shared" si="8"/>
        <v>6</v>
      </c>
      <c r="G14" s="6012">
        <f t="shared" si="1"/>
        <v>33</v>
      </c>
      <c r="H14" s="6010">
        <f>H27+H39</f>
        <v>36</v>
      </c>
      <c r="I14" s="6010">
        <f>I27+I39</f>
        <v>1</v>
      </c>
      <c r="J14" s="6010">
        <f>J27+J39</f>
        <v>37</v>
      </c>
      <c r="K14" s="6010">
        <f>K27+K39</f>
        <v>24</v>
      </c>
      <c r="L14" s="6011">
        <f>L27+L39</f>
        <v>0</v>
      </c>
      <c r="M14" s="6012">
        <f>K14+L14</f>
        <v>24</v>
      </c>
      <c r="N14" s="6013">
        <f>SUM(B14+E14+H14+K14)</f>
        <v>120</v>
      </c>
      <c r="O14" s="6014">
        <f>SUM(C14+F14+I14+L14)</f>
        <v>9</v>
      </c>
      <c r="P14" s="6015">
        <f>SUM(N14:O14)</f>
        <v>129</v>
      </c>
      <c r="Q14" s="1012"/>
      <c r="R14" s="1012"/>
    </row>
    <row r="15" spans="1:20" ht="26.25">
      <c r="A15" s="6009" t="s">
        <v>74</v>
      </c>
      <c r="B15" s="6010">
        <f t="shared" si="2"/>
        <v>29</v>
      </c>
      <c r="C15" s="6011">
        <f t="shared" si="2"/>
        <v>11</v>
      </c>
      <c r="D15" s="6012">
        <f t="shared" si="0"/>
        <v>40</v>
      </c>
      <c r="E15" s="6010">
        <f t="shared" si="8"/>
        <v>40</v>
      </c>
      <c r="F15" s="6011">
        <f t="shared" si="8"/>
        <v>7</v>
      </c>
      <c r="G15" s="6012">
        <f t="shared" si="1"/>
        <v>47</v>
      </c>
      <c r="H15" s="6010">
        <f t="shared" ref="H15:I18" si="9">H28+H40</f>
        <v>43</v>
      </c>
      <c r="I15" s="6011">
        <f t="shared" si="9"/>
        <v>5</v>
      </c>
      <c r="J15" s="6012">
        <f t="shared" ref="J15:J18" si="10">H15+I15</f>
        <v>48</v>
      </c>
      <c r="K15" s="6010">
        <f t="shared" ref="K15:L18" si="11">K28+K40</f>
        <v>45</v>
      </c>
      <c r="L15" s="6011">
        <f t="shared" si="11"/>
        <v>2</v>
      </c>
      <c r="M15" s="6012">
        <f t="shared" ref="M15:M18" si="12">K15+L15</f>
        <v>47</v>
      </c>
      <c r="N15" s="6013">
        <f t="shared" ref="N15:O18" si="13">SUM(B15+E15+H15+K15)</f>
        <v>157</v>
      </c>
      <c r="O15" s="6014">
        <f t="shared" si="13"/>
        <v>25</v>
      </c>
      <c r="P15" s="6015">
        <f t="shared" ref="P15:P18" si="14">SUM(N15:O15)</f>
        <v>182</v>
      </c>
      <c r="Q15" s="1012"/>
      <c r="R15" s="1012"/>
    </row>
    <row r="16" spans="1:20" ht="26.25">
      <c r="A16" s="6009" t="s">
        <v>75</v>
      </c>
      <c r="B16" s="6010">
        <f t="shared" si="2"/>
        <v>26</v>
      </c>
      <c r="C16" s="6011">
        <f t="shared" si="2"/>
        <v>4</v>
      </c>
      <c r="D16" s="6012">
        <f t="shared" si="0"/>
        <v>30</v>
      </c>
      <c r="E16" s="6010">
        <f t="shared" si="8"/>
        <v>21</v>
      </c>
      <c r="F16" s="6011">
        <f t="shared" si="8"/>
        <v>0</v>
      </c>
      <c r="G16" s="6012">
        <f t="shared" si="1"/>
        <v>21</v>
      </c>
      <c r="H16" s="6010">
        <f t="shared" si="9"/>
        <v>23</v>
      </c>
      <c r="I16" s="6011">
        <f t="shared" si="9"/>
        <v>1</v>
      </c>
      <c r="J16" s="6012">
        <f t="shared" si="10"/>
        <v>24</v>
      </c>
      <c r="K16" s="6010">
        <f t="shared" si="11"/>
        <v>18</v>
      </c>
      <c r="L16" s="6011">
        <f t="shared" si="11"/>
        <v>0</v>
      </c>
      <c r="M16" s="6012">
        <f t="shared" si="12"/>
        <v>18</v>
      </c>
      <c r="N16" s="6013">
        <f t="shared" si="13"/>
        <v>88</v>
      </c>
      <c r="O16" s="6014">
        <f t="shared" si="13"/>
        <v>5</v>
      </c>
      <c r="P16" s="6015">
        <f t="shared" si="14"/>
        <v>93</v>
      </c>
      <c r="Q16" s="1012"/>
      <c r="R16" s="1012"/>
    </row>
    <row r="17" spans="1:31" ht="26.25">
      <c r="A17" s="6016" t="s">
        <v>76</v>
      </c>
      <c r="B17" s="6010">
        <f t="shared" si="2"/>
        <v>27</v>
      </c>
      <c r="C17" s="6011">
        <f t="shared" si="2"/>
        <v>16</v>
      </c>
      <c r="D17" s="6012">
        <f t="shared" si="0"/>
        <v>43</v>
      </c>
      <c r="E17" s="6010">
        <f t="shared" si="8"/>
        <v>44</v>
      </c>
      <c r="F17" s="6011">
        <f t="shared" si="8"/>
        <v>1</v>
      </c>
      <c r="G17" s="6012">
        <f t="shared" si="1"/>
        <v>45</v>
      </c>
      <c r="H17" s="6010">
        <f t="shared" si="9"/>
        <v>46</v>
      </c>
      <c r="I17" s="6011">
        <f t="shared" si="9"/>
        <v>3</v>
      </c>
      <c r="J17" s="6012">
        <f t="shared" si="10"/>
        <v>49</v>
      </c>
      <c r="K17" s="6010">
        <f t="shared" si="11"/>
        <v>43</v>
      </c>
      <c r="L17" s="6011">
        <f t="shared" si="11"/>
        <v>1</v>
      </c>
      <c r="M17" s="6012">
        <f t="shared" si="12"/>
        <v>44</v>
      </c>
      <c r="N17" s="6013">
        <f t="shared" si="13"/>
        <v>160</v>
      </c>
      <c r="O17" s="6014">
        <f t="shared" si="13"/>
        <v>21</v>
      </c>
      <c r="P17" s="6015">
        <f t="shared" si="14"/>
        <v>181</v>
      </c>
      <c r="Q17" s="1012"/>
      <c r="R17" s="1012"/>
    </row>
    <row r="18" spans="1:31" ht="27" thickBot="1">
      <c r="A18" s="6017" t="s">
        <v>77</v>
      </c>
      <c r="B18" s="6018">
        <f t="shared" si="2"/>
        <v>24</v>
      </c>
      <c r="C18" s="6019">
        <f t="shared" si="2"/>
        <v>14</v>
      </c>
      <c r="D18" s="6020">
        <f t="shared" si="0"/>
        <v>38</v>
      </c>
      <c r="E18" s="6018">
        <f t="shared" si="8"/>
        <v>27</v>
      </c>
      <c r="F18" s="6019">
        <f t="shared" si="8"/>
        <v>2</v>
      </c>
      <c r="G18" s="6020">
        <f t="shared" si="1"/>
        <v>29</v>
      </c>
      <c r="H18" s="6018">
        <f t="shared" si="9"/>
        <v>21</v>
      </c>
      <c r="I18" s="6019">
        <f t="shared" si="9"/>
        <v>0</v>
      </c>
      <c r="J18" s="6020">
        <f t="shared" si="10"/>
        <v>21</v>
      </c>
      <c r="K18" s="6018">
        <f t="shared" si="11"/>
        <v>25</v>
      </c>
      <c r="L18" s="6019">
        <f t="shared" si="11"/>
        <v>3</v>
      </c>
      <c r="M18" s="6020">
        <f t="shared" si="12"/>
        <v>28</v>
      </c>
      <c r="N18" s="5078">
        <f t="shared" si="13"/>
        <v>97</v>
      </c>
      <c r="O18" s="6021">
        <f t="shared" si="13"/>
        <v>19</v>
      </c>
      <c r="P18" s="6022">
        <f t="shared" si="14"/>
        <v>116</v>
      </c>
      <c r="Q18" s="1012"/>
      <c r="R18" s="1012"/>
    </row>
    <row r="19" spans="1:31" ht="27" thickBot="1">
      <c r="A19" s="6023" t="s">
        <v>27</v>
      </c>
      <c r="B19" s="6024">
        <f>SUM(B9+B15+B16+B17+B18)</f>
        <v>195</v>
      </c>
      <c r="C19" s="6024">
        <f t="shared" ref="C19:P19" si="15">SUM(C9+C15+C16+C17+C18)</f>
        <v>57</v>
      </c>
      <c r="D19" s="6024">
        <f t="shared" si="15"/>
        <v>252</v>
      </c>
      <c r="E19" s="6024">
        <f t="shared" si="15"/>
        <v>222</v>
      </c>
      <c r="F19" s="6024">
        <f t="shared" si="15"/>
        <v>21</v>
      </c>
      <c r="G19" s="6024">
        <f t="shared" si="15"/>
        <v>243</v>
      </c>
      <c r="H19" s="6024">
        <f t="shared" si="15"/>
        <v>256</v>
      </c>
      <c r="I19" s="6024">
        <f t="shared" si="15"/>
        <v>13</v>
      </c>
      <c r="J19" s="6024">
        <f t="shared" si="15"/>
        <v>269</v>
      </c>
      <c r="K19" s="6024">
        <f t="shared" si="15"/>
        <v>237</v>
      </c>
      <c r="L19" s="6024">
        <f t="shared" si="15"/>
        <v>8</v>
      </c>
      <c r="M19" s="6024">
        <f t="shared" si="15"/>
        <v>245</v>
      </c>
      <c r="N19" s="6024">
        <f>SUM(N9+N15+N16+N17+N18)</f>
        <v>910</v>
      </c>
      <c r="O19" s="6024">
        <f t="shared" si="15"/>
        <v>99</v>
      </c>
      <c r="P19" s="6025">
        <f t="shared" si="15"/>
        <v>1009</v>
      </c>
      <c r="Q19" s="1012"/>
      <c r="R19" s="1012"/>
    </row>
    <row r="20" spans="1:31" ht="26.25">
      <c r="A20" s="6026" t="s">
        <v>15</v>
      </c>
      <c r="B20" s="5998"/>
      <c r="C20" s="5999"/>
      <c r="D20" s="6000"/>
      <c r="E20" s="5998"/>
      <c r="F20" s="5999"/>
      <c r="G20" s="6000"/>
      <c r="H20" s="5998"/>
      <c r="I20" s="5999"/>
      <c r="J20" s="6000"/>
      <c r="K20" s="5998"/>
      <c r="L20" s="5999"/>
      <c r="M20" s="6000"/>
      <c r="N20" s="6027"/>
      <c r="O20" s="6028"/>
      <c r="P20" s="6029"/>
      <c r="Q20" s="1013"/>
      <c r="R20" s="1013"/>
    </row>
    <row r="21" spans="1:31" ht="26.25">
      <c r="A21" s="6030" t="s">
        <v>16</v>
      </c>
      <c r="B21" s="6001"/>
      <c r="C21" s="6004"/>
      <c r="D21" s="6003"/>
      <c r="E21" s="6001"/>
      <c r="F21" s="6004"/>
      <c r="G21" s="6003"/>
      <c r="H21" s="6001"/>
      <c r="I21" s="6002" t="s">
        <v>28</v>
      </c>
      <c r="J21" s="6003"/>
      <c r="K21" s="6001"/>
      <c r="L21" s="6004"/>
      <c r="M21" s="6003"/>
      <c r="N21" s="6031"/>
      <c r="O21" s="6032"/>
      <c r="P21" s="6003"/>
      <c r="Q21" s="420"/>
      <c r="R21" s="420"/>
    </row>
    <row r="22" spans="1:31" ht="26.25">
      <c r="A22" s="6009" t="s">
        <v>80</v>
      </c>
      <c r="B22" s="6010">
        <f>SUM(B23:B27)</f>
        <v>89</v>
      </c>
      <c r="C22" s="6010">
        <f>SUM(C23:C27)</f>
        <v>12</v>
      </c>
      <c r="D22" s="6012">
        <f>SUM(B22:C22)</f>
        <v>101</v>
      </c>
      <c r="E22" s="6010">
        <f>SUM(E23:E27)</f>
        <v>90</v>
      </c>
      <c r="F22" s="6010">
        <f>SUM(F23:F27)</f>
        <v>11</v>
      </c>
      <c r="G22" s="6012">
        <f>SUM(E22:F22)</f>
        <v>101</v>
      </c>
      <c r="H22" s="6010">
        <f>SUM(H23:H27)</f>
        <v>123</v>
      </c>
      <c r="I22" s="6010">
        <f>SUM(I23:I27)</f>
        <v>4</v>
      </c>
      <c r="J22" s="6012">
        <f t="shared" ref="J22:J31" si="16">SUM(H22:I22)</f>
        <v>127</v>
      </c>
      <c r="K22" s="6010">
        <f>SUM(K23:K27)</f>
        <v>106</v>
      </c>
      <c r="L22" s="6010">
        <f>SUM(L23:L27)</f>
        <v>2</v>
      </c>
      <c r="M22" s="6012">
        <f t="shared" ref="M22:M31" si="17">SUM(K22:L22)</f>
        <v>108</v>
      </c>
      <c r="N22" s="6013">
        <f>SUM(B22+E22+H22+K22)</f>
        <v>408</v>
      </c>
      <c r="O22" s="6014">
        <f>SUM(C22+F22+I22+L22)</f>
        <v>29</v>
      </c>
      <c r="P22" s="6015">
        <f>SUM(N22:O22)</f>
        <v>437</v>
      </c>
      <c r="Q22" s="420"/>
      <c r="R22" s="420"/>
    </row>
    <row r="23" spans="1:31" ht="26.25">
      <c r="A23" s="6009" t="s">
        <v>395</v>
      </c>
      <c r="B23" s="6010">
        <v>20</v>
      </c>
      <c r="C23" s="6011">
        <v>4</v>
      </c>
      <c r="D23" s="6012">
        <f t="shared" ref="D23:D26" si="18">SUM(B23:C23)</f>
        <v>24</v>
      </c>
      <c r="E23" s="6010">
        <v>27</v>
      </c>
      <c r="F23" s="6011">
        <v>1</v>
      </c>
      <c r="G23" s="6012">
        <f t="shared" ref="G23:G26" si="19">SUM(E23:F23)</f>
        <v>28</v>
      </c>
      <c r="H23" s="6010">
        <v>23</v>
      </c>
      <c r="I23" s="6011">
        <v>1</v>
      </c>
      <c r="J23" s="6012">
        <f t="shared" si="16"/>
        <v>24</v>
      </c>
      <c r="K23" s="6010">
        <v>21</v>
      </c>
      <c r="L23" s="6011">
        <v>1</v>
      </c>
      <c r="M23" s="6012">
        <f t="shared" si="17"/>
        <v>22</v>
      </c>
      <c r="N23" s="6013">
        <f t="shared" ref="N23:O26" si="20">SUM(B23+E23+H23+K23)</f>
        <v>91</v>
      </c>
      <c r="O23" s="6014">
        <f t="shared" si="20"/>
        <v>7</v>
      </c>
      <c r="P23" s="6015">
        <f t="shared" ref="P23:P26" si="21">SUM(N23:O23)</f>
        <v>98</v>
      </c>
      <c r="Q23" s="420"/>
      <c r="R23" s="420"/>
    </row>
    <row r="24" spans="1:31" ht="26.25">
      <c r="A24" s="6049" t="s">
        <v>396</v>
      </c>
      <c r="B24" s="6010">
        <v>17</v>
      </c>
      <c r="C24" s="6011">
        <v>4</v>
      </c>
      <c r="D24" s="6012">
        <f t="shared" si="18"/>
        <v>21</v>
      </c>
      <c r="E24" s="6010">
        <v>17</v>
      </c>
      <c r="F24" s="6011">
        <v>1</v>
      </c>
      <c r="G24" s="6012">
        <f t="shared" si="19"/>
        <v>18</v>
      </c>
      <c r="H24" s="6010">
        <v>23</v>
      </c>
      <c r="I24" s="6011">
        <v>0</v>
      </c>
      <c r="J24" s="6012">
        <f t="shared" si="16"/>
        <v>23</v>
      </c>
      <c r="K24" s="6010">
        <v>21</v>
      </c>
      <c r="L24" s="6011">
        <v>1</v>
      </c>
      <c r="M24" s="6012">
        <f t="shared" si="17"/>
        <v>22</v>
      </c>
      <c r="N24" s="6013">
        <f t="shared" si="20"/>
        <v>78</v>
      </c>
      <c r="O24" s="6014">
        <f t="shared" si="20"/>
        <v>6</v>
      </c>
      <c r="P24" s="6015">
        <f t="shared" si="21"/>
        <v>84</v>
      </c>
      <c r="Q24" s="420"/>
      <c r="R24" s="420"/>
    </row>
    <row r="25" spans="1:31" ht="26.25">
      <c r="A25" s="6009" t="s">
        <v>397</v>
      </c>
      <c r="B25" s="6010">
        <v>19</v>
      </c>
      <c r="C25" s="6011">
        <v>2</v>
      </c>
      <c r="D25" s="6012">
        <f t="shared" si="18"/>
        <v>21</v>
      </c>
      <c r="E25" s="6010">
        <v>19</v>
      </c>
      <c r="F25" s="6011">
        <v>3</v>
      </c>
      <c r="G25" s="6012">
        <f t="shared" si="19"/>
        <v>22</v>
      </c>
      <c r="H25" s="6010">
        <v>30</v>
      </c>
      <c r="I25" s="6011">
        <v>1</v>
      </c>
      <c r="J25" s="6012">
        <f t="shared" si="16"/>
        <v>31</v>
      </c>
      <c r="K25" s="6010">
        <v>21</v>
      </c>
      <c r="L25" s="6011">
        <v>0</v>
      </c>
      <c r="M25" s="6012">
        <f t="shared" si="17"/>
        <v>21</v>
      </c>
      <c r="N25" s="6013">
        <f t="shared" si="20"/>
        <v>89</v>
      </c>
      <c r="O25" s="6014">
        <f t="shared" si="20"/>
        <v>6</v>
      </c>
      <c r="P25" s="6015">
        <f t="shared" si="21"/>
        <v>95</v>
      </c>
      <c r="Q25" s="420"/>
      <c r="R25" s="420"/>
    </row>
    <row r="26" spans="1:31" ht="26.25">
      <c r="A26" s="6009" t="s">
        <v>398</v>
      </c>
      <c r="B26" s="6010">
        <v>0</v>
      </c>
      <c r="C26" s="6011">
        <v>0</v>
      </c>
      <c r="D26" s="6012">
        <f t="shared" si="18"/>
        <v>0</v>
      </c>
      <c r="E26" s="6010">
        <v>0</v>
      </c>
      <c r="F26" s="6011">
        <v>0</v>
      </c>
      <c r="G26" s="6012">
        <f t="shared" si="19"/>
        <v>0</v>
      </c>
      <c r="H26" s="6010">
        <v>11</v>
      </c>
      <c r="I26" s="6011">
        <v>1</v>
      </c>
      <c r="J26" s="6012">
        <f t="shared" si="16"/>
        <v>12</v>
      </c>
      <c r="K26" s="6010">
        <v>19</v>
      </c>
      <c r="L26" s="6011">
        <v>0</v>
      </c>
      <c r="M26" s="6012">
        <f t="shared" si="17"/>
        <v>19</v>
      </c>
      <c r="N26" s="6013">
        <f t="shared" si="20"/>
        <v>30</v>
      </c>
      <c r="O26" s="6014">
        <f t="shared" si="20"/>
        <v>1</v>
      </c>
      <c r="P26" s="6015">
        <f t="shared" si="21"/>
        <v>31</v>
      </c>
      <c r="Q26" s="420"/>
      <c r="R26" s="420"/>
    </row>
    <row r="27" spans="1:31" s="1870" customFormat="1" ht="26.25">
      <c r="A27" s="6009" t="s">
        <v>399</v>
      </c>
      <c r="B27" s="6010">
        <v>33</v>
      </c>
      <c r="C27" s="6011">
        <v>2</v>
      </c>
      <c r="D27" s="6012">
        <f>SUM(B27:C27)</f>
        <v>35</v>
      </c>
      <c r="E27" s="6010">
        <v>27</v>
      </c>
      <c r="F27" s="6011">
        <v>6</v>
      </c>
      <c r="G27" s="6012">
        <f>SUM(E27:F27)</f>
        <v>33</v>
      </c>
      <c r="H27" s="6010">
        <v>36</v>
      </c>
      <c r="I27" s="6011">
        <v>1</v>
      </c>
      <c r="J27" s="6012">
        <f t="shared" si="16"/>
        <v>37</v>
      </c>
      <c r="K27" s="6010">
        <v>24</v>
      </c>
      <c r="L27" s="6011">
        <v>0</v>
      </c>
      <c r="M27" s="6012">
        <f t="shared" si="17"/>
        <v>24</v>
      </c>
      <c r="N27" s="6013">
        <f>SUM(B27+E27+H27+K27)</f>
        <v>120</v>
      </c>
      <c r="O27" s="6014">
        <f>SUM(C27+F27+I27+L27)</f>
        <v>9</v>
      </c>
      <c r="P27" s="6015">
        <f>SUM(N27:O27)</f>
        <v>129</v>
      </c>
      <c r="Q27" s="420"/>
      <c r="R27" s="420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</row>
    <row r="28" spans="1:31" ht="26.25">
      <c r="A28" s="6009" t="s">
        <v>74</v>
      </c>
      <c r="B28" s="6010">
        <v>29</v>
      </c>
      <c r="C28" s="6011">
        <v>11</v>
      </c>
      <c r="D28" s="6012">
        <f t="shared" ref="D28:D31" si="22">SUM(B28:C28)</f>
        <v>40</v>
      </c>
      <c r="E28" s="6010">
        <v>40</v>
      </c>
      <c r="F28" s="6011">
        <v>5</v>
      </c>
      <c r="G28" s="6012">
        <f t="shared" ref="G28:G31" si="23">SUM(E28:F28)</f>
        <v>45</v>
      </c>
      <c r="H28" s="6010">
        <v>43</v>
      </c>
      <c r="I28" s="6011">
        <v>5</v>
      </c>
      <c r="J28" s="6012">
        <f t="shared" si="16"/>
        <v>48</v>
      </c>
      <c r="K28" s="6010">
        <v>44</v>
      </c>
      <c r="L28" s="6011">
        <v>2</v>
      </c>
      <c r="M28" s="6012">
        <f t="shared" si="17"/>
        <v>46</v>
      </c>
      <c r="N28" s="6013">
        <f t="shared" ref="N28:O31" si="24">SUM(B28+E28+H28+K28)</f>
        <v>156</v>
      </c>
      <c r="O28" s="6014">
        <f t="shared" si="24"/>
        <v>23</v>
      </c>
      <c r="P28" s="6015">
        <f t="shared" ref="P28:P31" si="25">SUM(N28:O28)</f>
        <v>179</v>
      </c>
      <c r="Q28" s="420"/>
      <c r="R28" s="420"/>
    </row>
    <row r="29" spans="1:31" ht="26.25">
      <c r="A29" s="6009" t="s">
        <v>75</v>
      </c>
      <c r="B29" s="6010">
        <v>26</v>
      </c>
      <c r="C29" s="6011">
        <v>4</v>
      </c>
      <c r="D29" s="6012">
        <f t="shared" si="22"/>
        <v>30</v>
      </c>
      <c r="E29" s="6010">
        <v>21</v>
      </c>
      <c r="F29" s="6011">
        <v>0</v>
      </c>
      <c r="G29" s="6012">
        <f t="shared" si="23"/>
        <v>21</v>
      </c>
      <c r="H29" s="6010">
        <v>23</v>
      </c>
      <c r="I29" s="6011">
        <v>1</v>
      </c>
      <c r="J29" s="6012">
        <f t="shared" si="16"/>
        <v>24</v>
      </c>
      <c r="K29" s="6010">
        <v>18</v>
      </c>
      <c r="L29" s="6011">
        <v>0</v>
      </c>
      <c r="M29" s="6012">
        <f t="shared" si="17"/>
        <v>18</v>
      </c>
      <c r="N29" s="6013">
        <f t="shared" si="24"/>
        <v>88</v>
      </c>
      <c r="O29" s="6014">
        <f t="shared" si="24"/>
        <v>5</v>
      </c>
      <c r="P29" s="6015">
        <f t="shared" si="25"/>
        <v>93</v>
      </c>
      <c r="Q29" s="420"/>
      <c r="R29" s="420"/>
    </row>
    <row r="30" spans="1:31" ht="26.25">
      <c r="A30" s="6016" t="s">
        <v>76</v>
      </c>
      <c r="B30" s="6010">
        <v>27</v>
      </c>
      <c r="C30" s="6011">
        <v>16</v>
      </c>
      <c r="D30" s="6012">
        <f t="shared" si="22"/>
        <v>43</v>
      </c>
      <c r="E30" s="6010">
        <v>44</v>
      </c>
      <c r="F30" s="6011">
        <v>1</v>
      </c>
      <c r="G30" s="6012">
        <f t="shared" si="23"/>
        <v>45</v>
      </c>
      <c r="H30" s="6010">
        <v>46</v>
      </c>
      <c r="I30" s="6011">
        <v>3</v>
      </c>
      <c r="J30" s="6012">
        <f t="shared" si="16"/>
        <v>49</v>
      </c>
      <c r="K30" s="6010">
        <v>43</v>
      </c>
      <c r="L30" s="6011">
        <v>1</v>
      </c>
      <c r="M30" s="6012">
        <f t="shared" si="17"/>
        <v>44</v>
      </c>
      <c r="N30" s="6013">
        <f t="shared" si="24"/>
        <v>160</v>
      </c>
      <c r="O30" s="6014">
        <f t="shared" si="24"/>
        <v>21</v>
      </c>
      <c r="P30" s="6015">
        <f t="shared" si="25"/>
        <v>181</v>
      </c>
      <c r="Q30" s="420"/>
      <c r="R30" s="420"/>
    </row>
    <row r="31" spans="1:31" ht="27" thickBot="1">
      <c r="A31" s="6017" t="s">
        <v>77</v>
      </c>
      <c r="B31" s="6018">
        <v>23</v>
      </c>
      <c r="C31" s="6019">
        <v>14</v>
      </c>
      <c r="D31" s="6020">
        <f t="shared" si="22"/>
        <v>37</v>
      </c>
      <c r="E31" s="6018">
        <v>27</v>
      </c>
      <c r="F31" s="6019">
        <v>2</v>
      </c>
      <c r="G31" s="6020">
        <f t="shared" si="23"/>
        <v>29</v>
      </c>
      <c r="H31" s="6018">
        <v>21</v>
      </c>
      <c r="I31" s="6019">
        <v>0</v>
      </c>
      <c r="J31" s="6020">
        <f t="shared" si="16"/>
        <v>21</v>
      </c>
      <c r="K31" s="6018">
        <v>24</v>
      </c>
      <c r="L31" s="6019">
        <v>3</v>
      </c>
      <c r="M31" s="6020">
        <f t="shared" si="17"/>
        <v>27</v>
      </c>
      <c r="N31" s="5078">
        <f t="shared" si="24"/>
        <v>95</v>
      </c>
      <c r="O31" s="6021">
        <f t="shared" si="24"/>
        <v>19</v>
      </c>
      <c r="P31" s="6022">
        <f t="shared" si="25"/>
        <v>114</v>
      </c>
      <c r="Q31" s="420"/>
      <c r="R31" s="420"/>
    </row>
    <row r="32" spans="1:31" ht="26.25" thickBot="1">
      <c r="A32" s="6033" t="s">
        <v>78</v>
      </c>
      <c r="B32" s="6024">
        <f>SUM(B22+B28+B29+B30+B31)</f>
        <v>194</v>
      </c>
      <c r="C32" s="6024">
        <f t="shared" ref="C32:P32" si="26">SUM(C22+C28+C29+C30+C31)</f>
        <v>57</v>
      </c>
      <c r="D32" s="6024">
        <f t="shared" si="26"/>
        <v>251</v>
      </c>
      <c r="E32" s="6024">
        <f t="shared" si="26"/>
        <v>222</v>
      </c>
      <c r="F32" s="6024">
        <f t="shared" si="26"/>
        <v>19</v>
      </c>
      <c r="G32" s="6024">
        <f t="shared" si="26"/>
        <v>241</v>
      </c>
      <c r="H32" s="6024">
        <f t="shared" si="26"/>
        <v>256</v>
      </c>
      <c r="I32" s="6024">
        <f t="shared" si="26"/>
        <v>13</v>
      </c>
      <c r="J32" s="6024">
        <f t="shared" si="26"/>
        <v>269</v>
      </c>
      <c r="K32" s="6024">
        <f t="shared" si="26"/>
        <v>235</v>
      </c>
      <c r="L32" s="6024">
        <f t="shared" si="26"/>
        <v>8</v>
      </c>
      <c r="M32" s="6024">
        <f t="shared" si="26"/>
        <v>243</v>
      </c>
      <c r="N32" s="6024">
        <f t="shared" si="26"/>
        <v>907</v>
      </c>
      <c r="O32" s="6024">
        <f t="shared" si="26"/>
        <v>97</v>
      </c>
      <c r="P32" s="6025">
        <f t="shared" si="26"/>
        <v>1004</v>
      </c>
      <c r="Q32" s="420"/>
      <c r="R32" s="420"/>
    </row>
    <row r="33" spans="1:18">
      <c r="A33" s="6005" t="s">
        <v>18</v>
      </c>
      <c r="B33" s="6006"/>
      <c r="C33" s="6007"/>
      <c r="D33" s="6008"/>
      <c r="E33" s="6006"/>
      <c r="F33" s="6007"/>
      <c r="G33" s="6008"/>
      <c r="H33" s="6006"/>
      <c r="I33" s="6007"/>
      <c r="J33" s="6008"/>
      <c r="K33" s="6006"/>
      <c r="L33" s="6007"/>
      <c r="M33" s="6008"/>
      <c r="N33" s="6034">
        <f t="shared" ref="N33:O33" si="27">SUM(B33+E33+H33+K33)</f>
        <v>0</v>
      </c>
      <c r="O33" s="6007">
        <f t="shared" si="27"/>
        <v>0</v>
      </c>
      <c r="P33" s="6008">
        <f t="shared" ref="P33:P43" si="28">SUM(N33:O33)</f>
        <v>0</v>
      </c>
      <c r="Q33" s="420"/>
      <c r="R33" s="420"/>
    </row>
    <row r="34" spans="1:18" ht="26.25">
      <c r="A34" s="6009" t="s">
        <v>80</v>
      </c>
      <c r="B34" s="6010">
        <f>SUM(B35:B39)</f>
        <v>0</v>
      </c>
      <c r="C34" s="6010">
        <f>SUM(C35:C39)</f>
        <v>0</v>
      </c>
      <c r="D34" s="6012">
        <f>SUM(B34:C34)</f>
        <v>0</v>
      </c>
      <c r="E34" s="6010">
        <f>SUM(E35:E39)</f>
        <v>0</v>
      </c>
      <c r="F34" s="6010">
        <f>SUM(F35:F39)</f>
        <v>0</v>
      </c>
      <c r="G34" s="6012">
        <f>SUM(E34:F34)</f>
        <v>0</v>
      </c>
      <c r="H34" s="6010">
        <f>SUM(H35:H39)</f>
        <v>0</v>
      </c>
      <c r="I34" s="6010">
        <f>SUM(I35:I39)</f>
        <v>0</v>
      </c>
      <c r="J34" s="6012">
        <f t="shared" ref="J34:J43" si="29">SUM(H34:I34)</f>
        <v>0</v>
      </c>
      <c r="K34" s="6010">
        <f>SUM(K35:K39)</f>
        <v>0</v>
      </c>
      <c r="L34" s="6010">
        <f>SUM(L35:L39)</f>
        <v>0</v>
      </c>
      <c r="M34" s="6012">
        <f>SUM(K34:L34)</f>
        <v>0</v>
      </c>
      <c r="N34" s="6013">
        <f>SUM(B34+E34+H34+K34)</f>
        <v>0</v>
      </c>
      <c r="O34" s="6014">
        <f>SUM(C34+F34+I34+L34)</f>
        <v>0</v>
      </c>
      <c r="P34" s="6015">
        <f t="shared" si="28"/>
        <v>0</v>
      </c>
      <c r="Q34" s="1748"/>
      <c r="R34" s="1748"/>
    </row>
    <row r="35" spans="1:18" ht="26.25">
      <c r="A35" s="6009" t="s">
        <v>395</v>
      </c>
      <c r="B35" s="6010">
        <v>0</v>
      </c>
      <c r="C35" s="6011">
        <v>0</v>
      </c>
      <c r="D35" s="6012">
        <f t="shared" ref="D35:D38" si="30">SUM(B35:C35)</f>
        <v>0</v>
      </c>
      <c r="E35" s="6010">
        <v>0</v>
      </c>
      <c r="F35" s="6011">
        <v>0</v>
      </c>
      <c r="G35" s="6012">
        <f t="shared" ref="G35:G38" si="31">SUM(E35:F35)</f>
        <v>0</v>
      </c>
      <c r="H35" s="6010">
        <v>0</v>
      </c>
      <c r="I35" s="6011">
        <v>0</v>
      </c>
      <c r="J35" s="6012">
        <f t="shared" si="29"/>
        <v>0</v>
      </c>
      <c r="K35" s="6010">
        <v>0</v>
      </c>
      <c r="L35" s="6011">
        <v>0</v>
      </c>
      <c r="M35" s="6012">
        <f t="shared" ref="M35:M38" si="32">SUM(K35:L35)</f>
        <v>0</v>
      </c>
      <c r="N35" s="6013">
        <f t="shared" ref="N35:O38" si="33">SUM(B35+E35+H35+K35)</f>
        <v>0</v>
      </c>
      <c r="O35" s="6014">
        <f t="shared" si="33"/>
        <v>0</v>
      </c>
      <c r="P35" s="6015">
        <f t="shared" si="28"/>
        <v>0</v>
      </c>
      <c r="Q35" s="1748"/>
      <c r="R35" s="1748"/>
    </row>
    <row r="36" spans="1:18" ht="26.25">
      <c r="A36" s="6049" t="s">
        <v>396</v>
      </c>
      <c r="B36" s="6010">
        <v>0</v>
      </c>
      <c r="C36" s="6011">
        <v>0</v>
      </c>
      <c r="D36" s="6012">
        <f t="shared" si="30"/>
        <v>0</v>
      </c>
      <c r="E36" s="6010">
        <v>0</v>
      </c>
      <c r="F36" s="6011">
        <v>0</v>
      </c>
      <c r="G36" s="6012">
        <f t="shared" si="31"/>
        <v>0</v>
      </c>
      <c r="H36" s="6010">
        <v>0</v>
      </c>
      <c r="I36" s="6011">
        <v>0</v>
      </c>
      <c r="J36" s="6012">
        <f t="shared" si="29"/>
        <v>0</v>
      </c>
      <c r="K36" s="6010">
        <v>0</v>
      </c>
      <c r="L36" s="6011">
        <v>0</v>
      </c>
      <c r="M36" s="6012">
        <f t="shared" si="32"/>
        <v>0</v>
      </c>
      <c r="N36" s="6013">
        <f t="shared" si="33"/>
        <v>0</v>
      </c>
      <c r="O36" s="6014">
        <f t="shared" si="33"/>
        <v>0</v>
      </c>
      <c r="P36" s="6015">
        <f t="shared" si="28"/>
        <v>0</v>
      </c>
      <c r="Q36" s="1748"/>
      <c r="R36" s="1748"/>
    </row>
    <row r="37" spans="1:18" ht="26.25">
      <c r="A37" s="6009" t="s">
        <v>397</v>
      </c>
      <c r="B37" s="6010">
        <v>0</v>
      </c>
      <c r="C37" s="6011">
        <v>0</v>
      </c>
      <c r="D37" s="6012">
        <f t="shared" si="30"/>
        <v>0</v>
      </c>
      <c r="E37" s="6010">
        <v>0</v>
      </c>
      <c r="F37" s="6011">
        <v>0</v>
      </c>
      <c r="G37" s="6012">
        <f t="shared" si="31"/>
        <v>0</v>
      </c>
      <c r="H37" s="6010">
        <v>0</v>
      </c>
      <c r="I37" s="6011">
        <v>0</v>
      </c>
      <c r="J37" s="6012">
        <f t="shared" si="29"/>
        <v>0</v>
      </c>
      <c r="K37" s="6010">
        <v>0</v>
      </c>
      <c r="L37" s="6011">
        <v>0</v>
      </c>
      <c r="M37" s="6012">
        <f t="shared" si="32"/>
        <v>0</v>
      </c>
      <c r="N37" s="6013">
        <f t="shared" si="33"/>
        <v>0</v>
      </c>
      <c r="O37" s="6014">
        <f t="shared" si="33"/>
        <v>0</v>
      </c>
      <c r="P37" s="6015">
        <f t="shared" si="28"/>
        <v>0</v>
      </c>
      <c r="Q37" s="1748"/>
      <c r="R37" s="1748"/>
    </row>
    <row r="38" spans="1:18" ht="26.25">
      <c r="A38" s="6009" t="s">
        <v>398</v>
      </c>
      <c r="B38" s="6010">
        <v>0</v>
      </c>
      <c r="C38" s="6011">
        <v>0</v>
      </c>
      <c r="D38" s="6012">
        <f t="shared" si="30"/>
        <v>0</v>
      </c>
      <c r="E38" s="6010">
        <v>0</v>
      </c>
      <c r="F38" s="6011">
        <v>0</v>
      </c>
      <c r="G38" s="6012">
        <f t="shared" si="31"/>
        <v>0</v>
      </c>
      <c r="H38" s="6010">
        <v>0</v>
      </c>
      <c r="I38" s="6011">
        <v>0</v>
      </c>
      <c r="J38" s="6012">
        <f t="shared" si="29"/>
        <v>0</v>
      </c>
      <c r="K38" s="6010">
        <v>0</v>
      </c>
      <c r="L38" s="6011">
        <v>0</v>
      </c>
      <c r="M38" s="6012">
        <f t="shared" si="32"/>
        <v>0</v>
      </c>
      <c r="N38" s="6013">
        <f t="shared" si="33"/>
        <v>0</v>
      </c>
      <c r="O38" s="6014">
        <f t="shared" si="33"/>
        <v>0</v>
      </c>
      <c r="P38" s="6015">
        <f t="shared" si="28"/>
        <v>0</v>
      </c>
      <c r="Q38" s="1748"/>
      <c r="R38" s="1748"/>
    </row>
    <row r="39" spans="1:18" ht="26.25">
      <c r="A39" s="6009" t="s">
        <v>399</v>
      </c>
      <c r="B39" s="6010">
        <v>0</v>
      </c>
      <c r="C39" s="6011">
        <v>0</v>
      </c>
      <c r="D39" s="6012">
        <f>SUM(B39:C39)</f>
        <v>0</v>
      </c>
      <c r="E39" s="6010">
        <v>0</v>
      </c>
      <c r="F39" s="6011">
        <v>0</v>
      </c>
      <c r="G39" s="6012">
        <f>SUM(E39:F39)</f>
        <v>0</v>
      </c>
      <c r="H39" s="6010">
        <v>0</v>
      </c>
      <c r="I39" s="6011">
        <v>0</v>
      </c>
      <c r="J39" s="6012">
        <f t="shared" si="29"/>
        <v>0</v>
      </c>
      <c r="K39" s="6010">
        <v>0</v>
      </c>
      <c r="L39" s="6011">
        <v>0</v>
      </c>
      <c r="M39" s="6012">
        <f>SUM(K39:L39)</f>
        <v>0</v>
      </c>
      <c r="N39" s="6013">
        <f>SUM(B39+E39+H39+K39)</f>
        <v>0</v>
      </c>
      <c r="O39" s="6014">
        <f>SUM(C39+F39+I39+L39)</f>
        <v>0</v>
      </c>
      <c r="P39" s="6015">
        <f t="shared" si="28"/>
        <v>0</v>
      </c>
      <c r="Q39" s="1748"/>
      <c r="R39" s="1748"/>
    </row>
    <row r="40" spans="1:18" ht="26.25">
      <c r="A40" s="6009" t="s">
        <v>74</v>
      </c>
      <c r="B40" s="6010">
        <v>0</v>
      </c>
      <c r="C40" s="6011">
        <v>0</v>
      </c>
      <c r="D40" s="6012">
        <f t="shared" ref="D40:D43" si="34">SUM(B40:C40)</f>
        <v>0</v>
      </c>
      <c r="E40" s="6010">
        <v>0</v>
      </c>
      <c r="F40" s="6011">
        <v>2</v>
      </c>
      <c r="G40" s="6012">
        <f t="shared" ref="G40:G43" si="35">SUM(E40:F40)</f>
        <v>2</v>
      </c>
      <c r="H40" s="6010">
        <v>0</v>
      </c>
      <c r="I40" s="6011">
        <v>0</v>
      </c>
      <c r="J40" s="6012">
        <f t="shared" si="29"/>
        <v>0</v>
      </c>
      <c r="K40" s="6010">
        <v>1</v>
      </c>
      <c r="L40" s="6011">
        <v>0</v>
      </c>
      <c r="M40" s="6012">
        <f t="shared" ref="M40:M43" si="36">SUM(K40:L40)</f>
        <v>1</v>
      </c>
      <c r="N40" s="6013">
        <f t="shared" ref="N40:O43" si="37">SUM(B40+E40+H40+K40)</f>
        <v>1</v>
      </c>
      <c r="O40" s="6014">
        <f t="shared" si="37"/>
        <v>2</v>
      </c>
      <c r="P40" s="6015">
        <f t="shared" si="28"/>
        <v>3</v>
      </c>
      <c r="Q40" s="1748"/>
      <c r="R40" s="1748"/>
    </row>
    <row r="41" spans="1:18" ht="26.25">
      <c r="A41" s="6009" t="s">
        <v>75</v>
      </c>
      <c r="B41" s="6010">
        <v>0</v>
      </c>
      <c r="C41" s="6011">
        <v>0</v>
      </c>
      <c r="D41" s="6012">
        <f t="shared" si="34"/>
        <v>0</v>
      </c>
      <c r="E41" s="6010">
        <v>0</v>
      </c>
      <c r="F41" s="6011">
        <v>0</v>
      </c>
      <c r="G41" s="6012">
        <f t="shared" si="35"/>
        <v>0</v>
      </c>
      <c r="H41" s="6010">
        <v>0</v>
      </c>
      <c r="I41" s="6011">
        <v>0</v>
      </c>
      <c r="J41" s="6012">
        <f t="shared" si="29"/>
        <v>0</v>
      </c>
      <c r="K41" s="6010">
        <v>0</v>
      </c>
      <c r="L41" s="6011">
        <v>0</v>
      </c>
      <c r="M41" s="6012">
        <f t="shared" si="36"/>
        <v>0</v>
      </c>
      <c r="N41" s="6013">
        <f t="shared" si="37"/>
        <v>0</v>
      </c>
      <c r="O41" s="6014">
        <f t="shared" si="37"/>
        <v>0</v>
      </c>
      <c r="P41" s="6015">
        <f t="shared" si="28"/>
        <v>0</v>
      </c>
      <c r="Q41" s="1748"/>
      <c r="R41" s="1748"/>
    </row>
    <row r="42" spans="1:18" ht="34.5" customHeight="1">
      <c r="A42" s="6016" t="s">
        <v>76</v>
      </c>
      <c r="B42" s="6010">
        <v>0</v>
      </c>
      <c r="C42" s="6011">
        <v>0</v>
      </c>
      <c r="D42" s="6012">
        <f t="shared" si="34"/>
        <v>0</v>
      </c>
      <c r="E42" s="6010">
        <v>0</v>
      </c>
      <c r="F42" s="6011">
        <v>0</v>
      </c>
      <c r="G42" s="6012">
        <f t="shared" si="35"/>
        <v>0</v>
      </c>
      <c r="H42" s="6010">
        <v>0</v>
      </c>
      <c r="I42" s="6011">
        <v>0</v>
      </c>
      <c r="J42" s="6012">
        <f t="shared" si="29"/>
        <v>0</v>
      </c>
      <c r="K42" s="6010">
        <v>0</v>
      </c>
      <c r="L42" s="6011">
        <v>0</v>
      </c>
      <c r="M42" s="6012">
        <f t="shared" si="36"/>
        <v>0</v>
      </c>
      <c r="N42" s="6013">
        <f t="shared" si="37"/>
        <v>0</v>
      </c>
      <c r="O42" s="6014">
        <f t="shared" si="37"/>
        <v>0</v>
      </c>
      <c r="P42" s="6015">
        <f t="shared" si="28"/>
        <v>0</v>
      </c>
      <c r="Q42" s="1748"/>
      <c r="R42" s="1748"/>
    </row>
    <row r="43" spans="1:18" ht="27" thickBot="1">
      <c r="A43" s="6017" t="s">
        <v>77</v>
      </c>
      <c r="B43" s="6018">
        <v>1</v>
      </c>
      <c r="C43" s="6019">
        <v>0</v>
      </c>
      <c r="D43" s="6020">
        <f t="shared" si="34"/>
        <v>1</v>
      </c>
      <c r="E43" s="6018">
        <v>0</v>
      </c>
      <c r="F43" s="6019">
        <v>0</v>
      </c>
      <c r="G43" s="6020">
        <f t="shared" si="35"/>
        <v>0</v>
      </c>
      <c r="H43" s="6018">
        <v>0</v>
      </c>
      <c r="I43" s="6019">
        <v>0</v>
      </c>
      <c r="J43" s="6020">
        <f t="shared" si="29"/>
        <v>0</v>
      </c>
      <c r="K43" s="6018">
        <v>1</v>
      </c>
      <c r="L43" s="6019">
        <v>0</v>
      </c>
      <c r="M43" s="6020">
        <f t="shared" si="36"/>
        <v>1</v>
      </c>
      <c r="N43" s="5078">
        <f t="shared" si="37"/>
        <v>2</v>
      </c>
      <c r="O43" s="6021">
        <f t="shared" si="37"/>
        <v>0</v>
      </c>
      <c r="P43" s="6022">
        <f t="shared" si="28"/>
        <v>2</v>
      </c>
      <c r="Q43" s="1749"/>
      <c r="R43" s="1749"/>
    </row>
    <row r="44" spans="1:18" ht="26.25" thickBot="1">
      <c r="A44" s="6035" t="s">
        <v>19</v>
      </c>
      <c r="B44" s="6036">
        <f>SUM(B34+B40+B41+B42+B43)</f>
        <v>1</v>
      </c>
      <c r="C44" s="6036">
        <f t="shared" ref="C44:P44" si="38">SUM(C34+C40+C41+C42+C43)</f>
        <v>0</v>
      </c>
      <c r="D44" s="6036">
        <f t="shared" si="38"/>
        <v>1</v>
      </c>
      <c r="E44" s="6036">
        <f t="shared" si="38"/>
        <v>0</v>
      </c>
      <c r="F44" s="6036">
        <f t="shared" si="38"/>
        <v>2</v>
      </c>
      <c r="G44" s="6036">
        <f t="shared" si="38"/>
        <v>2</v>
      </c>
      <c r="H44" s="6036">
        <f t="shared" si="38"/>
        <v>0</v>
      </c>
      <c r="I44" s="6036">
        <f t="shared" si="38"/>
        <v>0</v>
      </c>
      <c r="J44" s="6036">
        <f t="shared" si="38"/>
        <v>0</v>
      </c>
      <c r="K44" s="6036">
        <f t="shared" si="38"/>
        <v>2</v>
      </c>
      <c r="L44" s="6036">
        <f t="shared" si="38"/>
        <v>0</v>
      </c>
      <c r="M44" s="6036">
        <f t="shared" si="38"/>
        <v>2</v>
      </c>
      <c r="N44" s="6036">
        <f t="shared" si="38"/>
        <v>3</v>
      </c>
      <c r="O44" s="6036">
        <f t="shared" si="38"/>
        <v>2</v>
      </c>
      <c r="P44" s="6037">
        <f t="shared" si="38"/>
        <v>5</v>
      </c>
      <c r="Q44" s="108"/>
      <c r="R44" s="108"/>
    </row>
    <row r="45" spans="1:18">
      <c r="A45" s="6038" t="s">
        <v>29</v>
      </c>
      <c r="B45" s="6039">
        <f>B32</f>
        <v>194</v>
      </c>
      <c r="C45" s="6040">
        <f t="shared" ref="C45:P45" si="39">C32</f>
        <v>57</v>
      </c>
      <c r="D45" s="6041">
        <f t="shared" si="39"/>
        <v>251</v>
      </c>
      <c r="E45" s="6039">
        <f t="shared" si="39"/>
        <v>222</v>
      </c>
      <c r="F45" s="6040">
        <f t="shared" si="39"/>
        <v>19</v>
      </c>
      <c r="G45" s="6041">
        <f t="shared" si="39"/>
        <v>241</v>
      </c>
      <c r="H45" s="6039">
        <f t="shared" si="39"/>
        <v>256</v>
      </c>
      <c r="I45" s="6040">
        <f t="shared" si="39"/>
        <v>13</v>
      </c>
      <c r="J45" s="6041">
        <f t="shared" si="39"/>
        <v>269</v>
      </c>
      <c r="K45" s="6039">
        <f t="shared" si="39"/>
        <v>235</v>
      </c>
      <c r="L45" s="6040">
        <f t="shared" si="39"/>
        <v>8</v>
      </c>
      <c r="M45" s="6041">
        <f t="shared" si="39"/>
        <v>243</v>
      </c>
      <c r="N45" s="5079">
        <f t="shared" si="39"/>
        <v>907</v>
      </c>
      <c r="O45" s="6040">
        <f t="shared" si="39"/>
        <v>97</v>
      </c>
      <c r="P45" s="6041">
        <f t="shared" si="39"/>
        <v>1004</v>
      </c>
      <c r="Q45" s="108"/>
      <c r="R45" s="108"/>
    </row>
    <row r="46" spans="1:18">
      <c r="A46" s="6030" t="s">
        <v>30</v>
      </c>
      <c r="B46" s="6042">
        <f>B44</f>
        <v>1</v>
      </c>
      <c r="C46" s="6014">
        <f t="shared" ref="C46:P46" si="40">C44</f>
        <v>0</v>
      </c>
      <c r="D46" s="6015">
        <f t="shared" si="40"/>
        <v>1</v>
      </c>
      <c r="E46" s="6042">
        <f t="shared" si="40"/>
        <v>0</v>
      </c>
      <c r="F46" s="6014">
        <f t="shared" si="40"/>
        <v>2</v>
      </c>
      <c r="G46" s="6015">
        <f t="shared" si="40"/>
        <v>2</v>
      </c>
      <c r="H46" s="6042">
        <f t="shared" si="40"/>
        <v>0</v>
      </c>
      <c r="I46" s="6014">
        <f t="shared" si="40"/>
        <v>0</v>
      </c>
      <c r="J46" s="6015">
        <f t="shared" si="40"/>
        <v>0</v>
      </c>
      <c r="K46" s="6042">
        <f t="shared" si="40"/>
        <v>2</v>
      </c>
      <c r="L46" s="6014">
        <f t="shared" si="40"/>
        <v>0</v>
      </c>
      <c r="M46" s="6015">
        <f t="shared" si="40"/>
        <v>2</v>
      </c>
      <c r="N46" s="6013">
        <f t="shared" si="40"/>
        <v>3</v>
      </c>
      <c r="O46" s="6014">
        <f t="shared" si="40"/>
        <v>2</v>
      </c>
      <c r="P46" s="6015">
        <f t="shared" si="40"/>
        <v>5</v>
      </c>
      <c r="Q46" s="109"/>
    </row>
    <row r="47" spans="1:18" ht="30.75" thickBot="1">
      <c r="A47" s="6043" t="s">
        <v>31</v>
      </c>
      <c r="B47" s="6044">
        <f>SUM(B45:B46)</f>
        <v>195</v>
      </c>
      <c r="C47" s="6045">
        <f t="shared" ref="C47:P47" si="41">SUM(C45:C46)</f>
        <v>57</v>
      </c>
      <c r="D47" s="6046">
        <f t="shared" si="41"/>
        <v>252</v>
      </c>
      <c r="E47" s="6044">
        <f t="shared" si="41"/>
        <v>222</v>
      </c>
      <c r="F47" s="6045">
        <f t="shared" si="41"/>
        <v>21</v>
      </c>
      <c r="G47" s="6047">
        <f t="shared" si="41"/>
        <v>243</v>
      </c>
      <c r="H47" s="6044">
        <f t="shared" si="41"/>
        <v>256</v>
      </c>
      <c r="I47" s="6045">
        <f t="shared" si="41"/>
        <v>13</v>
      </c>
      <c r="J47" s="6047">
        <f t="shared" si="41"/>
        <v>269</v>
      </c>
      <c r="K47" s="6044">
        <f t="shared" si="41"/>
        <v>237</v>
      </c>
      <c r="L47" s="6045">
        <f t="shared" si="41"/>
        <v>8</v>
      </c>
      <c r="M47" s="6046">
        <f t="shared" si="41"/>
        <v>245</v>
      </c>
      <c r="N47" s="6048">
        <f t="shared" si="41"/>
        <v>910</v>
      </c>
      <c r="O47" s="6048">
        <f t="shared" si="41"/>
        <v>99</v>
      </c>
      <c r="P47" s="6048">
        <f t="shared" si="41"/>
        <v>1009</v>
      </c>
      <c r="Q47" s="108"/>
      <c r="R47" s="108"/>
    </row>
    <row r="48" spans="1:18" ht="16.5" customHeight="1">
      <c r="A48" s="252"/>
      <c r="B48" s="253"/>
      <c r="C48" s="253"/>
      <c r="D48" s="253"/>
      <c r="E48" s="253"/>
      <c r="F48" s="253"/>
      <c r="G48" s="253"/>
      <c r="H48" s="253"/>
      <c r="I48" s="253"/>
      <c r="J48" s="253"/>
      <c r="K48" s="253"/>
      <c r="L48" s="253"/>
      <c r="M48" s="253"/>
      <c r="N48" s="253"/>
      <c r="O48" s="253"/>
      <c r="P48" s="253"/>
      <c r="Q48" s="108"/>
      <c r="R48" s="108"/>
    </row>
    <row r="49" spans="1:16" ht="71.25" customHeight="1">
      <c r="A49" s="7297"/>
      <c r="B49" s="7297"/>
      <c r="C49" s="7297"/>
      <c r="D49" s="7297"/>
      <c r="E49" s="1121"/>
      <c r="F49" s="1121"/>
      <c r="G49" s="7297"/>
      <c r="H49" s="7297"/>
      <c r="I49" s="7297"/>
      <c r="J49" s="7297"/>
      <c r="K49" s="7297"/>
      <c r="L49" s="7297"/>
      <c r="M49" s="7297"/>
      <c r="N49" s="7297"/>
      <c r="O49" s="7297"/>
      <c r="P49" s="7297"/>
    </row>
    <row r="50" spans="1:16" ht="40.5" customHeight="1"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</row>
    <row r="51" spans="1:16" ht="45" customHeight="1"/>
  </sheetData>
  <mergeCells count="11">
    <mergeCell ref="A49:D49"/>
    <mergeCell ref="G49:P49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Лист18">
    <tabColor rgb="FF00B050"/>
  </sheetPr>
  <dimension ref="A1:U41"/>
  <sheetViews>
    <sheetView zoomScale="50" zoomScaleNormal="50" workbookViewId="0">
      <selection activeCell="H18" sqref="H18"/>
    </sheetView>
  </sheetViews>
  <sheetFormatPr defaultColWidth="9.140625" defaultRowHeight="25.5"/>
  <cols>
    <col min="1" max="1" width="103.7109375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5.5703125" style="107" customWidth="1"/>
    <col min="15" max="15" width="13.28515625" style="107" customWidth="1"/>
    <col min="16" max="16" width="12.5703125" style="107" customWidth="1"/>
    <col min="17" max="17" width="14.7109375" style="107" customWidth="1"/>
    <col min="18" max="18" width="14.5703125" style="107" customWidth="1"/>
    <col min="19" max="19" width="13.5703125" style="107" customWidth="1"/>
    <col min="20" max="20" width="9.28515625" style="107" customWidth="1"/>
    <col min="21" max="16384" width="9.140625" style="107"/>
  </cols>
  <sheetData>
    <row r="1" spans="1:21" ht="25.5" customHeight="1">
      <c r="A1" s="7304"/>
      <c r="B1" s="7304"/>
      <c r="C1" s="7304"/>
      <c r="D1" s="7304"/>
      <c r="E1" s="7304"/>
      <c r="F1" s="7304"/>
      <c r="G1" s="7304"/>
      <c r="H1" s="7304"/>
      <c r="I1" s="7304"/>
      <c r="J1" s="7304"/>
      <c r="K1" s="7304"/>
      <c r="L1" s="7304"/>
      <c r="M1" s="7304"/>
      <c r="N1" s="7304"/>
      <c r="O1" s="7304"/>
      <c r="P1" s="7304"/>
      <c r="Q1" s="7304"/>
      <c r="R1" s="7304"/>
      <c r="S1" s="7304"/>
    </row>
    <row r="2" spans="1:21">
      <c r="A2" s="7335" t="s">
        <v>79</v>
      </c>
      <c r="B2" s="7335"/>
      <c r="C2" s="7335"/>
      <c r="D2" s="7335"/>
      <c r="E2" s="7335"/>
      <c r="F2" s="7335"/>
      <c r="G2" s="7335"/>
      <c r="H2" s="7335"/>
      <c r="I2" s="7335"/>
      <c r="J2" s="7335"/>
      <c r="K2" s="7335"/>
      <c r="L2" s="7335"/>
      <c r="M2" s="7335"/>
      <c r="N2" s="7335"/>
      <c r="O2" s="7335"/>
      <c r="P2" s="7335"/>
      <c r="Q2" s="7335"/>
      <c r="R2" s="7335"/>
      <c r="S2" s="7335"/>
    </row>
    <row r="3" spans="1:21" ht="25.5" customHeight="1">
      <c r="A3" s="7144" t="s">
        <v>72</v>
      </c>
      <c r="B3" s="7144"/>
      <c r="C3" s="7144"/>
      <c r="D3" s="7144"/>
      <c r="E3" s="7144"/>
      <c r="F3" s="7144"/>
      <c r="G3" s="7144"/>
      <c r="H3" s="7144"/>
      <c r="I3" s="7144"/>
      <c r="J3" s="7144"/>
      <c r="K3" s="7144"/>
      <c r="L3" s="7144"/>
      <c r="M3" s="7144"/>
      <c r="N3" s="7144"/>
      <c r="O3" s="7144"/>
      <c r="P3" s="7144"/>
      <c r="Q3" s="7144"/>
      <c r="R3" s="7144"/>
      <c r="S3" s="7144"/>
    </row>
    <row r="4" spans="1:21">
      <c r="A4" s="7336" t="s">
        <v>73</v>
      </c>
      <c r="B4" s="7336"/>
      <c r="C4" s="7336"/>
      <c r="D4" s="7336"/>
      <c r="E4" s="7336"/>
      <c r="F4" s="7336"/>
      <c r="G4" s="7336"/>
      <c r="H4" s="7336"/>
      <c r="I4" s="7336"/>
      <c r="J4" s="7336"/>
      <c r="K4" s="7336"/>
      <c r="L4" s="7336"/>
      <c r="M4" s="7336"/>
      <c r="N4" s="7336"/>
      <c r="O4" s="7336"/>
      <c r="P4" s="7336"/>
      <c r="Q4" s="7336"/>
      <c r="R4" s="7336"/>
      <c r="S4" s="7336"/>
    </row>
    <row r="5" spans="1:21" ht="25.5" customHeight="1">
      <c r="A5" s="7304" t="s">
        <v>449</v>
      </c>
      <c r="B5" s="7304"/>
      <c r="C5" s="7304"/>
      <c r="D5" s="7304"/>
      <c r="E5" s="7304"/>
      <c r="F5" s="7304"/>
      <c r="G5" s="7304"/>
      <c r="H5" s="7304"/>
      <c r="I5" s="7304"/>
      <c r="J5" s="7304"/>
      <c r="K5" s="7304"/>
      <c r="L5" s="7304"/>
      <c r="M5" s="7304"/>
      <c r="N5" s="7304"/>
      <c r="O5" s="7304"/>
      <c r="P5" s="7304"/>
      <c r="Q5" s="7304"/>
      <c r="R5" s="7304"/>
      <c r="S5" s="7304"/>
    </row>
    <row r="6" spans="1:21" ht="26.25" customHeight="1" thickBot="1">
      <c r="A6" s="1912"/>
      <c r="B6" s="1912"/>
      <c r="C6" s="1912"/>
      <c r="D6" s="1912"/>
      <c r="E6" s="1912"/>
      <c r="F6" s="1912"/>
      <c r="G6" s="1912"/>
      <c r="H6" s="1912"/>
      <c r="I6" s="1912"/>
      <c r="J6" s="1912"/>
      <c r="K6" s="1912"/>
      <c r="L6" s="1912"/>
      <c r="M6" s="1912"/>
      <c r="N6" s="1912"/>
      <c r="O6" s="1912"/>
      <c r="P6" s="1912"/>
      <c r="Q6" s="1912"/>
      <c r="R6" s="1912"/>
      <c r="S6" s="1912"/>
    </row>
    <row r="7" spans="1:21" ht="33" customHeight="1">
      <c r="A7" s="7314" t="s">
        <v>1</v>
      </c>
      <c r="B7" s="7316" t="s">
        <v>36</v>
      </c>
      <c r="C7" s="7317"/>
      <c r="D7" s="7318"/>
      <c r="E7" s="7316" t="s">
        <v>37</v>
      </c>
      <c r="F7" s="7317"/>
      <c r="G7" s="7318"/>
      <c r="H7" s="7325" t="s">
        <v>43</v>
      </c>
      <c r="I7" s="7317"/>
      <c r="J7" s="7317"/>
      <c r="K7" s="7316" t="s">
        <v>148</v>
      </c>
      <c r="L7" s="7317"/>
      <c r="M7" s="7318"/>
      <c r="N7" s="7316" t="s">
        <v>152</v>
      </c>
      <c r="O7" s="7317"/>
      <c r="P7" s="7318"/>
      <c r="Q7" s="7329" t="s">
        <v>342</v>
      </c>
      <c r="R7" s="7330"/>
      <c r="S7" s="7331"/>
    </row>
    <row r="8" spans="1:21" ht="12.75" customHeight="1" thickBot="1">
      <c r="A8" s="7315"/>
      <c r="B8" s="7319"/>
      <c r="C8" s="7320"/>
      <c r="D8" s="7321"/>
      <c r="E8" s="7322"/>
      <c r="F8" s="7323"/>
      <c r="G8" s="7324"/>
      <c r="H8" s="7323"/>
      <c r="I8" s="7323"/>
      <c r="J8" s="7323"/>
      <c r="K8" s="7326"/>
      <c r="L8" s="7327"/>
      <c r="M8" s="7328"/>
      <c r="N8" s="7326"/>
      <c r="O8" s="7327"/>
      <c r="P8" s="7328"/>
      <c r="Q8" s="7332"/>
      <c r="R8" s="7333"/>
      <c r="S8" s="7334"/>
    </row>
    <row r="9" spans="1:21" ht="88.5" customHeight="1" thickBot="1">
      <c r="A9" s="7315"/>
      <c r="B9" s="1109" t="s">
        <v>7</v>
      </c>
      <c r="C9" s="1110" t="s">
        <v>8</v>
      </c>
      <c r="D9" s="1111" t="s">
        <v>9</v>
      </c>
      <c r="E9" s="1109" t="s">
        <v>7</v>
      </c>
      <c r="F9" s="1110" t="s">
        <v>8</v>
      </c>
      <c r="G9" s="1111" t="s">
        <v>9</v>
      </c>
      <c r="H9" s="1112" t="s">
        <v>7</v>
      </c>
      <c r="I9" s="1110" t="s">
        <v>8</v>
      </c>
      <c r="J9" s="1113" t="s">
        <v>9</v>
      </c>
      <c r="K9" s="1109" t="s">
        <v>7</v>
      </c>
      <c r="L9" s="1110" t="s">
        <v>8</v>
      </c>
      <c r="M9" s="1113" t="s">
        <v>9</v>
      </c>
      <c r="N9" s="1109" t="s">
        <v>7</v>
      </c>
      <c r="O9" s="1110" t="s">
        <v>8</v>
      </c>
      <c r="P9" s="1111" t="s">
        <v>9</v>
      </c>
      <c r="Q9" s="1109" t="s">
        <v>7</v>
      </c>
      <c r="R9" s="1110" t="s">
        <v>8</v>
      </c>
      <c r="S9" s="1111" t="s">
        <v>9</v>
      </c>
    </row>
    <row r="10" spans="1:21" ht="26.25">
      <c r="A10" s="1088" t="s">
        <v>10</v>
      </c>
      <c r="B10" s="1107"/>
      <c r="C10" s="1108"/>
      <c r="D10" s="1106"/>
      <c r="E10" s="1107"/>
      <c r="F10" s="1108"/>
      <c r="G10" s="1106"/>
      <c r="H10" s="1107"/>
      <c r="I10" s="1108"/>
      <c r="J10" s="1106"/>
      <c r="K10" s="1107"/>
      <c r="L10" s="1108"/>
      <c r="M10" s="1106"/>
      <c r="N10" s="1107"/>
      <c r="O10" s="1108"/>
      <c r="P10" s="1106"/>
      <c r="Q10" s="1092"/>
      <c r="R10" s="1093"/>
      <c r="S10" s="1094"/>
    </row>
    <row r="11" spans="1:21" ht="27.75" customHeight="1">
      <c r="A11" s="1089" t="s">
        <v>80</v>
      </c>
      <c r="B11" s="1085">
        <f t="shared" ref="B11:F15" si="0">B19+B26</f>
        <v>0</v>
      </c>
      <c r="C11" s="1086">
        <f t="shared" si="0"/>
        <v>0</v>
      </c>
      <c r="D11" s="1087">
        <f>B11+C11</f>
        <v>0</v>
      </c>
      <c r="E11" s="1085">
        <f t="shared" si="0"/>
        <v>0</v>
      </c>
      <c r="F11" s="1086">
        <f t="shared" si="0"/>
        <v>0</v>
      </c>
      <c r="G11" s="1087">
        <f>E11+F11</f>
        <v>0</v>
      </c>
      <c r="H11" s="1185">
        <f t="shared" ref="H11:I15" si="1">H19+H26</f>
        <v>0</v>
      </c>
      <c r="I11" s="1186">
        <f t="shared" si="1"/>
        <v>0</v>
      </c>
      <c r="J11" s="1187">
        <f t="shared" ref="J11:J15" si="2">H11+I11</f>
        <v>0</v>
      </c>
      <c r="K11" s="1404">
        <f t="shared" ref="K11:L15" si="3">K19+K26</f>
        <v>0</v>
      </c>
      <c r="L11" s="1405">
        <f t="shared" si="3"/>
        <v>0</v>
      </c>
      <c r="M11" s="1406">
        <f t="shared" ref="M11:M15" si="4">K11+L11</f>
        <v>0</v>
      </c>
      <c r="N11" s="1848">
        <f t="shared" ref="N11:O15" si="5">N19+N26</f>
        <v>0</v>
      </c>
      <c r="O11" s="1849">
        <f t="shared" si="5"/>
        <v>0</v>
      </c>
      <c r="P11" s="1850">
        <f t="shared" ref="P11:P15" si="6">N11+O11</f>
        <v>0</v>
      </c>
      <c r="Q11" s="1223">
        <f t="shared" ref="Q11:R15" si="7">SUM(B11+E11+H11+K11+N11)</f>
        <v>0</v>
      </c>
      <c r="R11" s="1217">
        <f t="shared" si="7"/>
        <v>0</v>
      </c>
      <c r="S11" s="1218">
        <f t="shared" ref="S11:S15" si="8">SUM(Q11:R11)</f>
        <v>0</v>
      </c>
    </row>
    <row r="12" spans="1:21" ht="27.75" customHeight="1">
      <c r="A12" s="1089" t="s">
        <v>74</v>
      </c>
      <c r="B12" s="1085">
        <f t="shared" si="0"/>
        <v>0</v>
      </c>
      <c r="C12" s="1086">
        <f t="shared" si="0"/>
        <v>0</v>
      </c>
      <c r="D12" s="1087">
        <f>B12+C12</f>
        <v>0</v>
      </c>
      <c r="E12" s="1085">
        <f t="shared" si="0"/>
        <v>0</v>
      </c>
      <c r="F12" s="1086">
        <f t="shared" si="0"/>
        <v>0</v>
      </c>
      <c r="G12" s="1087">
        <f>E12+F12</f>
        <v>0</v>
      </c>
      <c r="H12" s="1185">
        <f t="shared" si="1"/>
        <v>0</v>
      </c>
      <c r="I12" s="1186">
        <f t="shared" si="1"/>
        <v>0</v>
      </c>
      <c r="J12" s="1187">
        <f t="shared" si="2"/>
        <v>0</v>
      </c>
      <c r="K12" s="1404">
        <f t="shared" si="3"/>
        <v>0</v>
      </c>
      <c r="L12" s="1405">
        <f t="shared" si="3"/>
        <v>0</v>
      </c>
      <c r="M12" s="1406">
        <f t="shared" si="4"/>
        <v>0</v>
      </c>
      <c r="N12" s="1848">
        <f t="shared" si="5"/>
        <v>0</v>
      </c>
      <c r="O12" s="1849">
        <f t="shared" si="5"/>
        <v>0</v>
      </c>
      <c r="P12" s="1850">
        <f t="shared" si="6"/>
        <v>0</v>
      </c>
      <c r="Q12" s="1223">
        <f t="shared" si="7"/>
        <v>0</v>
      </c>
      <c r="R12" s="1217">
        <f t="shared" si="7"/>
        <v>0</v>
      </c>
      <c r="S12" s="1218">
        <f t="shared" si="8"/>
        <v>0</v>
      </c>
    </row>
    <row r="13" spans="1:21" ht="26.25">
      <c r="A13" s="1089" t="s">
        <v>75</v>
      </c>
      <c r="B13" s="1085">
        <f t="shared" si="0"/>
        <v>0</v>
      </c>
      <c r="C13" s="1086">
        <f t="shared" si="0"/>
        <v>0</v>
      </c>
      <c r="D13" s="1087">
        <f>B13+C13</f>
        <v>0</v>
      </c>
      <c r="E13" s="1085">
        <f t="shared" si="0"/>
        <v>0</v>
      </c>
      <c r="F13" s="1086">
        <f t="shared" si="0"/>
        <v>0</v>
      </c>
      <c r="G13" s="1087">
        <f>E13+F13</f>
        <v>0</v>
      </c>
      <c r="H13" s="1185">
        <f t="shared" si="1"/>
        <v>0</v>
      </c>
      <c r="I13" s="1186">
        <f t="shared" si="1"/>
        <v>0</v>
      </c>
      <c r="J13" s="1187">
        <f t="shared" si="2"/>
        <v>0</v>
      </c>
      <c r="K13" s="1404">
        <f t="shared" si="3"/>
        <v>0</v>
      </c>
      <c r="L13" s="1405">
        <f t="shared" si="3"/>
        <v>0</v>
      </c>
      <c r="M13" s="1406">
        <f t="shared" si="4"/>
        <v>0</v>
      </c>
      <c r="N13" s="1848">
        <f t="shared" si="5"/>
        <v>0</v>
      </c>
      <c r="O13" s="1849">
        <f t="shared" si="5"/>
        <v>0</v>
      </c>
      <c r="P13" s="1850">
        <f t="shared" si="6"/>
        <v>0</v>
      </c>
      <c r="Q13" s="1223">
        <f t="shared" si="7"/>
        <v>0</v>
      </c>
      <c r="R13" s="1217">
        <f t="shared" si="7"/>
        <v>0</v>
      </c>
      <c r="S13" s="1218">
        <f t="shared" si="8"/>
        <v>0</v>
      </c>
    </row>
    <row r="14" spans="1:21" ht="26.25">
      <c r="A14" s="1090" t="s">
        <v>76</v>
      </c>
      <c r="B14" s="1085">
        <f t="shared" si="0"/>
        <v>0</v>
      </c>
      <c r="C14" s="1086">
        <f t="shared" si="0"/>
        <v>0</v>
      </c>
      <c r="D14" s="1087">
        <f>B14+C14</f>
        <v>0</v>
      </c>
      <c r="E14" s="1085">
        <f t="shared" si="0"/>
        <v>0</v>
      </c>
      <c r="F14" s="1086">
        <f t="shared" si="0"/>
        <v>0</v>
      </c>
      <c r="G14" s="1087">
        <f>E14+F14</f>
        <v>0</v>
      </c>
      <c r="H14" s="1185">
        <f t="shared" si="1"/>
        <v>0</v>
      </c>
      <c r="I14" s="1186">
        <f t="shared" si="1"/>
        <v>0</v>
      </c>
      <c r="J14" s="1187">
        <f t="shared" si="2"/>
        <v>0</v>
      </c>
      <c r="K14" s="1404">
        <f t="shared" si="3"/>
        <v>0</v>
      </c>
      <c r="L14" s="1405">
        <f t="shared" si="3"/>
        <v>1</v>
      </c>
      <c r="M14" s="1406">
        <f t="shared" si="4"/>
        <v>1</v>
      </c>
      <c r="N14" s="1848">
        <f t="shared" si="5"/>
        <v>0</v>
      </c>
      <c r="O14" s="1849">
        <f t="shared" si="5"/>
        <v>0</v>
      </c>
      <c r="P14" s="1850">
        <f t="shared" si="6"/>
        <v>0</v>
      </c>
      <c r="Q14" s="1223">
        <f t="shared" si="7"/>
        <v>0</v>
      </c>
      <c r="R14" s="1217">
        <f t="shared" si="7"/>
        <v>1</v>
      </c>
      <c r="S14" s="1218">
        <f t="shared" si="8"/>
        <v>1</v>
      </c>
    </row>
    <row r="15" spans="1:21" ht="27" thickBot="1">
      <c r="A15" s="1287" t="s">
        <v>77</v>
      </c>
      <c r="B15" s="1288">
        <f t="shared" si="0"/>
        <v>0</v>
      </c>
      <c r="C15" s="1289">
        <f t="shared" si="0"/>
        <v>0</v>
      </c>
      <c r="D15" s="1290">
        <f>B15+C15</f>
        <v>0</v>
      </c>
      <c r="E15" s="1288">
        <f t="shared" si="0"/>
        <v>0</v>
      </c>
      <c r="F15" s="1289">
        <f t="shared" si="0"/>
        <v>0</v>
      </c>
      <c r="G15" s="1290">
        <f>E15+F15</f>
        <v>0</v>
      </c>
      <c r="H15" s="1288">
        <f t="shared" si="1"/>
        <v>0</v>
      </c>
      <c r="I15" s="1289">
        <f t="shared" si="1"/>
        <v>0</v>
      </c>
      <c r="J15" s="1290">
        <f t="shared" si="2"/>
        <v>0</v>
      </c>
      <c r="K15" s="1417">
        <f t="shared" si="3"/>
        <v>0</v>
      </c>
      <c r="L15" s="1418">
        <f t="shared" si="3"/>
        <v>0</v>
      </c>
      <c r="M15" s="1419">
        <f t="shared" si="4"/>
        <v>0</v>
      </c>
      <c r="N15" s="1860">
        <f t="shared" si="5"/>
        <v>0</v>
      </c>
      <c r="O15" s="1861">
        <f t="shared" si="5"/>
        <v>0</v>
      </c>
      <c r="P15" s="1780">
        <f t="shared" si="6"/>
        <v>0</v>
      </c>
      <c r="Q15" s="1291">
        <f t="shared" si="7"/>
        <v>0</v>
      </c>
      <c r="R15" s="1292">
        <f t="shared" si="7"/>
        <v>0</v>
      </c>
      <c r="S15" s="1293">
        <f t="shared" si="8"/>
        <v>0</v>
      </c>
    </row>
    <row r="16" spans="1:21" ht="26.25" thickBot="1">
      <c r="A16" s="1297" t="s">
        <v>14</v>
      </c>
      <c r="B16" s="1298">
        <f t="shared" ref="B16:S16" si="9">SUM(B11:B15)</f>
        <v>0</v>
      </c>
      <c r="C16" s="1299">
        <f t="shared" si="9"/>
        <v>0</v>
      </c>
      <c r="D16" s="1300">
        <f t="shared" si="9"/>
        <v>0</v>
      </c>
      <c r="E16" s="1298">
        <f t="shared" si="9"/>
        <v>0</v>
      </c>
      <c r="F16" s="1299">
        <f t="shared" si="9"/>
        <v>0</v>
      </c>
      <c r="G16" s="1300">
        <f t="shared" si="9"/>
        <v>0</v>
      </c>
      <c r="H16" s="1298">
        <f t="shared" si="9"/>
        <v>0</v>
      </c>
      <c r="I16" s="1299">
        <f t="shared" si="9"/>
        <v>0</v>
      </c>
      <c r="J16" s="1300">
        <f t="shared" si="9"/>
        <v>0</v>
      </c>
      <c r="K16" s="1423">
        <f t="shared" si="9"/>
        <v>0</v>
      </c>
      <c r="L16" s="1424">
        <f t="shared" si="9"/>
        <v>1</v>
      </c>
      <c r="M16" s="1425">
        <f t="shared" si="9"/>
        <v>1</v>
      </c>
      <c r="N16" s="1863">
        <f t="shared" si="9"/>
        <v>0</v>
      </c>
      <c r="O16" s="1864">
        <f t="shared" si="9"/>
        <v>0</v>
      </c>
      <c r="P16" s="1865">
        <f t="shared" si="9"/>
        <v>0</v>
      </c>
      <c r="Q16" s="1298">
        <f t="shared" si="9"/>
        <v>0</v>
      </c>
      <c r="R16" s="1299">
        <f t="shared" si="9"/>
        <v>1</v>
      </c>
      <c r="S16" s="1300">
        <f t="shared" si="9"/>
        <v>1</v>
      </c>
      <c r="U16" s="107" t="s">
        <v>81</v>
      </c>
    </row>
    <row r="17" spans="1:19">
      <c r="A17" s="1222" t="s">
        <v>15</v>
      </c>
      <c r="B17" s="1276"/>
      <c r="C17" s="1277"/>
      <c r="D17" s="1278"/>
      <c r="E17" s="1276"/>
      <c r="F17" s="1277"/>
      <c r="G17" s="1278"/>
      <c r="H17" s="1276"/>
      <c r="I17" s="1277"/>
      <c r="J17" s="1278"/>
      <c r="K17" s="1407"/>
      <c r="L17" s="1408"/>
      <c r="M17" s="1409"/>
      <c r="N17" s="1851"/>
      <c r="O17" s="1763"/>
      <c r="P17" s="1764"/>
      <c r="Q17" s="1276"/>
      <c r="R17" s="1277"/>
      <c r="S17" s="1278"/>
    </row>
    <row r="18" spans="1:19" ht="26.25">
      <c r="A18" s="1283" t="s">
        <v>16</v>
      </c>
      <c r="B18" s="1285"/>
      <c r="C18" s="1301" t="s">
        <v>28</v>
      </c>
      <c r="D18" s="1280"/>
      <c r="E18" s="1285"/>
      <c r="F18" s="1286"/>
      <c r="G18" s="1280"/>
      <c r="H18" s="1285"/>
      <c r="I18" s="1301" t="s">
        <v>28</v>
      </c>
      <c r="J18" s="1280"/>
      <c r="K18" s="1412"/>
      <c r="L18" s="1413"/>
      <c r="M18" s="1410"/>
      <c r="N18" s="1854"/>
      <c r="O18" s="1852"/>
      <c r="P18" s="1853"/>
      <c r="Q18" s="1284"/>
      <c r="R18" s="1279"/>
      <c r="S18" s="1280"/>
    </row>
    <row r="19" spans="1:19" ht="26.25">
      <c r="A19" s="1274" t="s">
        <v>327</v>
      </c>
      <c r="B19" s="1271">
        <v>0</v>
      </c>
      <c r="C19" s="1272">
        <v>0</v>
      </c>
      <c r="D19" s="1273">
        <f>SUM(B19:C19)</f>
        <v>0</v>
      </c>
      <c r="E19" s="1271">
        <v>0</v>
      </c>
      <c r="F19" s="1272">
        <v>0</v>
      </c>
      <c r="G19" s="1273">
        <f>SUM(E19:F19)</f>
        <v>0</v>
      </c>
      <c r="H19" s="1271">
        <v>0</v>
      </c>
      <c r="I19" s="1272">
        <v>0</v>
      </c>
      <c r="J19" s="1273">
        <f t="shared" ref="J19:J23" si="10">SUM(H19:I19)</f>
        <v>0</v>
      </c>
      <c r="K19" s="1404">
        <v>0</v>
      </c>
      <c r="L19" s="1405">
        <v>0</v>
      </c>
      <c r="M19" s="1406">
        <f t="shared" ref="M19:M23" si="11">SUM(K19:L19)</f>
        <v>0</v>
      </c>
      <c r="N19" s="1848">
        <v>0</v>
      </c>
      <c r="O19" s="1849">
        <v>0</v>
      </c>
      <c r="P19" s="1850">
        <f t="shared" ref="P19:P23" si="12">N19+O19</f>
        <v>0</v>
      </c>
      <c r="Q19" s="1284">
        <f t="shared" ref="Q19:R23" si="13">SUM(B19+E19+H19+K19+N19)</f>
        <v>0</v>
      </c>
      <c r="R19" s="1279">
        <f t="shared" si="13"/>
        <v>0</v>
      </c>
      <c r="S19" s="1280">
        <f t="shared" ref="S19:S23" si="14">SUM(Q19:R19)</f>
        <v>0</v>
      </c>
    </row>
    <row r="20" spans="1:19" ht="26.25">
      <c r="A20" s="1274" t="s">
        <v>74</v>
      </c>
      <c r="B20" s="1271">
        <v>0</v>
      </c>
      <c r="C20" s="1272">
        <v>0</v>
      </c>
      <c r="D20" s="1273">
        <f>SUM(B20:C20)</f>
        <v>0</v>
      </c>
      <c r="E20" s="1271">
        <v>0</v>
      </c>
      <c r="F20" s="1272">
        <v>0</v>
      </c>
      <c r="G20" s="1273">
        <v>0</v>
      </c>
      <c r="H20" s="1271">
        <v>0</v>
      </c>
      <c r="I20" s="1272">
        <v>0</v>
      </c>
      <c r="J20" s="1273">
        <f t="shared" si="10"/>
        <v>0</v>
      </c>
      <c r="K20" s="1404">
        <v>0</v>
      </c>
      <c r="L20" s="1405">
        <v>0</v>
      </c>
      <c r="M20" s="1406">
        <f t="shared" si="11"/>
        <v>0</v>
      </c>
      <c r="N20" s="1848">
        <v>0</v>
      </c>
      <c r="O20" s="1849">
        <v>0</v>
      </c>
      <c r="P20" s="1850">
        <f t="shared" si="12"/>
        <v>0</v>
      </c>
      <c r="Q20" s="1284">
        <f t="shared" si="13"/>
        <v>0</v>
      </c>
      <c r="R20" s="1279">
        <f t="shared" si="13"/>
        <v>0</v>
      </c>
      <c r="S20" s="1280">
        <f t="shared" si="14"/>
        <v>0</v>
      </c>
    </row>
    <row r="21" spans="1:19" ht="26.25">
      <c r="A21" s="1274" t="s">
        <v>75</v>
      </c>
      <c r="B21" s="1271">
        <v>0</v>
      </c>
      <c r="C21" s="1272">
        <v>0</v>
      </c>
      <c r="D21" s="1273">
        <f>SUM(B21:C21)</f>
        <v>0</v>
      </c>
      <c r="E21" s="1271">
        <v>0</v>
      </c>
      <c r="F21" s="1272">
        <v>0</v>
      </c>
      <c r="G21" s="1273">
        <f>SUM(E21:F21)</f>
        <v>0</v>
      </c>
      <c r="H21" s="1271">
        <v>0</v>
      </c>
      <c r="I21" s="1272">
        <v>0</v>
      </c>
      <c r="J21" s="1273">
        <f t="shared" si="10"/>
        <v>0</v>
      </c>
      <c r="K21" s="1404">
        <v>0</v>
      </c>
      <c r="L21" s="1405">
        <v>0</v>
      </c>
      <c r="M21" s="1406">
        <f t="shared" si="11"/>
        <v>0</v>
      </c>
      <c r="N21" s="1848">
        <v>0</v>
      </c>
      <c r="O21" s="1849">
        <v>0</v>
      </c>
      <c r="P21" s="1850">
        <f t="shared" si="12"/>
        <v>0</v>
      </c>
      <c r="Q21" s="1284">
        <f t="shared" si="13"/>
        <v>0</v>
      </c>
      <c r="R21" s="1279">
        <f t="shared" si="13"/>
        <v>0</v>
      </c>
      <c r="S21" s="1280">
        <f t="shared" si="14"/>
        <v>0</v>
      </c>
    </row>
    <row r="22" spans="1:19" ht="26.25">
      <c r="A22" s="1275" t="s">
        <v>76</v>
      </c>
      <c r="B22" s="1271">
        <v>0</v>
      </c>
      <c r="C22" s="1272">
        <v>0</v>
      </c>
      <c r="D22" s="1273">
        <f>SUM(B22:C22)</f>
        <v>0</v>
      </c>
      <c r="E22" s="1271">
        <v>0</v>
      </c>
      <c r="F22" s="1272">
        <v>0</v>
      </c>
      <c r="G22" s="1273">
        <f>SUM(E22:F22)</f>
        <v>0</v>
      </c>
      <c r="H22" s="1271">
        <v>0</v>
      </c>
      <c r="I22" s="1272">
        <v>0</v>
      </c>
      <c r="J22" s="1273">
        <f t="shared" si="10"/>
        <v>0</v>
      </c>
      <c r="K22" s="1404">
        <v>0</v>
      </c>
      <c r="L22" s="1405">
        <v>1</v>
      </c>
      <c r="M22" s="1406">
        <f t="shared" si="11"/>
        <v>1</v>
      </c>
      <c r="N22" s="1848">
        <v>0</v>
      </c>
      <c r="O22" s="1849">
        <v>0</v>
      </c>
      <c r="P22" s="1850">
        <f t="shared" si="12"/>
        <v>0</v>
      </c>
      <c r="Q22" s="1284">
        <f t="shared" si="13"/>
        <v>0</v>
      </c>
      <c r="R22" s="1279">
        <f t="shared" si="13"/>
        <v>1</v>
      </c>
      <c r="S22" s="1280">
        <f t="shared" si="14"/>
        <v>1</v>
      </c>
    </row>
    <row r="23" spans="1:19" ht="27" thickBot="1">
      <c r="A23" s="1302" t="s">
        <v>77</v>
      </c>
      <c r="B23" s="1303">
        <v>0</v>
      </c>
      <c r="C23" s="1304">
        <v>0</v>
      </c>
      <c r="D23" s="1305">
        <f>SUM(B23:C23)</f>
        <v>0</v>
      </c>
      <c r="E23" s="1303">
        <v>0</v>
      </c>
      <c r="F23" s="1304">
        <v>0</v>
      </c>
      <c r="G23" s="1305">
        <f>SUM(E23:F23)</f>
        <v>0</v>
      </c>
      <c r="H23" s="1303">
        <v>0</v>
      </c>
      <c r="I23" s="1304">
        <v>0</v>
      </c>
      <c r="J23" s="1305">
        <f t="shared" si="10"/>
        <v>0</v>
      </c>
      <c r="K23" s="1420">
        <v>0</v>
      </c>
      <c r="L23" s="1421">
        <v>0</v>
      </c>
      <c r="M23" s="1422">
        <f t="shared" si="11"/>
        <v>0</v>
      </c>
      <c r="N23" s="1866">
        <v>0</v>
      </c>
      <c r="O23" s="1867">
        <v>0</v>
      </c>
      <c r="P23" s="1868">
        <f t="shared" si="12"/>
        <v>0</v>
      </c>
      <c r="Q23" s="1281">
        <f t="shared" si="13"/>
        <v>0</v>
      </c>
      <c r="R23" s="1282">
        <f t="shared" si="13"/>
        <v>0</v>
      </c>
      <c r="S23" s="1221">
        <f t="shared" si="14"/>
        <v>0</v>
      </c>
    </row>
    <row r="24" spans="1:19" ht="26.25" thickBot="1">
      <c r="A24" s="1116" t="s">
        <v>17</v>
      </c>
      <c r="B24" s="1294">
        <f t="shared" ref="B24:R24" si="15">SUM(B19:B23)</f>
        <v>0</v>
      </c>
      <c r="C24" s="1295">
        <f t="shared" si="15"/>
        <v>0</v>
      </c>
      <c r="D24" s="1296">
        <f t="shared" si="15"/>
        <v>0</v>
      </c>
      <c r="E24" s="1294">
        <f t="shared" si="15"/>
        <v>0</v>
      </c>
      <c r="F24" s="1295">
        <f t="shared" si="15"/>
        <v>0</v>
      </c>
      <c r="G24" s="1296">
        <f t="shared" si="15"/>
        <v>0</v>
      </c>
      <c r="H24" s="1294">
        <f t="shared" si="15"/>
        <v>0</v>
      </c>
      <c r="I24" s="1295">
        <f t="shared" si="15"/>
        <v>0</v>
      </c>
      <c r="J24" s="1296">
        <f t="shared" si="15"/>
        <v>0</v>
      </c>
      <c r="K24" s="1426">
        <f t="shared" si="15"/>
        <v>0</v>
      </c>
      <c r="L24" s="1427">
        <f t="shared" si="15"/>
        <v>1</v>
      </c>
      <c r="M24" s="1428">
        <f t="shared" si="15"/>
        <v>1</v>
      </c>
      <c r="N24" s="1862">
        <f t="shared" si="15"/>
        <v>0</v>
      </c>
      <c r="O24" s="1336">
        <f t="shared" si="15"/>
        <v>0</v>
      </c>
      <c r="P24" s="1750">
        <f t="shared" si="15"/>
        <v>0</v>
      </c>
      <c r="Q24" s="1294">
        <f t="shared" si="15"/>
        <v>0</v>
      </c>
      <c r="R24" s="1295">
        <f t="shared" si="15"/>
        <v>1</v>
      </c>
      <c r="S24" s="1296">
        <f>Q24+R24</f>
        <v>1</v>
      </c>
    </row>
    <row r="25" spans="1:19" ht="26.25">
      <c r="A25" s="1091" t="s">
        <v>18</v>
      </c>
      <c r="B25" s="1103"/>
      <c r="C25" s="1104"/>
      <c r="D25" s="1105"/>
      <c r="E25" s="1103"/>
      <c r="F25" s="1104"/>
      <c r="G25" s="1105"/>
      <c r="H25" s="1224"/>
      <c r="I25" s="1225"/>
      <c r="J25" s="1226"/>
      <c r="K25" s="1414"/>
      <c r="L25" s="1415"/>
      <c r="M25" s="1416"/>
      <c r="N25" s="1855"/>
      <c r="O25" s="1856"/>
      <c r="P25" s="1857"/>
      <c r="Q25" s="1224"/>
      <c r="R25" s="1225"/>
      <c r="S25" s="1226"/>
    </row>
    <row r="26" spans="1:19" ht="26.25">
      <c r="A26" s="1089" t="s">
        <v>327</v>
      </c>
      <c r="B26" s="1097">
        <v>0</v>
      </c>
      <c r="C26" s="1098">
        <v>0</v>
      </c>
      <c r="D26" s="1087">
        <f>SUM(B26:C26)</f>
        <v>0</v>
      </c>
      <c r="E26" s="1097">
        <v>0</v>
      </c>
      <c r="F26" s="1098">
        <v>0</v>
      </c>
      <c r="G26" s="1087">
        <f>SUM(E26:F26)</f>
        <v>0</v>
      </c>
      <c r="H26" s="1227">
        <v>0</v>
      </c>
      <c r="I26" s="1228">
        <v>0</v>
      </c>
      <c r="J26" s="1187">
        <f t="shared" ref="J26:J30" si="16">SUM(H26:I26)</f>
        <v>0</v>
      </c>
      <c r="K26" s="1391">
        <v>0</v>
      </c>
      <c r="L26" s="1392">
        <v>0</v>
      </c>
      <c r="M26" s="1406">
        <f t="shared" ref="M26:M30" si="17">SUM(K26:L26)</f>
        <v>0</v>
      </c>
      <c r="N26" s="1858">
        <v>0</v>
      </c>
      <c r="O26" s="1859">
        <v>0</v>
      </c>
      <c r="P26" s="1850">
        <f t="shared" ref="P26:P30" si="18">N26+O26</f>
        <v>0</v>
      </c>
      <c r="Q26" s="1223">
        <f t="shared" ref="Q26:R30" si="19">B26+E26+H26+K26+N26</f>
        <v>0</v>
      </c>
      <c r="R26" s="1217">
        <f t="shared" si="19"/>
        <v>0</v>
      </c>
      <c r="S26" s="1218">
        <f t="shared" ref="S26:S30" si="20">SUM(Q26:R26)</f>
        <v>0</v>
      </c>
    </row>
    <row r="27" spans="1:19" ht="26.25">
      <c r="A27" s="1089" t="s">
        <v>74</v>
      </c>
      <c r="B27" s="1097">
        <v>0</v>
      </c>
      <c r="C27" s="1098">
        <v>0</v>
      </c>
      <c r="D27" s="1087">
        <f>SUM(B27:C27)</f>
        <v>0</v>
      </c>
      <c r="E27" s="1097">
        <v>0</v>
      </c>
      <c r="F27" s="1098">
        <v>0</v>
      </c>
      <c r="G27" s="1087">
        <f>SUM(E27:F27)</f>
        <v>0</v>
      </c>
      <c r="H27" s="1227">
        <v>0</v>
      </c>
      <c r="I27" s="1228">
        <v>0</v>
      </c>
      <c r="J27" s="1187">
        <f t="shared" si="16"/>
        <v>0</v>
      </c>
      <c r="K27" s="1391">
        <v>0</v>
      </c>
      <c r="L27" s="1392">
        <v>0</v>
      </c>
      <c r="M27" s="1406">
        <f t="shared" si="17"/>
        <v>0</v>
      </c>
      <c r="N27" s="1858">
        <v>0</v>
      </c>
      <c r="O27" s="1859">
        <v>0</v>
      </c>
      <c r="P27" s="1850">
        <f t="shared" si="18"/>
        <v>0</v>
      </c>
      <c r="Q27" s="1223">
        <f t="shared" si="19"/>
        <v>0</v>
      </c>
      <c r="R27" s="1217">
        <f t="shared" si="19"/>
        <v>0</v>
      </c>
      <c r="S27" s="1218">
        <f t="shared" si="20"/>
        <v>0</v>
      </c>
    </row>
    <row r="28" spans="1:19" ht="26.25">
      <c r="A28" s="1089" t="s">
        <v>75</v>
      </c>
      <c r="B28" s="1097">
        <v>0</v>
      </c>
      <c r="C28" s="1098">
        <v>0</v>
      </c>
      <c r="D28" s="1087">
        <f>SUM(B28:C28)</f>
        <v>0</v>
      </c>
      <c r="E28" s="1097">
        <v>0</v>
      </c>
      <c r="F28" s="1098">
        <v>0</v>
      </c>
      <c r="G28" s="1087">
        <f>SUM(E28:F28)</f>
        <v>0</v>
      </c>
      <c r="H28" s="1227">
        <v>0</v>
      </c>
      <c r="I28" s="1228">
        <v>0</v>
      </c>
      <c r="J28" s="1187">
        <f t="shared" si="16"/>
        <v>0</v>
      </c>
      <c r="K28" s="1391">
        <v>0</v>
      </c>
      <c r="L28" s="1392">
        <v>0</v>
      </c>
      <c r="M28" s="1406">
        <f t="shared" si="17"/>
        <v>0</v>
      </c>
      <c r="N28" s="1858">
        <v>0</v>
      </c>
      <c r="O28" s="1859">
        <v>0</v>
      </c>
      <c r="P28" s="1850">
        <f t="shared" si="18"/>
        <v>0</v>
      </c>
      <c r="Q28" s="1223">
        <f t="shared" si="19"/>
        <v>0</v>
      </c>
      <c r="R28" s="1217">
        <f t="shared" si="19"/>
        <v>0</v>
      </c>
      <c r="S28" s="1218">
        <f t="shared" si="20"/>
        <v>0</v>
      </c>
    </row>
    <row r="29" spans="1:19" ht="26.25">
      <c r="A29" s="1090" t="s">
        <v>76</v>
      </c>
      <c r="B29" s="1097">
        <v>0</v>
      </c>
      <c r="C29" s="1098">
        <v>0</v>
      </c>
      <c r="D29" s="1087">
        <f>SUM(B29:C29)</f>
        <v>0</v>
      </c>
      <c r="E29" s="1097">
        <v>0</v>
      </c>
      <c r="F29" s="1098">
        <v>0</v>
      </c>
      <c r="G29" s="1087">
        <f>SUM(E29:F29)</f>
        <v>0</v>
      </c>
      <c r="H29" s="1227">
        <v>0</v>
      </c>
      <c r="I29" s="1228">
        <v>0</v>
      </c>
      <c r="J29" s="1187">
        <f t="shared" si="16"/>
        <v>0</v>
      </c>
      <c r="K29" s="1391">
        <v>0</v>
      </c>
      <c r="L29" s="1392">
        <v>0</v>
      </c>
      <c r="M29" s="1406">
        <f t="shared" si="17"/>
        <v>0</v>
      </c>
      <c r="N29" s="1858">
        <v>0</v>
      </c>
      <c r="O29" s="1859">
        <v>0</v>
      </c>
      <c r="P29" s="1850">
        <f t="shared" si="18"/>
        <v>0</v>
      </c>
      <c r="Q29" s="1223">
        <f t="shared" si="19"/>
        <v>0</v>
      </c>
      <c r="R29" s="1217">
        <f t="shared" si="19"/>
        <v>0</v>
      </c>
      <c r="S29" s="1218">
        <f t="shared" si="20"/>
        <v>0</v>
      </c>
    </row>
    <row r="30" spans="1:19" ht="26.25">
      <c r="A30" s="1089" t="s">
        <v>77</v>
      </c>
      <c r="B30" s="1097">
        <v>0</v>
      </c>
      <c r="C30" s="1098">
        <v>0</v>
      </c>
      <c r="D30" s="1087">
        <f>SUM(B30:C30)</f>
        <v>0</v>
      </c>
      <c r="E30" s="1097">
        <v>0</v>
      </c>
      <c r="F30" s="1098">
        <v>0</v>
      </c>
      <c r="G30" s="1087">
        <f>SUM(E30:F30)</f>
        <v>0</v>
      </c>
      <c r="H30" s="1227">
        <v>0</v>
      </c>
      <c r="I30" s="1228">
        <v>0</v>
      </c>
      <c r="J30" s="1187">
        <f t="shared" si="16"/>
        <v>0</v>
      </c>
      <c r="K30" s="1391">
        <v>0</v>
      </c>
      <c r="L30" s="1392">
        <v>0</v>
      </c>
      <c r="M30" s="1406">
        <f t="shared" si="17"/>
        <v>0</v>
      </c>
      <c r="N30" s="1858">
        <v>0</v>
      </c>
      <c r="O30" s="1859">
        <v>0</v>
      </c>
      <c r="P30" s="1850">
        <f t="shared" si="18"/>
        <v>0</v>
      </c>
      <c r="Q30" s="1223">
        <f t="shared" si="19"/>
        <v>0</v>
      </c>
      <c r="R30" s="1217">
        <f t="shared" si="19"/>
        <v>0</v>
      </c>
      <c r="S30" s="1218">
        <f t="shared" si="20"/>
        <v>0</v>
      </c>
    </row>
    <row r="31" spans="1:19" ht="35.25" customHeight="1" thickBot="1">
      <c r="A31" s="1114" t="s">
        <v>19</v>
      </c>
      <c r="B31" s="1115">
        <f t="shared" ref="B31:S31" si="21">SUM(B26:B30)</f>
        <v>0</v>
      </c>
      <c r="C31" s="1095">
        <f t="shared" si="21"/>
        <v>0</v>
      </c>
      <c r="D31" s="1096">
        <f t="shared" si="21"/>
        <v>0</v>
      </c>
      <c r="E31" s="1115">
        <f t="shared" si="21"/>
        <v>0</v>
      </c>
      <c r="F31" s="1095">
        <f t="shared" si="21"/>
        <v>0</v>
      </c>
      <c r="G31" s="1096">
        <f t="shared" si="21"/>
        <v>0</v>
      </c>
      <c r="H31" s="1219">
        <f t="shared" si="21"/>
        <v>0</v>
      </c>
      <c r="I31" s="1220">
        <f t="shared" si="21"/>
        <v>0</v>
      </c>
      <c r="J31" s="1221">
        <f t="shared" si="21"/>
        <v>0</v>
      </c>
      <c r="K31" s="1219">
        <f t="shared" si="21"/>
        <v>0</v>
      </c>
      <c r="L31" s="1333">
        <f t="shared" si="21"/>
        <v>0</v>
      </c>
      <c r="M31" s="1334">
        <f t="shared" si="21"/>
        <v>0</v>
      </c>
      <c r="N31" s="1219">
        <f t="shared" si="21"/>
        <v>0</v>
      </c>
      <c r="O31" s="1333">
        <f t="shared" si="21"/>
        <v>0</v>
      </c>
      <c r="P31" s="1334">
        <f t="shared" si="21"/>
        <v>0</v>
      </c>
      <c r="Q31" s="1219">
        <f t="shared" si="21"/>
        <v>0</v>
      </c>
      <c r="R31" s="1220">
        <f t="shared" si="21"/>
        <v>0</v>
      </c>
      <c r="S31" s="1221">
        <f t="shared" si="21"/>
        <v>0</v>
      </c>
    </row>
    <row r="32" spans="1:19" ht="35.25" customHeight="1" thickBot="1">
      <c r="A32" s="1314" t="s">
        <v>29</v>
      </c>
      <c r="B32" s="1338">
        <f t="shared" ref="B32:S32" si="22">B24</f>
        <v>0</v>
      </c>
      <c r="C32" s="283">
        <f t="shared" si="22"/>
        <v>0</v>
      </c>
      <c r="D32" s="284">
        <f t="shared" si="22"/>
        <v>0</v>
      </c>
      <c r="E32" s="1338">
        <f t="shared" si="22"/>
        <v>0</v>
      </c>
      <c r="F32" s="283">
        <f t="shared" si="22"/>
        <v>0</v>
      </c>
      <c r="G32" s="284">
        <f t="shared" si="22"/>
        <v>0</v>
      </c>
      <c r="H32" s="1338">
        <f t="shared" si="22"/>
        <v>0</v>
      </c>
      <c r="I32" s="283">
        <f t="shared" si="22"/>
        <v>0</v>
      </c>
      <c r="J32" s="284">
        <f t="shared" si="22"/>
        <v>0</v>
      </c>
      <c r="K32" s="1338">
        <f t="shared" si="22"/>
        <v>0</v>
      </c>
      <c r="L32" s="283">
        <f t="shared" si="22"/>
        <v>1</v>
      </c>
      <c r="M32" s="284">
        <f t="shared" si="22"/>
        <v>1</v>
      </c>
      <c r="N32" s="1338">
        <f t="shared" si="22"/>
        <v>0</v>
      </c>
      <c r="O32" s="283">
        <f t="shared" si="22"/>
        <v>0</v>
      </c>
      <c r="P32" s="284">
        <f t="shared" si="22"/>
        <v>0</v>
      </c>
      <c r="Q32" s="1338">
        <f t="shared" si="22"/>
        <v>0</v>
      </c>
      <c r="R32" s="283">
        <f t="shared" si="22"/>
        <v>1</v>
      </c>
      <c r="S32" s="284">
        <f t="shared" si="22"/>
        <v>1</v>
      </c>
    </row>
    <row r="33" spans="1:19" ht="33" customHeight="1" thickBot="1">
      <c r="A33" s="1343" t="s">
        <v>34</v>
      </c>
      <c r="B33" s="1344">
        <f t="shared" ref="B33:S33" si="23">B31</f>
        <v>0</v>
      </c>
      <c r="C33" s="1345">
        <f t="shared" si="23"/>
        <v>0</v>
      </c>
      <c r="D33" s="1346">
        <f t="shared" si="23"/>
        <v>0</v>
      </c>
      <c r="E33" s="1344">
        <f t="shared" si="23"/>
        <v>0</v>
      </c>
      <c r="F33" s="1345">
        <f t="shared" si="23"/>
        <v>0</v>
      </c>
      <c r="G33" s="1346">
        <f t="shared" si="23"/>
        <v>0</v>
      </c>
      <c r="H33" s="1344">
        <f t="shared" si="23"/>
        <v>0</v>
      </c>
      <c r="I33" s="1345">
        <f t="shared" si="23"/>
        <v>0</v>
      </c>
      <c r="J33" s="1346">
        <f t="shared" si="23"/>
        <v>0</v>
      </c>
      <c r="K33" s="1344">
        <f t="shared" si="23"/>
        <v>0</v>
      </c>
      <c r="L33" s="1345">
        <f t="shared" si="23"/>
        <v>0</v>
      </c>
      <c r="M33" s="1346">
        <f t="shared" si="23"/>
        <v>0</v>
      </c>
      <c r="N33" s="1344">
        <f t="shared" si="23"/>
        <v>0</v>
      </c>
      <c r="O33" s="1345">
        <f t="shared" si="23"/>
        <v>0</v>
      </c>
      <c r="P33" s="1346">
        <f t="shared" si="23"/>
        <v>0</v>
      </c>
      <c r="Q33" s="1344">
        <f t="shared" si="23"/>
        <v>0</v>
      </c>
      <c r="R33" s="1345">
        <f t="shared" si="23"/>
        <v>0</v>
      </c>
      <c r="S33" s="1346">
        <f t="shared" si="23"/>
        <v>0</v>
      </c>
    </row>
    <row r="34" spans="1:19" ht="36.75" customHeight="1" thickBot="1">
      <c r="A34" s="1339" t="s">
        <v>35</v>
      </c>
      <c r="B34" s="1340">
        <f t="shared" ref="B34:S34" si="24">SUM(B32:B33)</f>
        <v>0</v>
      </c>
      <c r="C34" s="1341">
        <f t="shared" si="24"/>
        <v>0</v>
      </c>
      <c r="D34" s="1342">
        <f t="shared" si="24"/>
        <v>0</v>
      </c>
      <c r="E34" s="1340">
        <f t="shared" si="24"/>
        <v>0</v>
      </c>
      <c r="F34" s="1341">
        <f t="shared" si="24"/>
        <v>0</v>
      </c>
      <c r="G34" s="1342">
        <f t="shared" si="24"/>
        <v>0</v>
      </c>
      <c r="H34" s="1340">
        <f t="shared" si="24"/>
        <v>0</v>
      </c>
      <c r="I34" s="1341">
        <f t="shared" si="24"/>
        <v>0</v>
      </c>
      <c r="J34" s="1342">
        <f t="shared" si="24"/>
        <v>0</v>
      </c>
      <c r="K34" s="1335">
        <f t="shared" si="24"/>
        <v>0</v>
      </c>
      <c r="L34" s="1336">
        <f t="shared" si="24"/>
        <v>1</v>
      </c>
      <c r="M34" s="1337">
        <f t="shared" si="24"/>
        <v>1</v>
      </c>
      <c r="N34" s="1335">
        <f t="shared" si="24"/>
        <v>0</v>
      </c>
      <c r="O34" s="1336">
        <f t="shared" si="24"/>
        <v>0</v>
      </c>
      <c r="P34" s="1337">
        <f t="shared" si="24"/>
        <v>0</v>
      </c>
      <c r="Q34" s="1340">
        <f t="shared" si="24"/>
        <v>0</v>
      </c>
      <c r="R34" s="1341">
        <f t="shared" si="24"/>
        <v>1</v>
      </c>
      <c r="S34" s="1342">
        <f t="shared" si="24"/>
        <v>1</v>
      </c>
    </row>
    <row r="35" spans="1:19">
      <c r="A35" s="7166"/>
      <c r="B35" s="7166"/>
      <c r="C35" s="7166"/>
      <c r="D35" s="7166"/>
      <c r="E35" s="7166"/>
      <c r="F35" s="7166"/>
      <c r="G35" s="7166"/>
      <c r="H35" s="7166"/>
      <c r="I35" s="7166"/>
      <c r="J35" s="7166"/>
      <c r="K35" s="7166"/>
      <c r="L35" s="7166"/>
      <c r="M35" s="7166"/>
      <c r="N35" s="7166"/>
      <c r="O35" s="7166"/>
      <c r="P35" s="7166"/>
    </row>
    <row r="36" spans="1:19">
      <c r="A36" s="7166"/>
      <c r="B36" s="7166"/>
      <c r="C36" s="7166"/>
      <c r="D36" s="7166"/>
      <c r="E36" s="7166"/>
      <c r="F36" s="7166"/>
      <c r="G36" s="7166"/>
      <c r="H36" s="7166"/>
      <c r="I36" s="7166"/>
      <c r="J36" s="7166"/>
      <c r="K36" s="7166"/>
      <c r="L36" s="7166"/>
      <c r="M36" s="7166"/>
      <c r="N36" s="7166"/>
      <c r="O36" s="7166"/>
      <c r="P36" s="7166"/>
    </row>
    <row r="37" spans="1:19">
      <c r="A37" s="7166"/>
      <c r="B37" s="7166"/>
      <c r="C37" s="7166"/>
      <c r="D37" s="7166"/>
      <c r="E37" s="7166"/>
      <c r="F37" s="7166"/>
      <c r="G37" s="7166"/>
      <c r="H37" s="7166"/>
      <c r="I37" s="7166"/>
      <c r="J37" s="7166"/>
      <c r="K37" s="7166"/>
      <c r="L37" s="7166"/>
      <c r="M37" s="7166"/>
      <c r="N37" s="7166"/>
      <c r="O37" s="7166"/>
      <c r="P37" s="7166"/>
      <c r="Q37" s="7166"/>
      <c r="R37" s="7166"/>
      <c r="S37" s="7166"/>
    </row>
    <row r="38" spans="1:19">
      <c r="A38" s="420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</row>
    <row r="40" spans="1:19">
      <c r="A40" s="109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</row>
    <row r="41" spans="1:19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Лист19">
    <tabColor rgb="FF00B050"/>
  </sheetPr>
  <dimension ref="A1:V40"/>
  <sheetViews>
    <sheetView view="pageBreakPreview" zoomScale="50" zoomScaleNormal="50" zoomScaleSheetLayoutView="50" workbookViewId="0">
      <selection activeCell="F29" sqref="F29"/>
    </sheetView>
  </sheetViews>
  <sheetFormatPr defaultColWidth="9.140625" defaultRowHeight="25.5"/>
  <cols>
    <col min="1" max="1" width="118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6.42578125" style="107" customWidth="1"/>
    <col min="15" max="15" width="13.28515625" style="107" customWidth="1"/>
    <col min="16" max="16" width="12" style="107" customWidth="1"/>
    <col min="17" max="17" width="16.42578125" style="107" customWidth="1"/>
    <col min="18" max="18" width="12.28515625" style="107" customWidth="1"/>
    <col min="19" max="19" width="11.28515625" style="107" customWidth="1"/>
    <col min="20" max="20" width="14.28515625" style="107" hidden="1" customWidth="1"/>
    <col min="21" max="21" width="9.28515625" style="107" customWidth="1"/>
    <col min="22" max="16384" width="9.140625" style="107"/>
  </cols>
  <sheetData>
    <row r="1" spans="1:22" ht="25.5" customHeight="1">
      <c r="A1" s="7304"/>
      <c r="B1" s="7304"/>
      <c r="C1" s="7304"/>
      <c r="D1" s="7304"/>
      <c r="E1" s="7304"/>
      <c r="F1" s="7304"/>
      <c r="G1" s="7304"/>
      <c r="H1" s="7304"/>
      <c r="I1" s="7304"/>
      <c r="J1" s="7304"/>
      <c r="K1" s="7304"/>
      <c r="L1" s="7304"/>
      <c r="M1" s="7304"/>
      <c r="N1" s="7304"/>
      <c r="O1" s="7304"/>
      <c r="P1" s="7304"/>
      <c r="Q1" s="7304"/>
      <c r="R1" s="7304"/>
      <c r="S1" s="7304"/>
      <c r="T1" s="7304"/>
    </row>
    <row r="2" spans="1:22" ht="26.25" customHeight="1">
      <c r="A2" s="7335" t="s">
        <v>79</v>
      </c>
      <c r="B2" s="7335"/>
      <c r="C2" s="7335"/>
      <c r="D2" s="7335"/>
      <c r="E2" s="7335"/>
      <c r="F2" s="7335"/>
      <c r="G2" s="7335"/>
      <c r="H2" s="7335"/>
      <c r="I2" s="7335"/>
      <c r="J2" s="7335"/>
      <c r="K2" s="7335"/>
      <c r="L2" s="7335"/>
      <c r="M2" s="7335"/>
      <c r="N2" s="7335"/>
      <c r="O2" s="7335"/>
      <c r="P2" s="7335"/>
      <c r="Q2" s="7335"/>
      <c r="R2" s="7335"/>
      <c r="S2" s="7335"/>
      <c r="T2" s="7335"/>
    </row>
    <row r="3" spans="1:22" ht="37.5" customHeight="1">
      <c r="A3" s="7144" t="s">
        <v>72</v>
      </c>
      <c r="B3" s="7144"/>
      <c r="C3" s="7144"/>
      <c r="D3" s="7144"/>
      <c r="E3" s="7144"/>
      <c r="F3" s="7144"/>
      <c r="G3" s="7144"/>
      <c r="H3" s="7144"/>
      <c r="I3" s="7144"/>
      <c r="J3" s="7144"/>
      <c r="K3" s="7144"/>
      <c r="L3" s="7144"/>
      <c r="M3" s="7144"/>
      <c r="N3" s="7144"/>
      <c r="O3" s="7144"/>
      <c r="P3" s="7144"/>
      <c r="Q3" s="7144"/>
      <c r="R3" s="7144"/>
      <c r="S3" s="7144"/>
      <c r="T3" s="7144"/>
    </row>
    <row r="4" spans="1:22" ht="33" customHeight="1">
      <c r="A4" s="7304" t="s">
        <v>448</v>
      </c>
      <c r="B4" s="7304"/>
      <c r="C4" s="7304"/>
      <c r="D4" s="7304"/>
      <c r="E4" s="7304"/>
      <c r="F4" s="7304"/>
      <c r="G4" s="7304"/>
      <c r="H4" s="7304"/>
      <c r="I4" s="7304"/>
      <c r="J4" s="7304"/>
      <c r="K4" s="7304"/>
      <c r="L4" s="7304"/>
      <c r="M4" s="7304"/>
      <c r="N4" s="7304"/>
      <c r="O4" s="7304"/>
      <c r="P4" s="7304"/>
      <c r="Q4" s="7304"/>
      <c r="R4" s="7304"/>
      <c r="S4" s="7304"/>
      <c r="T4" s="7304"/>
    </row>
    <row r="5" spans="1:22" ht="33" customHeight="1" thickBot="1">
      <c r="A5" s="3419"/>
      <c r="B5" s="3419"/>
      <c r="C5" s="3419"/>
      <c r="D5" s="3419"/>
      <c r="E5" s="3419"/>
      <c r="F5" s="3419"/>
      <c r="G5" s="3419"/>
      <c r="H5" s="3419"/>
      <c r="I5" s="3419"/>
      <c r="J5" s="3419"/>
      <c r="K5" s="3419"/>
      <c r="L5" s="3419"/>
      <c r="M5" s="3419"/>
      <c r="N5" s="3419"/>
      <c r="O5" s="3419"/>
      <c r="P5" s="3419"/>
      <c r="Q5" s="3419"/>
      <c r="R5" s="3419"/>
      <c r="S5" s="3419"/>
      <c r="T5" s="3419"/>
    </row>
    <row r="6" spans="1:22" ht="22.5" customHeight="1">
      <c r="A6" s="7337" t="s">
        <v>1</v>
      </c>
      <c r="B6" s="7338" t="s">
        <v>36</v>
      </c>
      <c r="C6" s="7339"/>
      <c r="D6" s="7340"/>
      <c r="E6" s="7338" t="s">
        <v>37</v>
      </c>
      <c r="F6" s="7339"/>
      <c r="G6" s="7340"/>
      <c r="H6" s="7346" t="s">
        <v>43</v>
      </c>
      <c r="I6" s="7339"/>
      <c r="J6" s="7339"/>
      <c r="K6" s="7338" t="s">
        <v>148</v>
      </c>
      <c r="L6" s="7339"/>
      <c r="M6" s="7340"/>
      <c r="N6" s="7350" t="s">
        <v>152</v>
      </c>
      <c r="O6" s="7339"/>
      <c r="P6" s="7339"/>
      <c r="Q6" s="7298" t="s">
        <v>342</v>
      </c>
      <c r="R6" s="7299"/>
      <c r="S6" s="7300"/>
    </row>
    <row r="7" spans="1:22" ht="21" customHeight="1" thickBot="1">
      <c r="A7" s="7307"/>
      <c r="B7" s="7341"/>
      <c r="C7" s="7320"/>
      <c r="D7" s="7342"/>
      <c r="E7" s="7343"/>
      <c r="F7" s="7344"/>
      <c r="G7" s="7345"/>
      <c r="H7" s="7344"/>
      <c r="I7" s="7344"/>
      <c r="J7" s="7344"/>
      <c r="K7" s="7347"/>
      <c r="L7" s="7348"/>
      <c r="M7" s="7349"/>
      <c r="N7" s="7341"/>
      <c r="O7" s="7320"/>
      <c r="P7" s="7320"/>
      <c r="Q7" s="7301"/>
      <c r="R7" s="7302"/>
      <c r="S7" s="7303"/>
    </row>
    <row r="8" spans="1:22" ht="99.75" customHeight="1" thickBot="1">
      <c r="A8" s="7307"/>
      <c r="B8" s="3054" t="s">
        <v>7</v>
      </c>
      <c r="C8" s="3055" t="s">
        <v>8</v>
      </c>
      <c r="D8" s="3042" t="s">
        <v>9</v>
      </c>
      <c r="E8" s="3054" t="s">
        <v>7</v>
      </c>
      <c r="F8" s="3055" t="s">
        <v>8</v>
      </c>
      <c r="G8" s="3042" t="s">
        <v>9</v>
      </c>
      <c r="H8" s="3591" t="s">
        <v>7</v>
      </c>
      <c r="I8" s="3055" t="s">
        <v>8</v>
      </c>
      <c r="J8" s="3592" t="s">
        <v>9</v>
      </c>
      <c r="K8" s="3054" t="s">
        <v>7</v>
      </c>
      <c r="L8" s="3055" t="s">
        <v>8</v>
      </c>
      <c r="M8" s="3592" t="s">
        <v>9</v>
      </c>
      <c r="N8" s="3054" t="s">
        <v>7</v>
      </c>
      <c r="O8" s="3055" t="s">
        <v>8</v>
      </c>
      <c r="P8" s="3042" t="s">
        <v>9</v>
      </c>
      <c r="Q8" s="3054" t="s">
        <v>7</v>
      </c>
      <c r="R8" s="3055" t="s">
        <v>8</v>
      </c>
      <c r="S8" s="3042" t="s">
        <v>9</v>
      </c>
    </row>
    <row r="9" spans="1:22" ht="26.25">
      <c r="A9" s="3035" t="s">
        <v>10</v>
      </c>
      <c r="B9" s="3580"/>
      <c r="C9" s="3581"/>
      <c r="D9" s="3053"/>
      <c r="E9" s="3580"/>
      <c r="F9" s="3581"/>
      <c r="G9" s="3053"/>
      <c r="H9" s="3580"/>
      <c r="I9" s="3581"/>
      <c r="J9" s="3053"/>
      <c r="K9" s="3580"/>
      <c r="L9" s="3581"/>
      <c r="M9" s="3053"/>
      <c r="N9" s="3580"/>
      <c r="O9" s="3581"/>
      <c r="P9" s="3053"/>
      <c r="Q9" s="3037"/>
      <c r="R9" s="3038"/>
      <c r="S9" s="3039"/>
    </row>
    <row r="10" spans="1:22" ht="26.25">
      <c r="A10" s="3043" t="s">
        <v>327</v>
      </c>
      <c r="B10" s="3044">
        <f>B18+B25</f>
        <v>0</v>
      </c>
      <c r="C10" s="3045">
        <v>0</v>
      </c>
      <c r="D10" s="3046">
        <f t="shared" ref="D10:D14" si="0">B10+C10</f>
        <v>0</v>
      </c>
      <c r="E10" s="3044">
        <f>E18+E25</f>
        <v>0</v>
      </c>
      <c r="F10" s="3045">
        <f>F18+F25</f>
        <v>0</v>
      </c>
      <c r="G10" s="3046">
        <f>E10+F10</f>
        <v>0</v>
      </c>
      <c r="H10" s="3044">
        <f t="shared" ref="H10:L14" si="1">H18+H25</f>
        <v>0</v>
      </c>
      <c r="I10" s="3045">
        <f t="shared" si="1"/>
        <v>5</v>
      </c>
      <c r="J10" s="3046">
        <f t="shared" ref="J10:J14" si="2">H10+I10</f>
        <v>5</v>
      </c>
      <c r="K10" s="3044">
        <f t="shared" si="1"/>
        <v>0</v>
      </c>
      <c r="L10" s="3045">
        <f t="shared" si="1"/>
        <v>9</v>
      </c>
      <c r="M10" s="3046">
        <f t="shared" ref="M10:M14" si="3">K10+L10</f>
        <v>9</v>
      </c>
      <c r="N10" s="3044">
        <f t="shared" ref="N10:O14" si="4">N18+N25</f>
        <v>0</v>
      </c>
      <c r="O10" s="3045">
        <f t="shared" si="4"/>
        <v>0</v>
      </c>
      <c r="P10" s="3046">
        <f t="shared" ref="P10:P14" si="5">N10+O10</f>
        <v>0</v>
      </c>
      <c r="Q10" s="3585">
        <f t="shared" ref="Q10:Q14" si="6">SUM(B10+E10+H10+K10+N10)</f>
        <v>0</v>
      </c>
      <c r="R10" s="3047">
        <f t="shared" ref="R10:R14" si="7">SUM(C10+F10+I10+L10+O10)</f>
        <v>14</v>
      </c>
      <c r="S10" s="3048">
        <f t="shared" ref="S10:S14" si="8">SUM(Q10:R10)</f>
        <v>14</v>
      </c>
    </row>
    <row r="11" spans="1:22" ht="26.25">
      <c r="A11" s="3043" t="s">
        <v>74</v>
      </c>
      <c r="B11" s="3044">
        <f>B19+B26</f>
        <v>0</v>
      </c>
      <c r="C11" s="3045">
        <f>C19+C26</f>
        <v>0</v>
      </c>
      <c r="D11" s="3046">
        <f t="shared" si="0"/>
        <v>0</v>
      </c>
      <c r="E11" s="3044">
        <f>E19+E26</f>
        <v>0</v>
      </c>
      <c r="F11" s="3045">
        <f>F19+F26</f>
        <v>0</v>
      </c>
      <c r="G11" s="3046">
        <f>E11+F11</f>
        <v>0</v>
      </c>
      <c r="H11" s="3044">
        <f t="shared" si="1"/>
        <v>0</v>
      </c>
      <c r="I11" s="3045">
        <f t="shared" si="1"/>
        <v>0</v>
      </c>
      <c r="J11" s="3046">
        <f t="shared" si="2"/>
        <v>0</v>
      </c>
      <c r="K11" s="3044">
        <f t="shared" si="1"/>
        <v>0</v>
      </c>
      <c r="L11" s="3045">
        <f t="shared" si="1"/>
        <v>0</v>
      </c>
      <c r="M11" s="3046">
        <f t="shared" si="3"/>
        <v>0</v>
      </c>
      <c r="N11" s="3044">
        <f t="shared" si="4"/>
        <v>0</v>
      </c>
      <c r="O11" s="3045">
        <f t="shared" si="4"/>
        <v>0</v>
      </c>
      <c r="P11" s="3046">
        <f t="shared" si="5"/>
        <v>0</v>
      </c>
      <c r="Q11" s="3585">
        <f t="shared" si="6"/>
        <v>0</v>
      </c>
      <c r="R11" s="3047">
        <f t="shared" si="7"/>
        <v>0</v>
      </c>
      <c r="S11" s="3048">
        <f t="shared" si="8"/>
        <v>0</v>
      </c>
    </row>
    <row r="12" spans="1:22" ht="26.25">
      <c r="A12" s="3043" t="s">
        <v>75</v>
      </c>
      <c r="B12" s="3044">
        <f t="shared" ref="B12:F14" si="9">B20+B27</f>
        <v>0</v>
      </c>
      <c r="C12" s="3045">
        <f t="shared" si="9"/>
        <v>0</v>
      </c>
      <c r="D12" s="3046">
        <f t="shared" si="0"/>
        <v>0</v>
      </c>
      <c r="E12" s="3044">
        <f t="shared" si="9"/>
        <v>0</v>
      </c>
      <c r="F12" s="3045">
        <f t="shared" si="9"/>
        <v>0</v>
      </c>
      <c r="G12" s="3046">
        <f t="shared" ref="G12:G14" si="10">E12+F12</f>
        <v>0</v>
      </c>
      <c r="H12" s="3044">
        <f t="shared" si="1"/>
        <v>0</v>
      </c>
      <c r="I12" s="3045">
        <f t="shared" si="1"/>
        <v>0</v>
      </c>
      <c r="J12" s="3046">
        <f t="shared" si="2"/>
        <v>0</v>
      </c>
      <c r="K12" s="3044">
        <f t="shared" si="1"/>
        <v>0</v>
      </c>
      <c r="L12" s="3045">
        <f t="shared" si="1"/>
        <v>0</v>
      </c>
      <c r="M12" s="3046">
        <f t="shared" si="3"/>
        <v>0</v>
      </c>
      <c r="N12" s="3044">
        <f t="shared" si="4"/>
        <v>0</v>
      </c>
      <c r="O12" s="3045">
        <f t="shared" si="4"/>
        <v>0</v>
      </c>
      <c r="P12" s="3046">
        <f t="shared" si="5"/>
        <v>0</v>
      </c>
      <c r="Q12" s="3585">
        <f t="shared" si="6"/>
        <v>0</v>
      </c>
      <c r="R12" s="3047">
        <f t="shared" si="7"/>
        <v>0</v>
      </c>
      <c r="S12" s="3048">
        <f t="shared" si="8"/>
        <v>0</v>
      </c>
    </row>
    <row r="13" spans="1:22" ht="26.25">
      <c r="A13" s="3049" t="s">
        <v>76</v>
      </c>
      <c r="B13" s="3044">
        <f t="shared" si="9"/>
        <v>0</v>
      </c>
      <c r="C13" s="3045">
        <f t="shared" si="9"/>
        <v>0</v>
      </c>
      <c r="D13" s="3046">
        <f t="shared" si="0"/>
        <v>0</v>
      </c>
      <c r="E13" s="3044">
        <f t="shared" si="9"/>
        <v>0</v>
      </c>
      <c r="F13" s="3045">
        <f t="shared" si="9"/>
        <v>0</v>
      </c>
      <c r="G13" s="3046">
        <f t="shared" si="10"/>
        <v>0</v>
      </c>
      <c r="H13" s="3044">
        <f t="shared" si="1"/>
        <v>0</v>
      </c>
      <c r="I13" s="3045">
        <f t="shared" si="1"/>
        <v>0</v>
      </c>
      <c r="J13" s="3046">
        <f t="shared" si="2"/>
        <v>0</v>
      </c>
      <c r="K13" s="3044">
        <f t="shared" si="1"/>
        <v>0</v>
      </c>
      <c r="L13" s="3045">
        <f t="shared" si="1"/>
        <v>0</v>
      </c>
      <c r="M13" s="3046">
        <f t="shared" si="3"/>
        <v>0</v>
      </c>
      <c r="N13" s="3044">
        <f t="shared" si="4"/>
        <v>0</v>
      </c>
      <c r="O13" s="3045">
        <f t="shared" si="4"/>
        <v>0</v>
      </c>
      <c r="P13" s="3046">
        <f t="shared" si="5"/>
        <v>0</v>
      </c>
      <c r="Q13" s="3585">
        <f t="shared" si="6"/>
        <v>0</v>
      </c>
      <c r="R13" s="3047">
        <f t="shared" si="7"/>
        <v>0</v>
      </c>
      <c r="S13" s="3048">
        <f t="shared" si="8"/>
        <v>0</v>
      </c>
    </row>
    <row r="14" spans="1:22" ht="26.25">
      <c r="A14" s="3043" t="s">
        <v>77</v>
      </c>
      <c r="B14" s="3044">
        <f t="shared" si="9"/>
        <v>0</v>
      </c>
      <c r="C14" s="3045">
        <f t="shared" si="9"/>
        <v>0</v>
      </c>
      <c r="D14" s="3046">
        <f t="shared" si="0"/>
        <v>0</v>
      </c>
      <c r="E14" s="3044">
        <f t="shared" si="9"/>
        <v>0</v>
      </c>
      <c r="F14" s="3045">
        <f t="shared" si="9"/>
        <v>0</v>
      </c>
      <c r="G14" s="3046">
        <f t="shared" si="10"/>
        <v>0</v>
      </c>
      <c r="H14" s="3044">
        <f t="shared" si="1"/>
        <v>0</v>
      </c>
      <c r="I14" s="3045">
        <f t="shared" si="1"/>
        <v>0</v>
      </c>
      <c r="J14" s="3046">
        <f t="shared" si="2"/>
        <v>0</v>
      </c>
      <c r="K14" s="3044">
        <f t="shared" si="1"/>
        <v>0</v>
      </c>
      <c r="L14" s="3045">
        <f t="shared" si="1"/>
        <v>0</v>
      </c>
      <c r="M14" s="3046">
        <f t="shared" si="3"/>
        <v>0</v>
      </c>
      <c r="N14" s="3044">
        <f t="shared" si="4"/>
        <v>0</v>
      </c>
      <c r="O14" s="3045">
        <f t="shared" si="4"/>
        <v>0</v>
      </c>
      <c r="P14" s="3046">
        <f t="shared" si="5"/>
        <v>0</v>
      </c>
      <c r="Q14" s="3585">
        <f t="shared" si="6"/>
        <v>0</v>
      </c>
      <c r="R14" s="3047">
        <f t="shared" si="7"/>
        <v>0</v>
      </c>
      <c r="S14" s="3048">
        <f t="shared" si="8"/>
        <v>0</v>
      </c>
    </row>
    <row r="15" spans="1:22" ht="26.25" thickBot="1">
      <c r="A15" s="3593" t="s">
        <v>14</v>
      </c>
      <c r="B15" s="3594">
        <f t="shared" ref="B15:T15" si="11">SUM(B10:B14)</f>
        <v>0</v>
      </c>
      <c r="C15" s="3595">
        <f t="shared" si="11"/>
        <v>0</v>
      </c>
      <c r="D15" s="3596">
        <f t="shared" si="11"/>
        <v>0</v>
      </c>
      <c r="E15" s="3594">
        <f t="shared" si="11"/>
        <v>0</v>
      </c>
      <c r="F15" s="3595">
        <f t="shared" si="11"/>
        <v>0</v>
      </c>
      <c r="G15" s="3596">
        <f t="shared" si="11"/>
        <v>0</v>
      </c>
      <c r="H15" s="3594">
        <f t="shared" si="11"/>
        <v>0</v>
      </c>
      <c r="I15" s="3595">
        <f t="shared" si="11"/>
        <v>5</v>
      </c>
      <c r="J15" s="3596">
        <f t="shared" si="11"/>
        <v>5</v>
      </c>
      <c r="K15" s="3594">
        <f t="shared" si="11"/>
        <v>0</v>
      </c>
      <c r="L15" s="3595">
        <f t="shared" si="11"/>
        <v>9</v>
      </c>
      <c r="M15" s="3596">
        <f t="shared" si="11"/>
        <v>9</v>
      </c>
      <c r="N15" s="3594">
        <f t="shared" si="11"/>
        <v>0</v>
      </c>
      <c r="O15" s="3595">
        <f t="shared" si="11"/>
        <v>0</v>
      </c>
      <c r="P15" s="3596">
        <f t="shared" si="11"/>
        <v>0</v>
      </c>
      <c r="Q15" s="3594">
        <f t="shared" si="11"/>
        <v>0</v>
      </c>
      <c r="R15" s="3595">
        <f t="shared" si="11"/>
        <v>14</v>
      </c>
      <c r="S15" s="3596">
        <f t="shared" si="11"/>
        <v>14</v>
      </c>
      <c r="T15" s="3597">
        <f t="shared" si="11"/>
        <v>0</v>
      </c>
      <c r="V15" s="107" t="s">
        <v>81</v>
      </c>
    </row>
    <row r="16" spans="1:22">
      <c r="A16" s="3050" t="s">
        <v>15</v>
      </c>
      <c r="B16" s="3037"/>
      <c r="C16" s="3038"/>
      <c r="D16" s="3039"/>
      <c r="E16" s="3037"/>
      <c r="F16" s="3038"/>
      <c r="G16" s="3039" t="s">
        <v>28</v>
      </c>
      <c r="H16" s="3037"/>
      <c r="I16" s="3038"/>
      <c r="J16" s="3039"/>
      <c r="K16" s="3037"/>
      <c r="L16" s="3038"/>
      <c r="M16" s="3039"/>
      <c r="N16" s="3037"/>
      <c r="O16" s="3038"/>
      <c r="P16" s="3039"/>
      <c r="Q16" s="3037"/>
      <c r="R16" s="3038"/>
      <c r="S16" s="3039"/>
    </row>
    <row r="17" spans="1:20" ht="26.25">
      <c r="A17" s="3051" t="s">
        <v>16</v>
      </c>
      <c r="B17" s="3582"/>
      <c r="C17" s="3583" t="s">
        <v>28</v>
      </c>
      <c r="D17" s="3048"/>
      <c r="E17" s="3582"/>
      <c r="F17" s="3584"/>
      <c r="G17" s="3048"/>
      <c r="H17" s="3582"/>
      <c r="I17" s="3583" t="s">
        <v>28</v>
      </c>
      <c r="J17" s="3048"/>
      <c r="K17" s="3582"/>
      <c r="L17" s="3584"/>
      <c r="M17" s="3048"/>
      <c r="N17" s="3585"/>
      <c r="O17" s="3047"/>
      <c r="P17" s="3048"/>
      <c r="Q17" s="3585"/>
      <c r="R17" s="3047"/>
      <c r="S17" s="3048"/>
    </row>
    <row r="18" spans="1:20" ht="26.25">
      <c r="A18" s="3043" t="s">
        <v>327</v>
      </c>
      <c r="B18" s="3044">
        <v>0</v>
      </c>
      <c r="C18" s="3045">
        <v>0</v>
      </c>
      <c r="D18" s="3046">
        <f t="shared" ref="D18:D22" si="12">SUM(B18:C18)</f>
        <v>0</v>
      </c>
      <c r="E18" s="3044">
        <v>0</v>
      </c>
      <c r="F18" s="3045">
        <v>0</v>
      </c>
      <c r="G18" s="3046">
        <f t="shared" ref="G18:G22" si="13">SUM(E18:F18)</f>
        <v>0</v>
      </c>
      <c r="H18" s="3044">
        <v>0</v>
      </c>
      <c r="I18" s="3045">
        <v>5</v>
      </c>
      <c r="J18" s="3046">
        <f>SUM(H18:I18)</f>
        <v>5</v>
      </c>
      <c r="K18" s="3044">
        <v>0</v>
      </c>
      <c r="L18" s="3045">
        <v>9</v>
      </c>
      <c r="M18" s="3046">
        <f t="shared" ref="M18:M22" si="14">SUM(K18:L18)</f>
        <v>9</v>
      </c>
      <c r="N18" s="3044">
        <v>0</v>
      </c>
      <c r="O18" s="3045">
        <v>0</v>
      </c>
      <c r="P18" s="3046">
        <f t="shared" ref="P18:P22" si="15">N18+O18</f>
        <v>0</v>
      </c>
      <c r="Q18" s="3585">
        <f t="shared" ref="Q18:R22" si="16">SUM(B18+E18+H18+K18+N18)</f>
        <v>0</v>
      </c>
      <c r="R18" s="3047">
        <f t="shared" si="16"/>
        <v>14</v>
      </c>
      <c r="S18" s="3048">
        <f t="shared" ref="S18:S22" si="17">SUM(Q18:R18)</f>
        <v>14</v>
      </c>
    </row>
    <row r="19" spans="1:20" ht="26.25">
      <c r="A19" s="3043" t="s">
        <v>74</v>
      </c>
      <c r="B19" s="3044">
        <v>0</v>
      </c>
      <c r="C19" s="3045">
        <v>0</v>
      </c>
      <c r="D19" s="3046">
        <f t="shared" si="12"/>
        <v>0</v>
      </c>
      <c r="E19" s="3044">
        <v>0</v>
      </c>
      <c r="F19" s="3045">
        <v>0</v>
      </c>
      <c r="G19" s="3046">
        <v>0</v>
      </c>
      <c r="H19" s="3044">
        <v>0</v>
      </c>
      <c r="I19" s="3045">
        <v>0</v>
      </c>
      <c r="J19" s="3046">
        <f t="shared" ref="J19:J22" si="18">SUM(H19:I19)</f>
        <v>0</v>
      </c>
      <c r="K19" s="3044">
        <v>0</v>
      </c>
      <c r="L19" s="3045">
        <v>0</v>
      </c>
      <c r="M19" s="3046">
        <f t="shared" si="14"/>
        <v>0</v>
      </c>
      <c r="N19" s="3044">
        <v>0</v>
      </c>
      <c r="O19" s="3045">
        <v>0</v>
      </c>
      <c r="P19" s="3046">
        <f t="shared" si="15"/>
        <v>0</v>
      </c>
      <c r="Q19" s="3585">
        <f t="shared" si="16"/>
        <v>0</v>
      </c>
      <c r="R19" s="3047">
        <f t="shared" si="16"/>
        <v>0</v>
      </c>
      <c r="S19" s="3048">
        <f t="shared" si="17"/>
        <v>0</v>
      </c>
    </row>
    <row r="20" spans="1:20" ht="26.25">
      <c r="A20" s="3043" t="s">
        <v>75</v>
      </c>
      <c r="B20" s="3044">
        <v>0</v>
      </c>
      <c r="C20" s="3045">
        <v>0</v>
      </c>
      <c r="D20" s="3046">
        <f t="shared" si="12"/>
        <v>0</v>
      </c>
      <c r="E20" s="3044">
        <v>0</v>
      </c>
      <c r="F20" s="3045">
        <v>0</v>
      </c>
      <c r="G20" s="3046">
        <f t="shared" si="13"/>
        <v>0</v>
      </c>
      <c r="H20" s="3044">
        <v>0</v>
      </c>
      <c r="I20" s="3045">
        <v>0</v>
      </c>
      <c r="J20" s="3046">
        <f t="shared" si="18"/>
        <v>0</v>
      </c>
      <c r="K20" s="3044">
        <v>0</v>
      </c>
      <c r="L20" s="3045">
        <v>0</v>
      </c>
      <c r="M20" s="3046">
        <f t="shared" si="14"/>
        <v>0</v>
      </c>
      <c r="N20" s="3044">
        <v>0</v>
      </c>
      <c r="O20" s="3045">
        <v>0</v>
      </c>
      <c r="P20" s="3046">
        <f t="shared" si="15"/>
        <v>0</v>
      </c>
      <c r="Q20" s="3585">
        <f t="shared" si="16"/>
        <v>0</v>
      </c>
      <c r="R20" s="3047">
        <f t="shared" si="16"/>
        <v>0</v>
      </c>
      <c r="S20" s="3048">
        <f t="shared" si="17"/>
        <v>0</v>
      </c>
    </row>
    <row r="21" spans="1:20" ht="26.25">
      <c r="A21" s="3049" t="s">
        <v>76</v>
      </c>
      <c r="B21" s="3044">
        <v>0</v>
      </c>
      <c r="C21" s="3045">
        <v>0</v>
      </c>
      <c r="D21" s="3046">
        <f t="shared" si="12"/>
        <v>0</v>
      </c>
      <c r="E21" s="3044">
        <v>0</v>
      </c>
      <c r="F21" s="3045">
        <v>0</v>
      </c>
      <c r="G21" s="3046">
        <f t="shared" si="13"/>
        <v>0</v>
      </c>
      <c r="H21" s="3044">
        <v>0</v>
      </c>
      <c r="I21" s="3045">
        <v>0</v>
      </c>
      <c r="J21" s="3046">
        <f t="shared" si="18"/>
        <v>0</v>
      </c>
      <c r="K21" s="3044">
        <v>0</v>
      </c>
      <c r="L21" s="3045">
        <v>0</v>
      </c>
      <c r="M21" s="3046">
        <f t="shared" si="14"/>
        <v>0</v>
      </c>
      <c r="N21" s="3044">
        <v>0</v>
      </c>
      <c r="O21" s="3045">
        <v>0</v>
      </c>
      <c r="P21" s="3046">
        <f t="shared" si="15"/>
        <v>0</v>
      </c>
      <c r="Q21" s="3585">
        <f t="shared" si="16"/>
        <v>0</v>
      </c>
      <c r="R21" s="3047">
        <f t="shared" si="16"/>
        <v>0</v>
      </c>
      <c r="S21" s="3048">
        <f t="shared" si="17"/>
        <v>0</v>
      </c>
    </row>
    <row r="22" spans="1:20" ht="26.25">
      <c r="A22" s="3043" t="s">
        <v>77</v>
      </c>
      <c r="B22" s="3044">
        <v>0</v>
      </c>
      <c r="C22" s="3045">
        <v>0</v>
      </c>
      <c r="D22" s="3046">
        <f t="shared" si="12"/>
        <v>0</v>
      </c>
      <c r="E22" s="3044">
        <v>0</v>
      </c>
      <c r="F22" s="3045">
        <v>0</v>
      </c>
      <c r="G22" s="3046">
        <f t="shared" si="13"/>
        <v>0</v>
      </c>
      <c r="H22" s="3044">
        <v>0</v>
      </c>
      <c r="I22" s="3045">
        <v>0</v>
      </c>
      <c r="J22" s="3046">
        <f t="shared" si="18"/>
        <v>0</v>
      </c>
      <c r="K22" s="3044">
        <v>0</v>
      </c>
      <c r="L22" s="3045">
        <v>0</v>
      </c>
      <c r="M22" s="3046">
        <f t="shared" si="14"/>
        <v>0</v>
      </c>
      <c r="N22" s="3044">
        <v>0</v>
      </c>
      <c r="O22" s="3045">
        <v>0</v>
      </c>
      <c r="P22" s="3046">
        <f t="shared" si="15"/>
        <v>0</v>
      </c>
      <c r="Q22" s="3585">
        <f t="shared" si="16"/>
        <v>0</v>
      </c>
      <c r="R22" s="3047">
        <f t="shared" si="16"/>
        <v>0</v>
      </c>
      <c r="S22" s="3048">
        <f t="shared" si="17"/>
        <v>0</v>
      </c>
    </row>
    <row r="23" spans="1:20" ht="26.25" thickBot="1">
      <c r="A23" s="3598" t="s">
        <v>17</v>
      </c>
      <c r="B23" s="3594">
        <f t="shared" ref="B23:R23" si="19">SUM(B18:B22)</f>
        <v>0</v>
      </c>
      <c r="C23" s="3595">
        <f t="shared" si="19"/>
        <v>0</v>
      </c>
      <c r="D23" s="3596">
        <f t="shared" si="19"/>
        <v>0</v>
      </c>
      <c r="E23" s="3594">
        <f t="shared" si="19"/>
        <v>0</v>
      </c>
      <c r="F23" s="3595">
        <f t="shared" si="19"/>
        <v>0</v>
      </c>
      <c r="G23" s="3596">
        <f t="shared" si="19"/>
        <v>0</v>
      </c>
      <c r="H23" s="3594">
        <f t="shared" si="19"/>
        <v>0</v>
      </c>
      <c r="I23" s="3595">
        <f t="shared" si="19"/>
        <v>5</v>
      </c>
      <c r="J23" s="3596">
        <f t="shared" si="19"/>
        <v>5</v>
      </c>
      <c r="K23" s="3594">
        <f t="shared" si="19"/>
        <v>0</v>
      </c>
      <c r="L23" s="3595">
        <f t="shared" si="19"/>
        <v>9</v>
      </c>
      <c r="M23" s="3596">
        <f t="shared" si="19"/>
        <v>9</v>
      </c>
      <c r="N23" s="3594">
        <f t="shared" si="19"/>
        <v>0</v>
      </c>
      <c r="O23" s="3595">
        <f t="shared" si="19"/>
        <v>0</v>
      </c>
      <c r="P23" s="3596">
        <f t="shared" si="19"/>
        <v>0</v>
      </c>
      <c r="Q23" s="3594">
        <f t="shared" si="19"/>
        <v>0</v>
      </c>
      <c r="R23" s="3595">
        <f t="shared" si="19"/>
        <v>14</v>
      </c>
      <c r="S23" s="3596">
        <f>Q23+R23</f>
        <v>14</v>
      </c>
      <c r="T23" s="3597">
        <f>SUM(T18:T22)</f>
        <v>0</v>
      </c>
    </row>
    <row r="24" spans="1:20" ht="26.25">
      <c r="A24" s="3036" t="s">
        <v>18</v>
      </c>
      <c r="B24" s="3586"/>
      <c r="C24" s="3587"/>
      <c r="D24" s="3588"/>
      <c r="E24" s="3586"/>
      <c r="F24" s="3587"/>
      <c r="G24" s="3588"/>
      <c r="H24" s="3586"/>
      <c r="I24" s="3587"/>
      <c r="J24" s="3588"/>
      <c r="K24" s="3586"/>
      <c r="L24" s="3587"/>
      <c r="M24" s="3588"/>
      <c r="N24" s="3586"/>
      <c r="O24" s="3587"/>
      <c r="P24" s="3588"/>
      <c r="Q24" s="3586"/>
      <c r="R24" s="3587"/>
      <c r="S24" s="3588"/>
    </row>
    <row r="25" spans="1:20" ht="26.25">
      <c r="A25" s="3043" t="s">
        <v>327</v>
      </c>
      <c r="B25" s="3589">
        <v>0</v>
      </c>
      <c r="C25" s="3590">
        <v>0</v>
      </c>
      <c r="D25" s="3046">
        <f t="shared" ref="D25:D29" si="20">SUM(B25:C25)</f>
        <v>0</v>
      </c>
      <c r="E25" s="3589">
        <v>0</v>
      </c>
      <c r="F25" s="3590">
        <v>0</v>
      </c>
      <c r="G25" s="3046">
        <f t="shared" ref="G25:G29" si="21">SUM(E25:F25)</f>
        <v>0</v>
      </c>
      <c r="H25" s="3589">
        <v>0</v>
      </c>
      <c r="I25" s="3590">
        <v>0</v>
      </c>
      <c r="J25" s="3046">
        <f t="shared" ref="J25:J29" si="22">SUM(H25:I25)</f>
        <v>0</v>
      </c>
      <c r="K25" s="3589">
        <v>0</v>
      </c>
      <c r="L25" s="3590">
        <v>0</v>
      </c>
      <c r="M25" s="3046">
        <f t="shared" ref="M25:M29" si="23">SUM(K25:L25)</f>
        <v>0</v>
      </c>
      <c r="N25" s="3589">
        <v>0</v>
      </c>
      <c r="O25" s="3590">
        <v>0</v>
      </c>
      <c r="P25" s="3046">
        <f t="shared" ref="P25:P29" si="24">N25+O25</f>
        <v>0</v>
      </c>
      <c r="Q25" s="3585">
        <f t="shared" ref="Q25:R29" si="25">B25+E25+H25+K25+N25</f>
        <v>0</v>
      </c>
      <c r="R25" s="3047">
        <f t="shared" si="25"/>
        <v>0</v>
      </c>
      <c r="S25" s="3048">
        <f t="shared" ref="S25:S29" si="26">SUM(Q25:R25)</f>
        <v>0</v>
      </c>
    </row>
    <row r="26" spans="1:20" ht="26.25">
      <c r="A26" s="3043" t="s">
        <v>74</v>
      </c>
      <c r="B26" s="3589">
        <v>0</v>
      </c>
      <c r="C26" s="3590">
        <v>0</v>
      </c>
      <c r="D26" s="3046">
        <f t="shared" si="20"/>
        <v>0</v>
      </c>
      <c r="E26" s="3589">
        <v>0</v>
      </c>
      <c r="F26" s="3590">
        <v>0</v>
      </c>
      <c r="G26" s="3046">
        <f t="shared" si="21"/>
        <v>0</v>
      </c>
      <c r="H26" s="3589">
        <v>0</v>
      </c>
      <c r="I26" s="3590">
        <v>0</v>
      </c>
      <c r="J26" s="3046">
        <f t="shared" si="22"/>
        <v>0</v>
      </c>
      <c r="K26" s="3589">
        <v>0</v>
      </c>
      <c r="L26" s="3590">
        <v>0</v>
      </c>
      <c r="M26" s="3046">
        <f t="shared" si="23"/>
        <v>0</v>
      </c>
      <c r="N26" s="3589">
        <v>0</v>
      </c>
      <c r="O26" s="3590">
        <v>0</v>
      </c>
      <c r="P26" s="3046">
        <f t="shared" si="24"/>
        <v>0</v>
      </c>
      <c r="Q26" s="3585">
        <f t="shared" si="25"/>
        <v>0</v>
      </c>
      <c r="R26" s="3047">
        <f t="shared" si="25"/>
        <v>0</v>
      </c>
      <c r="S26" s="3048">
        <f t="shared" si="26"/>
        <v>0</v>
      </c>
    </row>
    <row r="27" spans="1:20" ht="26.25">
      <c r="A27" s="3043" t="s">
        <v>75</v>
      </c>
      <c r="B27" s="3589">
        <v>0</v>
      </c>
      <c r="C27" s="3590">
        <v>0</v>
      </c>
      <c r="D27" s="3046">
        <f t="shared" si="20"/>
        <v>0</v>
      </c>
      <c r="E27" s="3589">
        <v>0</v>
      </c>
      <c r="F27" s="3590">
        <v>0</v>
      </c>
      <c r="G27" s="3046">
        <f t="shared" si="21"/>
        <v>0</v>
      </c>
      <c r="H27" s="3589">
        <v>0</v>
      </c>
      <c r="I27" s="3590">
        <v>0</v>
      </c>
      <c r="J27" s="3046">
        <f t="shared" si="22"/>
        <v>0</v>
      </c>
      <c r="K27" s="3589">
        <v>0</v>
      </c>
      <c r="L27" s="3590">
        <v>0</v>
      </c>
      <c r="M27" s="3046">
        <f t="shared" si="23"/>
        <v>0</v>
      </c>
      <c r="N27" s="3589">
        <v>0</v>
      </c>
      <c r="O27" s="3590">
        <v>0</v>
      </c>
      <c r="P27" s="3046">
        <f t="shared" si="24"/>
        <v>0</v>
      </c>
      <c r="Q27" s="3585">
        <f t="shared" si="25"/>
        <v>0</v>
      </c>
      <c r="R27" s="3047">
        <f t="shared" si="25"/>
        <v>0</v>
      </c>
      <c r="S27" s="3048">
        <f t="shared" si="26"/>
        <v>0</v>
      </c>
    </row>
    <row r="28" spans="1:20" ht="26.25">
      <c r="A28" s="3049" t="s">
        <v>76</v>
      </c>
      <c r="B28" s="3589">
        <v>0</v>
      </c>
      <c r="C28" s="3590">
        <v>0</v>
      </c>
      <c r="D28" s="3046">
        <f t="shared" si="20"/>
        <v>0</v>
      </c>
      <c r="E28" s="3589">
        <v>0</v>
      </c>
      <c r="F28" s="3590">
        <v>0</v>
      </c>
      <c r="G28" s="3046">
        <f t="shared" si="21"/>
        <v>0</v>
      </c>
      <c r="H28" s="3589">
        <v>0</v>
      </c>
      <c r="I28" s="3590">
        <v>0</v>
      </c>
      <c r="J28" s="3046">
        <f t="shared" si="22"/>
        <v>0</v>
      </c>
      <c r="K28" s="3589">
        <v>0</v>
      </c>
      <c r="L28" s="3590">
        <v>0</v>
      </c>
      <c r="M28" s="3046">
        <f t="shared" si="23"/>
        <v>0</v>
      </c>
      <c r="N28" s="3589">
        <v>0</v>
      </c>
      <c r="O28" s="3590">
        <v>0</v>
      </c>
      <c r="P28" s="3046">
        <f t="shared" si="24"/>
        <v>0</v>
      </c>
      <c r="Q28" s="3585">
        <f t="shared" si="25"/>
        <v>0</v>
      </c>
      <c r="R28" s="3047">
        <f t="shared" si="25"/>
        <v>0</v>
      </c>
      <c r="S28" s="3048">
        <f t="shared" si="26"/>
        <v>0</v>
      </c>
    </row>
    <row r="29" spans="1:20" ht="26.25">
      <c r="A29" s="3043" t="s">
        <v>77</v>
      </c>
      <c r="B29" s="3589">
        <v>0</v>
      </c>
      <c r="C29" s="3590">
        <v>0</v>
      </c>
      <c r="D29" s="3046">
        <f t="shared" si="20"/>
        <v>0</v>
      </c>
      <c r="E29" s="3589">
        <v>0</v>
      </c>
      <c r="F29" s="3590">
        <v>0</v>
      </c>
      <c r="G29" s="3046">
        <f t="shared" si="21"/>
        <v>0</v>
      </c>
      <c r="H29" s="3589">
        <v>0</v>
      </c>
      <c r="I29" s="3590">
        <v>0</v>
      </c>
      <c r="J29" s="3046">
        <f t="shared" si="22"/>
        <v>0</v>
      </c>
      <c r="K29" s="3589">
        <v>0</v>
      </c>
      <c r="L29" s="3590">
        <v>0</v>
      </c>
      <c r="M29" s="3046">
        <f t="shared" si="23"/>
        <v>0</v>
      </c>
      <c r="N29" s="3589">
        <v>0</v>
      </c>
      <c r="O29" s="3590">
        <v>0</v>
      </c>
      <c r="P29" s="3046">
        <f t="shared" si="24"/>
        <v>0</v>
      </c>
      <c r="Q29" s="3585">
        <f t="shared" si="25"/>
        <v>0</v>
      </c>
      <c r="R29" s="3047">
        <f t="shared" si="25"/>
        <v>0</v>
      </c>
      <c r="S29" s="3048">
        <f t="shared" si="26"/>
        <v>0</v>
      </c>
    </row>
    <row r="30" spans="1:20" ht="26.25" thickBot="1">
      <c r="A30" s="3593" t="s">
        <v>19</v>
      </c>
      <c r="B30" s="3594">
        <f t="shared" ref="B30:S30" si="27">SUM(B25:B29)</f>
        <v>0</v>
      </c>
      <c r="C30" s="3595">
        <f t="shared" si="27"/>
        <v>0</v>
      </c>
      <c r="D30" s="3596">
        <f t="shared" si="27"/>
        <v>0</v>
      </c>
      <c r="E30" s="3594">
        <f t="shared" si="27"/>
        <v>0</v>
      </c>
      <c r="F30" s="3595">
        <f t="shared" si="27"/>
        <v>0</v>
      </c>
      <c r="G30" s="3596">
        <f t="shared" si="27"/>
        <v>0</v>
      </c>
      <c r="H30" s="3594">
        <f t="shared" si="27"/>
        <v>0</v>
      </c>
      <c r="I30" s="3595">
        <f t="shared" si="27"/>
        <v>0</v>
      </c>
      <c r="J30" s="3596">
        <f t="shared" si="27"/>
        <v>0</v>
      </c>
      <c r="K30" s="3594">
        <f t="shared" si="27"/>
        <v>0</v>
      </c>
      <c r="L30" s="3595">
        <f t="shared" si="27"/>
        <v>0</v>
      </c>
      <c r="M30" s="3596">
        <f t="shared" si="27"/>
        <v>0</v>
      </c>
      <c r="N30" s="3594">
        <f t="shared" si="27"/>
        <v>0</v>
      </c>
      <c r="O30" s="3595">
        <f t="shared" si="27"/>
        <v>0</v>
      </c>
      <c r="P30" s="3596">
        <f t="shared" si="27"/>
        <v>0</v>
      </c>
      <c r="Q30" s="3594">
        <f t="shared" si="27"/>
        <v>0</v>
      </c>
      <c r="R30" s="3595">
        <f t="shared" si="27"/>
        <v>0</v>
      </c>
      <c r="S30" s="3596">
        <f t="shared" si="27"/>
        <v>0</v>
      </c>
    </row>
    <row r="31" spans="1:20">
      <c r="A31" s="3599" t="s">
        <v>29</v>
      </c>
      <c r="B31" s="3600">
        <f t="shared" ref="B31:S31" si="28">B23</f>
        <v>0</v>
      </c>
      <c r="C31" s="3601">
        <f t="shared" si="28"/>
        <v>0</v>
      </c>
      <c r="D31" s="3602">
        <f t="shared" si="28"/>
        <v>0</v>
      </c>
      <c r="E31" s="3600">
        <f t="shared" si="28"/>
        <v>0</v>
      </c>
      <c r="F31" s="3601">
        <f t="shared" si="28"/>
        <v>0</v>
      </c>
      <c r="G31" s="3602">
        <f t="shared" si="28"/>
        <v>0</v>
      </c>
      <c r="H31" s="3600">
        <f t="shared" si="28"/>
        <v>0</v>
      </c>
      <c r="I31" s="3601">
        <f t="shared" si="28"/>
        <v>5</v>
      </c>
      <c r="J31" s="3602">
        <f t="shared" si="28"/>
        <v>5</v>
      </c>
      <c r="K31" s="3600">
        <f t="shared" si="28"/>
        <v>0</v>
      </c>
      <c r="L31" s="3601">
        <f t="shared" si="28"/>
        <v>9</v>
      </c>
      <c r="M31" s="3602">
        <f t="shared" si="28"/>
        <v>9</v>
      </c>
      <c r="N31" s="3600">
        <f t="shared" si="28"/>
        <v>0</v>
      </c>
      <c r="O31" s="3601">
        <f t="shared" si="28"/>
        <v>0</v>
      </c>
      <c r="P31" s="3602">
        <f t="shared" si="28"/>
        <v>0</v>
      </c>
      <c r="Q31" s="3600">
        <f t="shared" si="28"/>
        <v>0</v>
      </c>
      <c r="R31" s="3601">
        <f t="shared" si="28"/>
        <v>14</v>
      </c>
      <c r="S31" s="3602">
        <f t="shared" si="28"/>
        <v>14</v>
      </c>
      <c r="T31" s="109"/>
    </row>
    <row r="32" spans="1:20">
      <c r="A32" s="3603" t="s">
        <v>34</v>
      </c>
      <c r="B32" s="3061">
        <f t="shared" ref="B32:S32" si="29">B30</f>
        <v>0</v>
      </c>
      <c r="C32" s="3057">
        <f t="shared" si="29"/>
        <v>0</v>
      </c>
      <c r="D32" s="3062">
        <f t="shared" si="29"/>
        <v>0</v>
      </c>
      <c r="E32" s="3061">
        <f t="shared" si="29"/>
        <v>0</v>
      </c>
      <c r="F32" s="3057">
        <f t="shared" si="29"/>
        <v>0</v>
      </c>
      <c r="G32" s="3062">
        <f t="shared" si="29"/>
        <v>0</v>
      </c>
      <c r="H32" s="3061">
        <f t="shared" si="29"/>
        <v>0</v>
      </c>
      <c r="I32" s="3057">
        <f t="shared" si="29"/>
        <v>0</v>
      </c>
      <c r="J32" s="3062">
        <f t="shared" si="29"/>
        <v>0</v>
      </c>
      <c r="K32" s="3061">
        <f t="shared" si="29"/>
        <v>0</v>
      </c>
      <c r="L32" s="3057">
        <f t="shared" si="29"/>
        <v>0</v>
      </c>
      <c r="M32" s="3062">
        <f t="shared" si="29"/>
        <v>0</v>
      </c>
      <c r="N32" s="3061">
        <f t="shared" si="29"/>
        <v>0</v>
      </c>
      <c r="O32" s="3057">
        <f t="shared" si="29"/>
        <v>0</v>
      </c>
      <c r="P32" s="3062">
        <f t="shared" si="29"/>
        <v>0</v>
      </c>
      <c r="Q32" s="3061">
        <f t="shared" si="29"/>
        <v>0</v>
      </c>
      <c r="R32" s="3057">
        <f t="shared" si="29"/>
        <v>0</v>
      </c>
      <c r="S32" s="3062">
        <f t="shared" si="29"/>
        <v>0</v>
      </c>
    </row>
    <row r="33" spans="1:19" ht="26.25" thickBot="1">
      <c r="A33" s="3598" t="s">
        <v>35</v>
      </c>
      <c r="B33" s="3594">
        <f t="shared" ref="B33:S33" si="30">SUM(B31:B32)</f>
        <v>0</v>
      </c>
      <c r="C33" s="3595">
        <f t="shared" si="30"/>
        <v>0</v>
      </c>
      <c r="D33" s="3596">
        <f t="shared" si="30"/>
        <v>0</v>
      </c>
      <c r="E33" s="3594">
        <f t="shared" si="30"/>
        <v>0</v>
      </c>
      <c r="F33" s="3595">
        <f t="shared" si="30"/>
        <v>0</v>
      </c>
      <c r="G33" s="3596">
        <f t="shared" si="30"/>
        <v>0</v>
      </c>
      <c r="H33" s="3594">
        <f t="shared" si="30"/>
        <v>0</v>
      </c>
      <c r="I33" s="3595">
        <f t="shared" si="30"/>
        <v>5</v>
      </c>
      <c r="J33" s="3596">
        <f t="shared" si="30"/>
        <v>5</v>
      </c>
      <c r="K33" s="3594">
        <f t="shared" si="30"/>
        <v>0</v>
      </c>
      <c r="L33" s="3595">
        <f t="shared" si="30"/>
        <v>9</v>
      </c>
      <c r="M33" s="3596">
        <f t="shared" si="30"/>
        <v>9</v>
      </c>
      <c r="N33" s="3594">
        <f t="shared" si="30"/>
        <v>0</v>
      </c>
      <c r="O33" s="3595">
        <f t="shared" si="30"/>
        <v>0</v>
      </c>
      <c r="P33" s="3596">
        <f t="shared" si="30"/>
        <v>0</v>
      </c>
      <c r="Q33" s="3594">
        <f t="shared" si="30"/>
        <v>0</v>
      </c>
      <c r="R33" s="3595">
        <f t="shared" si="30"/>
        <v>14</v>
      </c>
      <c r="S33" s="3596">
        <f t="shared" si="30"/>
        <v>14</v>
      </c>
    </row>
    <row r="34" spans="1:19" ht="105.75" customHeight="1">
      <c r="A34" s="7297"/>
      <c r="B34" s="7297"/>
      <c r="C34" s="7297"/>
      <c r="D34" s="7297"/>
      <c r="E34" s="1121"/>
      <c r="F34" s="1121"/>
      <c r="G34" s="7297"/>
      <c r="H34" s="7297"/>
      <c r="I34" s="7297"/>
      <c r="J34" s="7297"/>
      <c r="K34" s="7297"/>
      <c r="L34" s="7297"/>
      <c r="M34" s="7297"/>
      <c r="N34" s="7297"/>
      <c r="O34" s="7297"/>
      <c r="P34" s="7297"/>
      <c r="Q34" s="1429"/>
      <c r="R34" s="1429"/>
      <c r="S34" s="1429"/>
    </row>
    <row r="35" spans="1:19" ht="21.75" customHeight="1">
      <c r="A35" s="7166"/>
      <c r="B35" s="7166"/>
      <c r="C35" s="7166"/>
      <c r="D35" s="7166"/>
      <c r="E35" s="7166"/>
      <c r="F35" s="7166"/>
      <c r="G35" s="7166"/>
      <c r="H35" s="7166"/>
      <c r="I35" s="7166"/>
      <c r="J35" s="7166"/>
      <c r="K35" s="7166"/>
      <c r="L35" s="7166"/>
      <c r="M35" s="7166"/>
      <c r="N35" s="7166"/>
      <c r="O35" s="7166"/>
      <c r="P35" s="7166"/>
    </row>
    <row r="36" spans="1:19" ht="32.25" customHeight="1">
      <c r="A36" s="7166"/>
      <c r="B36" s="7166"/>
      <c r="C36" s="7166"/>
      <c r="D36" s="7166"/>
      <c r="E36" s="7166"/>
      <c r="F36" s="7166"/>
      <c r="G36" s="7166"/>
      <c r="H36" s="7166"/>
      <c r="I36" s="7166"/>
      <c r="J36" s="7166"/>
      <c r="K36" s="7166"/>
      <c r="L36" s="7166"/>
      <c r="M36" s="7166"/>
      <c r="N36" s="7166"/>
      <c r="O36" s="7166"/>
      <c r="P36" s="7166"/>
      <c r="Q36" s="7166"/>
      <c r="R36" s="7166"/>
      <c r="S36" s="7166"/>
    </row>
    <row r="37" spans="1:19" ht="55.5" customHeight="1">
      <c r="A37" s="420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</row>
    <row r="38" spans="1:19" ht="40.5" customHeight="1"/>
    <row r="39" spans="1:19">
      <c r="A39" s="109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</row>
    <row r="40" spans="1:19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</sheetData>
  <mergeCells count="15">
    <mergeCell ref="A4:T4"/>
    <mergeCell ref="A1:T1"/>
    <mergeCell ref="A2:T2"/>
    <mergeCell ref="A3:T3"/>
    <mergeCell ref="A34:D34"/>
    <mergeCell ref="G34:P34"/>
    <mergeCell ref="A35:P35"/>
    <mergeCell ref="A36:S36"/>
    <mergeCell ref="A6:A8"/>
    <mergeCell ref="B6:D7"/>
    <mergeCell ref="E6:G7"/>
    <mergeCell ref="H6:J7"/>
    <mergeCell ref="K6:M7"/>
    <mergeCell ref="N6:P7"/>
    <mergeCell ref="Q6:S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Лист20">
    <tabColor rgb="FF00B050"/>
  </sheetPr>
  <dimension ref="A1:P52"/>
  <sheetViews>
    <sheetView zoomScale="40" zoomScaleNormal="40" workbookViewId="0">
      <selection activeCell="E36" sqref="E36"/>
    </sheetView>
  </sheetViews>
  <sheetFormatPr defaultRowHeight="12.75"/>
  <cols>
    <col min="1" max="1" width="131.5703125" style="1870" customWidth="1"/>
    <col min="2" max="2" width="17.42578125" style="1870" customWidth="1"/>
    <col min="3" max="3" width="17.85546875" style="1870" customWidth="1"/>
    <col min="4" max="4" width="17.42578125" style="1870" customWidth="1"/>
    <col min="5" max="5" width="15.85546875" style="1870" customWidth="1"/>
    <col min="6" max="6" width="20.5703125" style="1870" customWidth="1"/>
    <col min="7" max="7" width="15.5703125" style="1870" customWidth="1"/>
    <col min="8" max="8" width="18" style="1870" customWidth="1"/>
    <col min="9" max="9" width="20.5703125" style="1870" customWidth="1"/>
    <col min="10" max="10" width="18.85546875" style="1870" customWidth="1"/>
    <col min="11" max="16384" width="9.140625" style="1870"/>
  </cols>
  <sheetData>
    <row r="1" spans="1:10" ht="25.5">
      <c r="A1" s="7086" t="s">
        <v>71</v>
      </c>
      <c r="B1" s="7086"/>
      <c r="C1" s="7086"/>
      <c r="D1" s="7086"/>
      <c r="E1" s="7086"/>
      <c r="F1" s="7086"/>
      <c r="G1" s="7086"/>
      <c r="H1" s="7086"/>
      <c r="I1" s="7086"/>
      <c r="J1" s="7086"/>
    </row>
    <row r="2" spans="1:10" ht="38.25" customHeight="1">
      <c r="A2" s="7086" t="s">
        <v>72</v>
      </c>
      <c r="B2" s="7086"/>
      <c r="C2" s="7086"/>
      <c r="D2" s="7086"/>
      <c r="E2" s="7086"/>
      <c r="F2" s="7086"/>
      <c r="G2" s="7086"/>
      <c r="H2" s="7086"/>
      <c r="I2" s="7086"/>
      <c r="J2" s="7086"/>
    </row>
    <row r="3" spans="1:10" ht="32.25" customHeight="1">
      <c r="A3" s="7086" t="s">
        <v>450</v>
      </c>
      <c r="B3" s="7086"/>
      <c r="C3" s="7086"/>
      <c r="D3" s="7086"/>
      <c r="E3" s="7086"/>
      <c r="F3" s="7086"/>
      <c r="G3" s="7086"/>
      <c r="H3" s="7086"/>
      <c r="I3" s="7086"/>
      <c r="J3" s="7086"/>
    </row>
    <row r="4" spans="1:10" ht="25.5" customHeight="1" thickBot="1">
      <c r="A4" s="5942" t="s">
        <v>28</v>
      </c>
      <c r="B4" s="5942"/>
      <c r="C4" s="5942"/>
      <c r="D4" s="5942"/>
      <c r="E4" s="5942"/>
      <c r="F4" s="5942"/>
      <c r="G4" s="5942"/>
      <c r="H4" s="5942"/>
      <c r="I4" s="5942"/>
      <c r="J4" s="5942"/>
    </row>
    <row r="5" spans="1:10" ht="39.75" customHeight="1" thickBot="1">
      <c r="A5" s="7305" t="s">
        <v>1</v>
      </c>
      <c r="B5" s="7354" t="s">
        <v>36</v>
      </c>
      <c r="C5" s="7355"/>
      <c r="D5" s="7356"/>
      <c r="E5" s="7354" t="s">
        <v>37</v>
      </c>
      <c r="F5" s="7355"/>
      <c r="G5" s="7356"/>
      <c r="H5" s="7298" t="s">
        <v>343</v>
      </c>
      <c r="I5" s="7357"/>
      <c r="J5" s="7358"/>
    </row>
    <row r="6" spans="1:10" ht="36" customHeight="1" thickBot="1">
      <c r="A6" s="7352"/>
      <c r="B6" s="7362" t="s">
        <v>39</v>
      </c>
      <c r="C6" s="7363"/>
      <c r="D6" s="7364"/>
      <c r="E6" s="7362" t="s">
        <v>39</v>
      </c>
      <c r="F6" s="7363"/>
      <c r="G6" s="7364"/>
      <c r="H6" s="7359"/>
      <c r="I6" s="7360"/>
      <c r="J6" s="7361"/>
    </row>
    <row r="7" spans="1:10" ht="72" customHeight="1" thickBot="1">
      <c r="A7" s="7353"/>
      <c r="B7" s="3054" t="s">
        <v>7</v>
      </c>
      <c r="C7" s="3055" t="s">
        <v>8</v>
      </c>
      <c r="D7" s="3042" t="s">
        <v>9</v>
      </c>
      <c r="E7" s="3054" t="s">
        <v>7</v>
      </c>
      <c r="F7" s="3055" t="s">
        <v>8</v>
      </c>
      <c r="G7" s="3042" t="s">
        <v>9</v>
      </c>
      <c r="H7" s="3054" t="s">
        <v>7</v>
      </c>
      <c r="I7" s="3055" t="s">
        <v>8</v>
      </c>
      <c r="J7" s="3042" t="s">
        <v>9</v>
      </c>
    </row>
    <row r="8" spans="1:10" ht="33.75" customHeight="1">
      <c r="A8" s="8148" t="s">
        <v>10</v>
      </c>
      <c r="B8" s="8149"/>
      <c r="C8" s="8150"/>
      <c r="D8" s="8151"/>
      <c r="E8" s="8149"/>
      <c r="F8" s="8150"/>
      <c r="G8" s="8152"/>
      <c r="H8" s="8153"/>
      <c r="I8" s="8154"/>
      <c r="J8" s="8155"/>
    </row>
    <row r="9" spans="1:10" ht="30.75" customHeight="1">
      <c r="A9" s="8156" t="s">
        <v>82</v>
      </c>
      <c r="B9" s="8157">
        <f t="shared" ref="B9:G19" si="0">B23+B36</f>
        <v>44</v>
      </c>
      <c r="C9" s="8158">
        <f t="shared" si="0"/>
        <v>4</v>
      </c>
      <c r="D9" s="8159">
        <f t="shared" si="0"/>
        <v>48</v>
      </c>
      <c r="E9" s="8157">
        <f t="shared" si="0"/>
        <v>39</v>
      </c>
      <c r="F9" s="8158">
        <f t="shared" si="0"/>
        <v>6</v>
      </c>
      <c r="G9" s="8160">
        <f t="shared" si="0"/>
        <v>45</v>
      </c>
      <c r="H9" s="8161">
        <f>SUM(B9+E9)</f>
        <v>83</v>
      </c>
      <c r="I9" s="8162">
        <f>SUM(C9+F9)</f>
        <v>10</v>
      </c>
      <c r="J9" s="8163">
        <f>SUM(H9:I9)</f>
        <v>93</v>
      </c>
    </row>
    <row r="10" spans="1:10" ht="29.25" customHeight="1">
      <c r="A10" s="8156" t="s">
        <v>400</v>
      </c>
      <c r="B10" s="8157">
        <f t="shared" si="0"/>
        <v>16</v>
      </c>
      <c r="C10" s="8158">
        <f t="shared" si="0"/>
        <v>2</v>
      </c>
      <c r="D10" s="8159">
        <f t="shared" si="0"/>
        <v>18</v>
      </c>
      <c r="E10" s="8157">
        <f t="shared" si="0"/>
        <v>11</v>
      </c>
      <c r="F10" s="8158">
        <f t="shared" si="0"/>
        <v>2</v>
      </c>
      <c r="G10" s="8160">
        <f t="shared" si="0"/>
        <v>13</v>
      </c>
      <c r="H10" s="8161">
        <f t="shared" ref="H10:I19" si="1">SUM(B10+E10)</f>
        <v>27</v>
      </c>
      <c r="I10" s="8162">
        <f t="shared" si="1"/>
        <v>4</v>
      </c>
      <c r="J10" s="8163">
        <f t="shared" ref="J10:J19" si="2">SUM(H10:I10)</f>
        <v>31</v>
      </c>
    </row>
    <row r="11" spans="1:10" ht="27.75" customHeight="1">
      <c r="A11" s="8156" t="s">
        <v>401</v>
      </c>
      <c r="B11" s="8157">
        <f t="shared" si="0"/>
        <v>13</v>
      </c>
      <c r="C11" s="8158">
        <f t="shared" si="0"/>
        <v>0</v>
      </c>
      <c r="D11" s="8159">
        <f t="shared" si="0"/>
        <v>13</v>
      </c>
      <c r="E11" s="8157">
        <f t="shared" si="0"/>
        <v>11</v>
      </c>
      <c r="F11" s="8158">
        <f t="shared" si="0"/>
        <v>2</v>
      </c>
      <c r="G11" s="8160">
        <f t="shared" si="0"/>
        <v>13</v>
      </c>
      <c r="H11" s="8161">
        <f t="shared" si="1"/>
        <v>24</v>
      </c>
      <c r="I11" s="8162">
        <f t="shared" si="1"/>
        <v>2</v>
      </c>
      <c r="J11" s="8163">
        <f t="shared" si="2"/>
        <v>26</v>
      </c>
    </row>
    <row r="12" spans="1:10" ht="27.75" customHeight="1">
      <c r="A12" s="8156" t="s">
        <v>399</v>
      </c>
      <c r="B12" s="8157">
        <f t="shared" si="0"/>
        <v>15</v>
      </c>
      <c r="C12" s="8158">
        <f t="shared" si="0"/>
        <v>2</v>
      </c>
      <c r="D12" s="8159">
        <f t="shared" si="0"/>
        <v>17</v>
      </c>
      <c r="E12" s="8157">
        <f t="shared" si="0"/>
        <v>17</v>
      </c>
      <c r="F12" s="8158">
        <f t="shared" si="0"/>
        <v>2</v>
      </c>
      <c r="G12" s="8160">
        <f t="shared" si="0"/>
        <v>19</v>
      </c>
      <c r="H12" s="8161">
        <f t="shared" si="1"/>
        <v>32</v>
      </c>
      <c r="I12" s="8162">
        <f t="shared" si="1"/>
        <v>4</v>
      </c>
      <c r="J12" s="8163">
        <f t="shared" si="2"/>
        <v>36</v>
      </c>
    </row>
    <row r="13" spans="1:10" ht="27.75" customHeight="1">
      <c r="A13" s="8156" t="s">
        <v>83</v>
      </c>
      <c r="B13" s="8157">
        <f t="shared" si="0"/>
        <v>19</v>
      </c>
      <c r="C13" s="8158">
        <f t="shared" si="0"/>
        <v>0</v>
      </c>
      <c r="D13" s="8159">
        <f t="shared" si="0"/>
        <v>19</v>
      </c>
      <c r="E13" s="8157">
        <f t="shared" si="0"/>
        <v>25</v>
      </c>
      <c r="F13" s="8158">
        <f t="shared" si="0"/>
        <v>1</v>
      </c>
      <c r="G13" s="8160">
        <f t="shared" si="0"/>
        <v>26</v>
      </c>
      <c r="H13" s="8161">
        <f t="shared" si="1"/>
        <v>44</v>
      </c>
      <c r="I13" s="8162">
        <f t="shared" si="1"/>
        <v>1</v>
      </c>
      <c r="J13" s="8163">
        <f t="shared" si="2"/>
        <v>45</v>
      </c>
    </row>
    <row r="14" spans="1:10" ht="27.75" customHeight="1">
      <c r="A14" s="8156" t="s">
        <v>84</v>
      </c>
      <c r="B14" s="8157">
        <f t="shared" si="0"/>
        <v>14</v>
      </c>
      <c r="C14" s="8158">
        <f t="shared" si="0"/>
        <v>1</v>
      </c>
      <c r="D14" s="8159">
        <f t="shared" si="0"/>
        <v>15</v>
      </c>
      <c r="E14" s="8157">
        <f t="shared" si="0"/>
        <v>24</v>
      </c>
      <c r="F14" s="8158">
        <f t="shared" si="0"/>
        <v>1</v>
      </c>
      <c r="G14" s="8160">
        <f t="shared" si="0"/>
        <v>25</v>
      </c>
      <c r="H14" s="8161">
        <f t="shared" si="1"/>
        <v>38</v>
      </c>
      <c r="I14" s="8162">
        <f t="shared" si="1"/>
        <v>2</v>
      </c>
      <c r="J14" s="8163">
        <f t="shared" si="2"/>
        <v>40</v>
      </c>
    </row>
    <row r="15" spans="1:10" ht="30.75" customHeight="1">
      <c r="A15" s="8164" t="s">
        <v>85</v>
      </c>
      <c r="B15" s="8157">
        <f t="shared" si="0"/>
        <v>14</v>
      </c>
      <c r="C15" s="8158">
        <f t="shared" si="0"/>
        <v>1</v>
      </c>
      <c r="D15" s="8159">
        <f t="shared" si="0"/>
        <v>15</v>
      </c>
      <c r="E15" s="8157">
        <f t="shared" si="0"/>
        <v>22</v>
      </c>
      <c r="F15" s="8158">
        <f t="shared" si="0"/>
        <v>3</v>
      </c>
      <c r="G15" s="8160">
        <f t="shared" si="0"/>
        <v>25</v>
      </c>
      <c r="H15" s="8161">
        <f t="shared" si="1"/>
        <v>36</v>
      </c>
      <c r="I15" s="8162">
        <f t="shared" si="1"/>
        <v>4</v>
      </c>
      <c r="J15" s="8163">
        <f t="shared" si="2"/>
        <v>40</v>
      </c>
    </row>
    <row r="16" spans="1:10" ht="32.25" customHeight="1">
      <c r="A16" s="8156" t="s">
        <v>86</v>
      </c>
      <c r="B16" s="8157">
        <f t="shared" si="0"/>
        <v>14</v>
      </c>
      <c r="C16" s="8158">
        <f t="shared" si="0"/>
        <v>3</v>
      </c>
      <c r="D16" s="8159">
        <f>D30+D43</f>
        <v>17</v>
      </c>
      <c r="E16" s="8157">
        <f t="shared" si="0"/>
        <v>21</v>
      </c>
      <c r="F16" s="8158">
        <f t="shared" si="0"/>
        <v>1</v>
      </c>
      <c r="G16" s="8160">
        <f t="shared" si="0"/>
        <v>22</v>
      </c>
      <c r="H16" s="8161">
        <f>SUM(B16+E16)</f>
        <v>35</v>
      </c>
      <c r="I16" s="8162">
        <f>SUM(C16+F16)</f>
        <v>4</v>
      </c>
      <c r="J16" s="8163">
        <f>SUM(H16:I16)</f>
        <v>39</v>
      </c>
    </row>
    <row r="17" spans="1:10" ht="29.25" customHeight="1">
      <c r="A17" s="8165" t="s">
        <v>402</v>
      </c>
      <c r="B17" s="8157">
        <f t="shared" si="0"/>
        <v>0</v>
      </c>
      <c r="C17" s="8158">
        <f t="shared" si="0"/>
        <v>0</v>
      </c>
      <c r="D17" s="8159">
        <f t="shared" si="0"/>
        <v>0</v>
      </c>
      <c r="E17" s="8157">
        <f t="shared" si="0"/>
        <v>11</v>
      </c>
      <c r="F17" s="8158">
        <f t="shared" si="0"/>
        <v>1</v>
      </c>
      <c r="G17" s="8160">
        <f t="shared" si="0"/>
        <v>12</v>
      </c>
      <c r="H17" s="8161">
        <f t="shared" ref="H17:I18" si="3">SUM(B17+E17)</f>
        <v>11</v>
      </c>
      <c r="I17" s="8162">
        <f t="shared" si="3"/>
        <v>1</v>
      </c>
      <c r="J17" s="8163">
        <f t="shared" ref="J17:J18" si="4">SUM(H17:I17)</f>
        <v>12</v>
      </c>
    </row>
    <row r="18" spans="1:10" ht="36" customHeight="1">
      <c r="A18" s="8165" t="s">
        <v>403</v>
      </c>
      <c r="B18" s="8157">
        <f t="shared" si="0"/>
        <v>14</v>
      </c>
      <c r="C18" s="8158">
        <f t="shared" si="0"/>
        <v>3</v>
      </c>
      <c r="D18" s="8159">
        <f t="shared" si="0"/>
        <v>17</v>
      </c>
      <c r="E18" s="8157">
        <f t="shared" si="0"/>
        <v>10</v>
      </c>
      <c r="F18" s="8158">
        <f t="shared" si="0"/>
        <v>0</v>
      </c>
      <c r="G18" s="8160">
        <f t="shared" si="0"/>
        <v>10</v>
      </c>
      <c r="H18" s="8161">
        <f t="shared" si="3"/>
        <v>24</v>
      </c>
      <c r="I18" s="8162">
        <f t="shared" si="3"/>
        <v>3</v>
      </c>
      <c r="J18" s="8163">
        <f t="shared" si="4"/>
        <v>27</v>
      </c>
    </row>
    <row r="19" spans="1:10" ht="31.5" customHeight="1" thickBot="1">
      <c r="A19" s="8166" t="s">
        <v>87</v>
      </c>
      <c r="B19" s="8167">
        <f t="shared" si="0"/>
        <v>12</v>
      </c>
      <c r="C19" s="8168">
        <f t="shared" si="0"/>
        <v>0</v>
      </c>
      <c r="D19" s="8169">
        <f t="shared" si="0"/>
        <v>12</v>
      </c>
      <c r="E19" s="8167">
        <f t="shared" si="0"/>
        <v>18</v>
      </c>
      <c r="F19" s="8168">
        <f t="shared" si="0"/>
        <v>1</v>
      </c>
      <c r="G19" s="8170">
        <f t="shared" si="0"/>
        <v>19</v>
      </c>
      <c r="H19" s="8171">
        <f t="shared" si="1"/>
        <v>30</v>
      </c>
      <c r="I19" s="8172">
        <f t="shared" si="1"/>
        <v>1</v>
      </c>
      <c r="J19" s="8173">
        <f t="shared" si="2"/>
        <v>31</v>
      </c>
    </row>
    <row r="20" spans="1:10" s="1871" customFormat="1" ht="35.25" customHeight="1" thickBot="1">
      <c r="A20" s="8174" t="s">
        <v>27</v>
      </c>
      <c r="B20" s="8175">
        <f>SUM(B9+B13+B14+B15+B16+B19)</f>
        <v>117</v>
      </c>
      <c r="C20" s="8176">
        <f t="shared" ref="C20:J20" si="5">SUM(C9+C13+C14+C15+C16+C19)</f>
        <v>9</v>
      </c>
      <c r="D20" s="8176">
        <f t="shared" si="5"/>
        <v>126</v>
      </c>
      <c r="E20" s="8176">
        <f t="shared" si="5"/>
        <v>149</v>
      </c>
      <c r="F20" s="8176">
        <f t="shared" si="5"/>
        <v>13</v>
      </c>
      <c r="G20" s="8177">
        <f>SUM(G9+G13+G14+G15+G16+G19)</f>
        <v>162</v>
      </c>
      <c r="H20" s="8178">
        <f>SUM(H9+H13+H14+H15+H16+H19)</f>
        <v>266</v>
      </c>
      <c r="I20" s="8179">
        <f t="shared" si="5"/>
        <v>22</v>
      </c>
      <c r="J20" s="8180">
        <f t="shared" si="5"/>
        <v>288</v>
      </c>
    </row>
    <row r="21" spans="1:10" ht="33.75" customHeight="1" thickBot="1">
      <c r="A21" s="8181" t="s">
        <v>15</v>
      </c>
      <c r="B21" s="8182"/>
      <c r="C21" s="8183"/>
      <c r="D21" s="8184"/>
      <c r="E21" s="8185"/>
      <c r="F21" s="8186"/>
      <c r="G21" s="8187"/>
      <c r="H21" s="8188"/>
      <c r="I21" s="8189"/>
      <c r="J21" s="8190"/>
    </row>
    <row r="22" spans="1:10" ht="33.75" customHeight="1">
      <c r="A22" s="6086" t="s">
        <v>16</v>
      </c>
      <c r="B22" s="6061"/>
      <c r="C22" s="6062"/>
      <c r="D22" s="6050"/>
      <c r="E22" s="6061"/>
      <c r="F22" s="6062"/>
      <c r="G22" s="6069"/>
      <c r="H22" s="6077"/>
      <c r="I22" s="6063"/>
      <c r="J22" s="6078"/>
    </row>
    <row r="23" spans="1:10" ht="30.75" customHeight="1">
      <c r="A23" s="6082" t="s">
        <v>82</v>
      </c>
      <c r="B23" s="6051">
        <f>B24+B25+B26</f>
        <v>44</v>
      </c>
      <c r="C23" s="6052">
        <f>C24+C25+C26</f>
        <v>4</v>
      </c>
      <c r="D23" s="6053">
        <f>SUM(B23:C23)</f>
        <v>48</v>
      </c>
      <c r="E23" s="6051">
        <f>E24+E25+E26</f>
        <v>39</v>
      </c>
      <c r="F23" s="6051">
        <f>F24+F25+F26</f>
        <v>6</v>
      </c>
      <c r="G23" s="6066">
        <f>SUM(E23:F23)</f>
        <v>45</v>
      </c>
      <c r="H23" s="6071">
        <f>SUM(B23+E23)</f>
        <v>83</v>
      </c>
      <c r="I23" s="6054">
        <f>SUM(C23+F23)</f>
        <v>10</v>
      </c>
      <c r="J23" s="6072">
        <f>SUM(H23:I23)</f>
        <v>93</v>
      </c>
    </row>
    <row r="24" spans="1:10" ht="30.75" customHeight="1">
      <c r="A24" s="6082" t="s">
        <v>400</v>
      </c>
      <c r="B24" s="6051">
        <v>16</v>
      </c>
      <c r="C24" s="6052">
        <v>2</v>
      </c>
      <c r="D24" s="6053">
        <f t="shared" ref="D24:D33" si="6">SUM(B24:C24)</f>
        <v>18</v>
      </c>
      <c r="E24" s="6051">
        <v>11</v>
      </c>
      <c r="F24" s="6052">
        <v>2</v>
      </c>
      <c r="G24" s="6066">
        <f t="shared" ref="G24:G33" si="7">SUM(E24:F24)</f>
        <v>13</v>
      </c>
      <c r="H24" s="6071">
        <f t="shared" ref="H24:I33" si="8">SUM(B24+E24)</f>
        <v>27</v>
      </c>
      <c r="I24" s="6054">
        <f t="shared" si="8"/>
        <v>4</v>
      </c>
      <c r="J24" s="6072">
        <f t="shared" ref="J24:J33" si="9">SUM(H24:I24)</f>
        <v>31</v>
      </c>
    </row>
    <row r="25" spans="1:10" ht="29.25" customHeight="1">
      <c r="A25" s="6082" t="s">
        <v>401</v>
      </c>
      <c r="B25" s="6051">
        <v>13</v>
      </c>
      <c r="C25" s="6052">
        <v>0</v>
      </c>
      <c r="D25" s="6053">
        <f t="shared" si="6"/>
        <v>13</v>
      </c>
      <c r="E25" s="6051">
        <v>11</v>
      </c>
      <c r="F25" s="6052">
        <v>2</v>
      </c>
      <c r="G25" s="6066">
        <f t="shared" si="7"/>
        <v>13</v>
      </c>
      <c r="H25" s="6071">
        <f t="shared" si="8"/>
        <v>24</v>
      </c>
      <c r="I25" s="6054">
        <f t="shared" si="8"/>
        <v>2</v>
      </c>
      <c r="J25" s="6072">
        <f t="shared" si="9"/>
        <v>26</v>
      </c>
    </row>
    <row r="26" spans="1:10" ht="30" customHeight="1">
      <c r="A26" s="6082" t="s">
        <v>399</v>
      </c>
      <c r="B26" s="6051">
        <v>15</v>
      </c>
      <c r="C26" s="6052">
        <v>2</v>
      </c>
      <c r="D26" s="6053">
        <f t="shared" si="6"/>
        <v>17</v>
      </c>
      <c r="E26" s="6051">
        <v>17</v>
      </c>
      <c r="F26" s="6052">
        <v>2</v>
      </c>
      <c r="G26" s="6066">
        <f t="shared" si="7"/>
        <v>19</v>
      </c>
      <c r="H26" s="6071">
        <f t="shared" si="8"/>
        <v>32</v>
      </c>
      <c r="I26" s="6054">
        <f t="shared" si="8"/>
        <v>4</v>
      </c>
      <c r="J26" s="6072">
        <f t="shared" si="9"/>
        <v>36</v>
      </c>
    </row>
    <row r="27" spans="1:10" ht="29.25" customHeight="1">
      <c r="A27" s="6082" t="s">
        <v>83</v>
      </c>
      <c r="B27" s="6051">
        <v>19</v>
      </c>
      <c r="C27" s="6052">
        <v>0</v>
      </c>
      <c r="D27" s="6053">
        <f t="shared" si="6"/>
        <v>19</v>
      </c>
      <c r="E27" s="6051">
        <v>24</v>
      </c>
      <c r="F27" s="6052">
        <v>1</v>
      </c>
      <c r="G27" s="6066">
        <f t="shared" si="7"/>
        <v>25</v>
      </c>
      <c r="H27" s="6071">
        <f t="shared" si="8"/>
        <v>43</v>
      </c>
      <c r="I27" s="6054">
        <f t="shared" si="8"/>
        <v>1</v>
      </c>
      <c r="J27" s="6072">
        <f t="shared" si="9"/>
        <v>44</v>
      </c>
    </row>
    <row r="28" spans="1:10" ht="33.75" customHeight="1">
      <c r="A28" s="6082" t="s">
        <v>84</v>
      </c>
      <c r="B28" s="6051">
        <v>14</v>
      </c>
      <c r="C28" s="6052">
        <v>1</v>
      </c>
      <c r="D28" s="6053">
        <f t="shared" si="6"/>
        <v>15</v>
      </c>
      <c r="E28" s="6051">
        <v>24</v>
      </c>
      <c r="F28" s="6052">
        <v>1</v>
      </c>
      <c r="G28" s="6066">
        <f t="shared" si="7"/>
        <v>25</v>
      </c>
      <c r="H28" s="6071">
        <f t="shared" si="8"/>
        <v>38</v>
      </c>
      <c r="I28" s="6054">
        <f t="shared" si="8"/>
        <v>2</v>
      </c>
      <c r="J28" s="6072">
        <f t="shared" si="9"/>
        <v>40</v>
      </c>
    </row>
    <row r="29" spans="1:10" ht="30.75" customHeight="1">
      <c r="A29" s="6083" t="s">
        <v>85</v>
      </c>
      <c r="B29" s="6051">
        <v>14</v>
      </c>
      <c r="C29" s="6052">
        <v>1</v>
      </c>
      <c r="D29" s="6053">
        <f t="shared" si="6"/>
        <v>15</v>
      </c>
      <c r="E29" s="6070">
        <v>22</v>
      </c>
      <c r="F29" s="6052">
        <v>3</v>
      </c>
      <c r="G29" s="6090">
        <f t="shared" si="7"/>
        <v>25</v>
      </c>
      <c r="H29" s="6071">
        <f t="shared" si="8"/>
        <v>36</v>
      </c>
      <c r="I29" s="6054">
        <f t="shared" si="8"/>
        <v>4</v>
      </c>
      <c r="J29" s="6072">
        <f t="shared" si="9"/>
        <v>40</v>
      </c>
    </row>
    <row r="30" spans="1:10" ht="33" customHeight="1">
      <c r="A30" s="6082" t="s">
        <v>86</v>
      </c>
      <c r="B30" s="6051">
        <f>B31+B32</f>
        <v>14</v>
      </c>
      <c r="C30" s="6052">
        <f t="shared" ref="C30:G30" si="10">C31+C32</f>
        <v>2</v>
      </c>
      <c r="D30" s="6052">
        <f t="shared" si="10"/>
        <v>16</v>
      </c>
      <c r="E30" s="6070">
        <f>E31+E32</f>
        <v>21</v>
      </c>
      <c r="F30" s="6052">
        <f t="shared" si="10"/>
        <v>1</v>
      </c>
      <c r="G30" s="6090">
        <f t="shared" si="10"/>
        <v>22</v>
      </c>
      <c r="H30" s="6071">
        <f t="shared" si="8"/>
        <v>35</v>
      </c>
      <c r="I30" s="6054">
        <f t="shared" si="8"/>
        <v>3</v>
      </c>
      <c r="J30" s="6072">
        <f t="shared" si="9"/>
        <v>38</v>
      </c>
    </row>
    <row r="31" spans="1:10" ht="30.75" customHeight="1">
      <c r="A31" s="6084" t="s">
        <v>402</v>
      </c>
      <c r="B31" s="6055">
        <v>0</v>
      </c>
      <c r="C31" s="6056">
        <v>0</v>
      </c>
      <c r="D31" s="6053">
        <f t="shared" ref="D31:D32" si="11">SUM(B31:C31)</f>
        <v>0</v>
      </c>
      <c r="E31" s="6089">
        <v>11</v>
      </c>
      <c r="F31" s="6056">
        <v>1</v>
      </c>
      <c r="G31" s="6090">
        <f t="shared" si="7"/>
        <v>12</v>
      </c>
      <c r="H31" s="6071">
        <f t="shared" si="8"/>
        <v>11</v>
      </c>
      <c r="I31" s="6054">
        <f t="shared" si="8"/>
        <v>1</v>
      </c>
      <c r="J31" s="6072">
        <f t="shared" si="9"/>
        <v>12</v>
      </c>
    </row>
    <row r="32" spans="1:10" ht="36.75" customHeight="1">
      <c r="A32" s="6084" t="s">
        <v>403</v>
      </c>
      <c r="B32" s="6055">
        <v>14</v>
      </c>
      <c r="C32" s="6056">
        <v>2</v>
      </c>
      <c r="D32" s="6053">
        <f t="shared" si="11"/>
        <v>16</v>
      </c>
      <c r="E32" s="6089">
        <v>10</v>
      </c>
      <c r="F32" s="6052">
        <v>0</v>
      </c>
      <c r="G32" s="6090">
        <f t="shared" si="7"/>
        <v>10</v>
      </c>
      <c r="H32" s="6071">
        <f t="shared" si="8"/>
        <v>24</v>
      </c>
      <c r="I32" s="6054">
        <f t="shared" si="8"/>
        <v>2</v>
      </c>
      <c r="J32" s="6072">
        <f t="shared" si="9"/>
        <v>26</v>
      </c>
    </row>
    <row r="33" spans="1:10" ht="33.75" customHeight="1" thickBot="1">
      <c r="A33" s="6085" t="s">
        <v>87</v>
      </c>
      <c r="B33" s="6055">
        <v>12</v>
      </c>
      <c r="C33" s="6056">
        <v>0</v>
      </c>
      <c r="D33" s="6057">
        <f t="shared" si="6"/>
        <v>12</v>
      </c>
      <c r="E33" s="6055">
        <v>18</v>
      </c>
      <c r="F33" s="6056">
        <v>1</v>
      </c>
      <c r="G33" s="6066">
        <f t="shared" si="7"/>
        <v>19</v>
      </c>
      <c r="H33" s="6073">
        <f t="shared" si="8"/>
        <v>30</v>
      </c>
      <c r="I33" s="6058">
        <f t="shared" si="8"/>
        <v>1</v>
      </c>
      <c r="J33" s="6074">
        <f t="shared" si="9"/>
        <v>31</v>
      </c>
    </row>
    <row r="34" spans="1:10" s="1871" customFormat="1" ht="32.25" customHeight="1" thickBot="1">
      <c r="A34" s="6087" t="s">
        <v>17</v>
      </c>
      <c r="B34" s="6079">
        <f>SUM(B23+B27+B28+B29+B30+B33)</f>
        <v>117</v>
      </c>
      <c r="C34" s="6059">
        <f t="shared" ref="C34:G34" si="12">SUM(C23+C27+C28+C29+C30+C33)</f>
        <v>8</v>
      </c>
      <c r="D34" s="6059">
        <f t="shared" si="12"/>
        <v>125</v>
      </c>
      <c r="E34" s="6059">
        <f t="shared" si="12"/>
        <v>148</v>
      </c>
      <c r="F34" s="6059">
        <f t="shared" si="12"/>
        <v>13</v>
      </c>
      <c r="G34" s="6068">
        <f t="shared" si="12"/>
        <v>161</v>
      </c>
      <c r="H34" s="6075">
        <f>SUM(H23+H27+H28+H29+H30+H33)</f>
        <v>265</v>
      </c>
      <c r="I34" s="6060">
        <f t="shared" ref="I34" si="13">SUM(I23+I27+I28+I29+I30+I33)</f>
        <v>21</v>
      </c>
      <c r="J34" s="6076">
        <f>SUM(J23+J27+J28+J29+J30+J33)</f>
        <v>286</v>
      </c>
    </row>
    <row r="35" spans="1:10" ht="36.75" customHeight="1">
      <c r="A35" s="6088" t="s">
        <v>18</v>
      </c>
      <c r="B35" s="6061"/>
      <c r="C35" s="6062"/>
      <c r="D35" s="6050"/>
      <c r="E35" s="6061"/>
      <c r="F35" s="6062"/>
      <c r="G35" s="6069"/>
      <c r="H35" s="6077"/>
      <c r="I35" s="6063"/>
      <c r="J35" s="6078"/>
    </row>
    <row r="36" spans="1:10" ht="32.25" customHeight="1">
      <c r="A36" s="6082" t="s">
        <v>82</v>
      </c>
      <c r="B36" s="6051">
        <v>0</v>
      </c>
      <c r="C36" s="6052">
        <v>0</v>
      </c>
      <c r="D36" s="6053">
        <f>SUM(B36:C36)</f>
        <v>0</v>
      </c>
      <c r="E36" s="6051">
        <v>0</v>
      </c>
      <c r="F36" s="6052">
        <v>0</v>
      </c>
      <c r="G36" s="6066">
        <f>SUM(E36:F36)</f>
        <v>0</v>
      </c>
      <c r="H36" s="6071">
        <f>SUM(B36+E36)</f>
        <v>0</v>
      </c>
      <c r="I36" s="6054">
        <f>SUM(C36+F36)</f>
        <v>0</v>
      </c>
      <c r="J36" s="6072">
        <f>D36+G36</f>
        <v>0</v>
      </c>
    </row>
    <row r="37" spans="1:10" ht="30" customHeight="1">
      <c r="A37" s="6082" t="s">
        <v>400</v>
      </c>
      <c r="B37" s="6051">
        <v>0</v>
      </c>
      <c r="C37" s="6052">
        <v>0</v>
      </c>
      <c r="D37" s="6053">
        <f t="shared" ref="D37:D46" si="14">SUM(B37:C37)</f>
        <v>0</v>
      </c>
      <c r="E37" s="6051">
        <v>0</v>
      </c>
      <c r="F37" s="6052">
        <v>0</v>
      </c>
      <c r="G37" s="6066">
        <f t="shared" ref="G37:G46" si="15">SUM(E37:F37)</f>
        <v>0</v>
      </c>
      <c r="H37" s="6071">
        <f t="shared" ref="H37:I39" si="16">SUM(B37+E37)</f>
        <v>0</v>
      </c>
      <c r="I37" s="6054">
        <f t="shared" si="16"/>
        <v>0</v>
      </c>
      <c r="J37" s="6072">
        <f t="shared" ref="J37:J39" si="17">D37+G37</f>
        <v>0</v>
      </c>
    </row>
    <row r="38" spans="1:10" ht="29.25" customHeight="1">
      <c r="A38" s="6082" t="s">
        <v>401</v>
      </c>
      <c r="B38" s="6051">
        <v>0</v>
      </c>
      <c r="C38" s="6052">
        <v>0</v>
      </c>
      <c r="D38" s="6053">
        <f t="shared" si="14"/>
        <v>0</v>
      </c>
      <c r="E38" s="6051">
        <v>0</v>
      </c>
      <c r="F38" s="6052">
        <v>0</v>
      </c>
      <c r="G38" s="6066">
        <f t="shared" si="15"/>
        <v>0</v>
      </c>
      <c r="H38" s="6071">
        <f t="shared" si="16"/>
        <v>0</v>
      </c>
      <c r="I38" s="6054">
        <f t="shared" si="16"/>
        <v>0</v>
      </c>
      <c r="J38" s="6072">
        <f t="shared" si="17"/>
        <v>0</v>
      </c>
    </row>
    <row r="39" spans="1:10" ht="29.25" customHeight="1">
      <c r="A39" s="6082" t="s">
        <v>399</v>
      </c>
      <c r="B39" s="6051">
        <v>0</v>
      </c>
      <c r="C39" s="6052">
        <v>0</v>
      </c>
      <c r="D39" s="6053">
        <f t="shared" si="14"/>
        <v>0</v>
      </c>
      <c r="E39" s="6051">
        <v>0</v>
      </c>
      <c r="F39" s="6052">
        <v>0</v>
      </c>
      <c r="G39" s="6066">
        <f t="shared" si="15"/>
        <v>0</v>
      </c>
      <c r="H39" s="6071">
        <f t="shared" si="16"/>
        <v>0</v>
      </c>
      <c r="I39" s="6054">
        <f t="shared" si="16"/>
        <v>0</v>
      </c>
      <c r="J39" s="6072">
        <f t="shared" si="17"/>
        <v>0</v>
      </c>
    </row>
    <row r="40" spans="1:10" ht="39" customHeight="1">
      <c r="A40" s="6082" t="s">
        <v>83</v>
      </c>
      <c r="B40" s="6051">
        <v>0</v>
      </c>
      <c r="C40" s="6052">
        <v>0</v>
      </c>
      <c r="D40" s="6053">
        <f t="shared" si="14"/>
        <v>0</v>
      </c>
      <c r="E40" s="6051">
        <v>1</v>
      </c>
      <c r="F40" s="6052">
        <v>0</v>
      </c>
      <c r="G40" s="6066">
        <f t="shared" si="15"/>
        <v>1</v>
      </c>
      <c r="H40" s="6071">
        <f t="shared" ref="H40:J46" si="18">B40+E40</f>
        <v>1</v>
      </c>
      <c r="I40" s="6054">
        <f t="shared" si="18"/>
        <v>0</v>
      </c>
      <c r="J40" s="6072">
        <f>D40+G40</f>
        <v>1</v>
      </c>
    </row>
    <row r="41" spans="1:10" ht="31.5" hidden="1" customHeight="1">
      <c r="A41" s="6082" t="s">
        <v>84</v>
      </c>
      <c r="B41" s="6051">
        <v>0</v>
      </c>
      <c r="C41" s="6052">
        <v>0</v>
      </c>
      <c r="D41" s="6053">
        <f t="shared" si="14"/>
        <v>0</v>
      </c>
      <c r="E41" s="6051">
        <v>0</v>
      </c>
      <c r="F41" s="6052">
        <v>0</v>
      </c>
      <c r="G41" s="6066">
        <f t="shared" si="15"/>
        <v>0</v>
      </c>
      <c r="H41" s="6071">
        <f t="shared" si="18"/>
        <v>0</v>
      </c>
      <c r="I41" s="6054">
        <f t="shared" si="18"/>
        <v>0</v>
      </c>
      <c r="J41" s="6072">
        <f>D41+G41</f>
        <v>0</v>
      </c>
    </row>
    <row r="42" spans="1:10" ht="26.25" hidden="1" customHeight="1">
      <c r="A42" s="6083" t="s">
        <v>85</v>
      </c>
      <c r="B42" s="6051">
        <v>0</v>
      </c>
      <c r="C42" s="6052">
        <v>0</v>
      </c>
      <c r="D42" s="6053">
        <f t="shared" si="14"/>
        <v>0</v>
      </c>
      <c r="E42" s="6051">
        <v>0</v>
      </c>
      <c r="F42" s="6052">
        <v>0</v>
      </c>
      <c r="G42" s="6066">
        <f t="shared" si="15"/>
        <v>0</v>
      </c>
      <c r="H42" s="6071">
        <f t="shared" si="18"/>
        <v>0</v>
      </c>
      <c r="I42" s="6054">
        <f t="shared" si="18"/>
        <v>0</v>
      </c>
      <c r="J42" s="6072">
        <f>D42+G42</f>
        <v>0</v>
      </c>
    </row>
    <row r="43" spans="1:10" ht="27.75">
      <c r="A43" s="6082" t="s">
        <v>86</v>
      </c>
      <c r="B43" s="6051">
        <f>B44+B45</f>
        <v>0</v>
      </c>
      <c r="C43" s="6052">
        <f t="shared" ref="C43:D43" si="19">C44+C45</f>
        <v>1</v>
      </c>
      <c r="D43" s="6052">
        <f t="shared" si="19"/>
        <v>1</v>
      </c>
      <c r="E43" s="6051">
        <f t="shared" ref="E43:G43" si="20">E57+E70</f>
        <v>0</v>
      </c>
      <c r="F43" s="6052">
        <f t="shared" si="20"/>
        <v>0</v>
      </c>
      <c r="G43" s="6066">
        <f t="shared" si="20"/>
        <v>0</v>
      </c>
      <c r="H43" s="6071">
        <f>SUM(B43+E43)</f>
        <v>0</v>
      </c>
      <c r="I43" s="6054">
        <f>SUM(C43+F43)</f>
        <v>1</v>
      </c>
      <c r="J43" s="6072">
        <f>SUM(H43:I43)</f>
        <v>1</v>
      </c>
    </row>
    <row r="44" spans="1:10" ht="32.25" customHeight="1">
      <c r="A44" s="6084" t="s">
        <v>402</v>
      </c>
      <c r="B44" s="6051">
        <v>0</v>
      </c>
      <c r="C44" s="6052">
        <v>0</v>
      </c>
      <c r="D44" s="6053">
        <f t="shared" ref="D44:D45" si="21">SUM(B44:C44)</f>
        <v>0</v>
      </c>
      <c r="E44" s="6051">
        <v>0</v>
      </c>
      <c r="F44" s="6052">
        <v>0</v>
      </c>
      <c r="G44" s="6066">
        <f t="shared" ref="G44:G45" si="22">SUM(E44:F44)</f>
        <v>0</v>
      </c>
      <c r="H44" s="6071">
        <f t="shared" ref="H44:I45" si="23">SUM(B44+E44)</f>
        <v>0</v>
      </c>
      <c r="I44" s="6054">
        <f t="shared" si="23"/>
        <v>0</v>
      </c>
      <c r="J44" s="6072">
        <f t="shared" ref="J44:J45" si="24">D44+G44</f>
        <v>0</v>
      </c>
    </row>
    <row r="45" spans="1:10" ht="43.5" customHeight="1">
      <c r="A45" s="6084" t="s">
        <v>403</v>
      </c>
      <c r="B45" s="6051">
        <v>0</v>
      </c>
      <c r="C45" s="6052">
        <v>1</v>
      </c>
      <c r="D45" s="6053">
        <f t="shared" si="21"/>
        <v>1</v>
      </c>
      <c r="E45" s="6051">
        <v>0</v>
      </c>
      <c r="F45" s="6052">
        <v>0</v>
      </c>
      <c r="G45" s="6066">
        <f t="shared" si="22"/>
        <v>0</v>
      </c>
      <c r="H45" s="6071">
        <f t="shared" si="23"/>
        <v>0</v>
      </c>
      <c r="I45" s="6054">
        <f t="shared" si="23"/>
        <v>1</v>
      </c>
      <c r="J45" s="6072">
        <f t="shared" si="24"/>
        <v>1</v>
      </c>
    </row>
    <row r="46" spans="1:10" ht="33" customHeight="1" thickBot="1">
      <c r="A46" s="6085" t="s">
        <v>87</v>
      </c>
      <c r="B46" s="6080">
        <v>0</v>
      </c>
      <c r="C46" s="6081">
        <v>0</v>
      </c>
      <c r="D46" s="6057">
        <f t="shared" si="14"/>
        <v>0</v>
      </c>
      <c r="E46" s="6055">
        <v>0</v>
      </c>
      <c r="F46" s="6056">
        <v>0</v>
      </c>
      <c r="G46" s="6067">
        <f t="shared" si="15"/>
        <v>0</v>
      </c>
      <c r="H46" s="6073">
        <f t="shared" si="18"/>
        <v>0</v>
      </c>
      <c r="I46" s="6058">
        <f t="shared" si="18"/>
        <v>0</v>
      </c>
      <c r="J46" s="6074">
        <f t="shared" si="18"/>
        <v>0</v>
      </c>
    </row>
    <row r="47" spans="1:10" ht="42" customHeight="1" thickBot="1">
      <c r="A47" s="6064" t="s">
        <v>19</v>
      </c>
      <c r="B47" s="6059">
        <f>SUM(B36+B40+B41+B42+B43+B46)</f>
        <v>0</v>
      </c>
      <c r="C47" s="6059">
        <f t="shared" ref="C47:J47" si="25">SUM(C36+C40+C41+C42+C43+C46)</f>
        <v>1</v>
      </c>
      <c r="D47" s="6059">
        <f t="shared" si="25"/>
        <v>1</v>
      </c>
      <c r="E47" s="6059">
        <f t="shared" si="25"/>
        <v>1</v>
      </c>
      <c r="F47" s="6059">
        <f t="shared" si="25"/>
        <v>0</v>
      </c>
      <c r="G47" s="6068">
        <f t="shared" si="25"/>
        <v>1</v>
      </c>
      <c r="H47" s="6075">
        <f>SUM(H36+H40+H41+H42+H43+H46)</f>
        <v>1</v>
      </c>
      <c r="I47" s="6060">
        <f t="shared" si="25"/>
        <v>1</v>
      </c>
      <c r="J47" s="6076">
        <f t="shared" si="25"/>
        <v>2</v>
      </c>
    </row>
    <row r="48" spans="1:10" ht="38.25" customHeight="1" thickBot="1">
      <c r="A48" s="6064" t="s">
        <v>29</v>
      </c>
      <c r="B48" s="6091">
        <f>B34</f>
        <v>117</v>
      </c>
      <c r="C48" s="6092">
        <f t="shared" ref="C48:I48" si="26">C34</f>
        <v>8</v>
      </c>
      <c r="D48" s="6093">
        <f t="shared" si="26"/>
        <v>125</v>
      </c>
      <c r="E48" s="6091">
        <f t="shared" si="26"/>
        <v>148</v>
      </c>
      <c r="F48" s="6092">
        <f t="shared" si="26"/>
        <v>13</v>
      </c>
      <c r="G48" s="6094">
        <f t="shared" si="26"/>
        <v>161</v>
      </c>
      <c r="H48" s="6091">
        <f t="shared" si="26"/>
        <v>265</v>
      </c>
      <c r="I48" s="6092">
        <f t="shared" si="26"/>
        <v>21</v>
      </c>
      <c r="J48" s="6093">
        <f>J34</f>
        <v>286</v>
      </c>
    </row>
    <row r="49" spans="1:16" ht="36" customHeight="1" thickBot="1">
      <c r="A49" s="6064" t="s">
        <v>30</v>
      </c>
      <c r="B49" s="6091">
        <f>B47</f>
        <v>0</v>
      </c>
      <c r="C49" s="6092">
        <f t="shared" ref="C49:I49" si="27">C47</f>
        <v>1</v>
      </c>
      <c r="D49" s="6093">
        <f t="shared" si="27"/>
        <v>1</v>
      </c>
      <c r="E49" s="6091">
        <f t="shared" si="27"/>
        <v>1</v>
      </c>
      <c r="F49" s="6092">
        <f t="shared" si="27"/>
        <v>0</v>
      </c>
      <c r="G49" s="6094">
        <f t="shared" si="27"/>
        <v>1</v>
      </c>
      <c r="H49" s="6091">
        <f t="shared" si="27"/>
        <v>1</v>
      </c>
      <c r="I49" s="6092">
        <f t="shared" si="27"/>
        <v>1</v>
      </c>
      <c r="J49" s="6093">
        <f>J47</f>
        <v>2</v>
      </c>
    </row>
    <row r="50" spans="1:16" ht="41.25" customHeight="1" thickBot="1">
      <c r="A50" s="6065" t="s">
        <v>31</v>
      </c>
      <c r="B50" s="6095">
        <f>SUM(B48:B49)</f>
        <v>117</v>
      </c>
      <c r="C50" s="6096">
        <f t="shared" ref="C50:F50" si="28">SUM(C48:C49)</f>
        <v>9</v>
      </c>
      <c r="D50" s="6097">
        <f t="shared" si="28"/>
        <v>126</v>
      </c>
      <c r="E50" s="6098">
        <f t="shared" si="28"/>
        <v>149</v>
      </c>
      <c r="F50" s="6096">
        <f t="shared" si="28"/>
        <v>13</v>
      </c>
      <c r="G50" s="6097">
        <f>SUM(G48:G49)</f>
        <v>162</v>
      </c>
      <c r="H50" s="5083">
        <f>SUM(H48:H49)</f>
        <v>266</v>
      </c>
      <c r="I50" s="6096">
        <f>SUM(I48:I49)</f>
        <v>22</v>
      </c>
      <c r="J50" s="6097">
        <f>SUM(J48:J49)</f>
        <v>288</v>
      </c>
    </row>
    <row r="52" spans="1:16" ht="35.25">
      <c r="A52" s="7351"/>
      <c r="B52" s="7351"/>
      <c r="C52" s="7351"/>
      <c r="D52" s="7351"/>
      <c r="E52" s="1121"/>
      <c r="F52" s="1121"/>
      <c r="G52" s="7351"/>
      <c r="H52" s="7351"/>
      <c r="I52" s="7351"/>
      <c r="J52" s="7351"/>
      <c r="K52" s="7351"/>
      <c r="L52" s="7351"/>
      <c r="M52" s="7351"/>
      <c r="N52" s="7351"/>
      <c r="O52" s="7351"/>
      <c r="P52" s="7351"/>
    </row>
  </sheetData>
  <mergeCells count="11">
    <mergeCell ref="A52:D52"/>
    <mergeCell ref="G52:P52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Лист21">
    <tabColor rgb="FF00B050"/>
  </sheetPr>
  <dimension ref="A1:P40"/>
  <sheetViews>
    <sheetView zoomScale="45" zoomScaleNormal="45" workbookViewId="0">
      <selection activeCell="G40" sqref="G40"/>
    </sheetView>
  </sheetViews>
  <sheetFormatPr defaultRowHeight="12.75"/>
  <cols>
    <col min="1" max="1" width="110.5703125" style="1870" customWidth="1"/>
    <col min="2" max="2" width="20.5703125" style="1870" customWidth="1"/>
    <col min="3" max="3" width="17.42578125" style="1870" customWidth="1"/>
    <col min="4" max="4" width="17.28515625" style="1870" customWidth="1"/>
    <col min="5" max="5" width="18.42578125" style="1870" customWidth="1"/>
    <col min="6" max="6" width="19.140625" style="1870" customWidth="1"/>
    <col min="7" max="7" width="17.85546875" style="1870" customWidth="1"/>
    <col min="8" max="8" width="17.42578125" style="1870" customWidth="1"/>
    <col min="9" max="9" width="20.5703125" style="1870" customWidth="1"/>
    <col min="10" max="10" width="16.42578125" style="1870" customWidth="1"/>
    <col min="11" max="11" width="15.85546875" style="1870" customWidth="1"/>
    <col min="12" max="12" width="19.42578125" style="1870" customWidth="1"/>
    <col min="13" max="13" width="19.85546875" style="1870" customWidth="1"/>
    <col min="14" max="16384" width="9.140625" style="1870"/>
  </cols>
  <sheetData>
    <row r="1" spans="1:13" ht="21.75" customHeight="1">
      <c r="A1" s="7086" t="s">
        <v>71</v>
      </c>
      <c r="B1" s="7086"/>
      <c r="C1" s="7086"/>
      <c r="D1" s="7086"/>
      <c r="E1" s="7086"/>
      <c r="F1" s="7086"/>
      <c r="G1" s="7086"/>
      <c r="H1" s="7086"/>
      <c r="I1" s="7086"/>
      <c r="J1" s="7086"/>
    </row>
    <row r="2" spans="1:13" ht="48.75" customHeight="1">
      <c r="A2" s="7086" t="s">
        <v>72</v>
      </c>
      <c r="B2" s="7086"/>
      <c r="C2" s="7086"/>
      <c r="D2" s="7086"/>
      <c r="E2" s="7086"/>
      <c r="F2" s="7086"/>
      <c r="G2" s="7086"/>
      <c r="H2" s="7086"/>
      <c r="I2" s="7086"/>
      <c r="J2" s="7086"/>
    </row>
    <row r="3" spans="1:13" ht="33.75" customHeight="1">
      <c r="A3" s="7086" t="s">
        <v>451</v>
      </c>
      <c r="B3" s="7086"/>
      <c r="C3" s="7086"/>
      <c r="D3" s="7086"/>
      <c r="E3" s="7086"/>
      <c r="F3" s="7086"/>
      <c r="G3" s="7086"/>
      <c r="H3" s="7086"/>
      <c r="I3" s="7086"/>
      <c r="J3" s="7086"/>
    </row>
    <row r="4" spans="1:13" ht="11.25" customHeight="1" thickBot="1">
      <c r="A4" s="224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</row>
    <row r="5" spans="1:13" ht="26.25" thickBot="1">
      <c r="A5" s="7305" t="s">
        <v>1</v>
      </c>
      <c r="B5" s="7354" t="s">
        <v>36</v>
      </c>
      <c r="C5" s="7355"/>
      <c r="D5" s="7356"/>
      <c r="E5" s="7354" t="s">
        <v>37</v>
      </c>
      <c r="F5" s="7355"/>
      <c r="G5" s="7356"/>
      <c r="H5" s="7354" t="s">
        <v>43</v>
      </c>
      <c r="I5" s="7355"/>
      <c r="J5" s="7356"/>
      <c r="K5" s="7298" t="s">
        <v>343</v>
      </c>
      <c r="L5" s="7357"/>
      <c r="M5" s="7358"/>
    </row>
    <row r="6" spans="1:13" ht="30.75" customHeight="1" thickBot="1">
      <c r="A6" s="7352"/>
      <c r="B6" s="7368" t="s">
        <v>39</v>
      </c>
      <c r="C6" s="7369"/>
      <c r="D6" s="7370"/>
      <c r="E6" s="7368" t="s">
        <v>39</v>
      </c>
      <c r="F6" s="7369"/>
      <c r="G6" s="7370"/>
      <c r="H6" s="7368" t="s">
        <v>39</v>
      </c>
      <c r="I6" s="7369"/>
      <c r="J6" s="7370"/>
      <c r="K6" s="7365"/>
      <c r="L6" s="7366"/>
      <c r="M6" s="7367"/>
    </row>
    <row r="7" spans="1:13" ht="66" customHeight="1" thickBot="1">
      <c r="A7" s="7352"/>
      <c r="B7" s="3054" t="s">
        <v>7</v>
      </c>
      <c r="C7" s="3055" t="s">
        <v>8</v>
      </c>
      <c r="D7" s="3042" t="s">
        <v>9</v>
      </c>
      <c r="E7" s="3054" t="s">
        <v>7</v>
      </c>
      <c r="F7" s="3055" t="s">
        <v>8</v>
      </c>
      <c r="G7" s="3042" t="s">
        <v>9</v>
      </c>
      <c r="H7" s="3054" t="s">
        <v>7</v>
      </c>
      <c r="I7" s="3055" t="s">
        <v>8</v>
      </c>
      <c r="J7" s="3042" t="s">
        <v>9</v>
      </c>
      <c r="K7" s="3054" t="s">
        <v>7</v>
      </c>
      <c r="L7" s="3055" t="s">
        <v>8</v>
      </c>
      <c r="M7" s="3042" t="s">
        <v>9</v>
      </c>
    </row>
    <row r="8" spans="1:13" ht="31.5" customHeight="1">
      <c r="A8" s="3035" t="s">
        <v>10</v>
      </c>
      <c r="B8" s="3068"/>
      <c r="C8" s="3069"/>
      <c r="D8" s="3056"/>
      <c r="E8" s="3068"/>
      <c r="F8" s="3069"/>
      <c r="G8" s="3056"/>
      <c r="H8" s="3068"/>
      <c r="I8" s="3069"/>
      <c r="J8" s="3056"/>
      <c r="K8" s="3058"/>
      <c r="L8" s="3059"/>
      <c r="M8" s="3060"/>
    </row>
    <row r="9" spans="1:13" ht="32.25" customHeight="1">
      <c r="A9" s="3043" t="s">
        <v>82</v>
      </c>
      <c r="B9" s="3083">
        <f t="shared" ref="B9:C14" si="0">B18+B26</f>
        <v>10</v>
      </c>
      <c r="C9" s="3064">
        <f t="shared" si="0"/>
        <v>8</v>
      </c>
      <c r="D9" s="3065">
        <f>B9+C9</f>
        <v>18</v>
      </c>
      <c r="E9" s="3063">
        <f t="shared" ref="E9:H14" si="1">E18+E26</f>
        <v>10</v>
      </c>
      <c r="F9" s="3085">
        <v>1</v>
      </c>
      <c r="G9" s="3065">
        <f>E9+F9</f>
        <v>11</v>
      </c>
      <c r="H9" s="3063">
        <f t="shared" ref="H9:I14" si="2">H18+H26</f>
        <v>12</v>
      </c>
      <c r="I9" s="5085">
        <f t="shared" si="2"/>
        <v>8</v>
      </c>
      <c r="J9" s="3065">
        <f>H9+I9</f>
        <v>20</v>
      </c>
      <c r="K9" s="3070">
        <f>SUM(B9+E9+H9)</f>
        <v>32</v>
      </c>
      <c r="L9" s="3071">
        <f>SUM(C9+F9+I9)</f>
        <v>17</v>
      </c>
      <c r="M9" s="3072">
        <f>SUM(K9:L9)</f>
        <v>49</v>
      </c>
    </row>
    <row r="10" spans="1:13" ht="33.75" customHeight="1">
      <c r="A10" s="3066" t="s">
        <v>83</v>
      </c>
      <c r="B10" s="3083">
        <f t="shared" si="0"/>
        <v>0</v>
      </c>
      <c r="C10" s="3064">
        <f t="shared" si="0"/>
        <v>0</v>
      </c>
      <c r="D10" s="3065">
        <f>B10+C10</f>
        <v>0</v>
      </c>
      <c r="E10" s="3063">
        <f t="shared" si="1"/>
        <v>0</v>
      </c>
      <c r="F10" s="3085">
        <v>0</v>
      </c>
      <c r="G10" s="3065">
        <f>E10+F10</f>
        <v>0</v>
      </c>
      <c r="H10" s="5086">
        <f t="shared" si="2"/>
        <v>0</v>
      </c>
      <c r="I10" s="5085">
        <f t="shared" si="2"/>
        <v>0</v>
      </c>
      <c r="J10" s="3065">
        <f>H10+I10</f>
        <v>0</v>
      </c>
      <c r="K10" s="3070">
        <f>SUM(B10+E10+H10)</f>
        <v>0</v>
      </c>
      <c r="L10" s="3071">
        <f>SUM(C10+F10+I10)</f>
        <v>0</v>
      </c>
      <c r="M10" s="3072">
        <f t="shared" ref="M10:M12" si="3">SUM(K10:L10)</f>
        <v>0</v>
      </c>
    </row>
    <row r="11" spans="1:13" ht="24.95" customHeight="1">
      <c r="A11" s="3043" t="s">
        <v>84</v>
      </c>
      <c r="B11" s="3083">
        <f t="shared" si="0"/>
        <v>0</v>
      </c>
      <c r="C11" s="3064">
        <f t="shared" si="0"/>
        <v>0</v>
      </c>
      <c r="D11" s="3065">
        <f t="shared" ref="D11" si="4">B11+C11</f>
        <v>0</v>
      </c>
      <c r="E11" s="3063">
        <f t="shared" si="1"/>
        <v>0</v>
      </c>
      <c r="F11" s="3085">
        <v>0</v>
      </c>
      <c r="G11" s="3065">
        <f t="shared" ref="G11" si="5">E11+F11</f>
        <v>0</v>
      </c>
      <c r="H11" s="5086">
        <f t="shared" si="2"/>
        <v>9</v>
      </c>
      <c r="I11" s="5085">
        <f t="shared" si="2"/>
        <v>4</v>
      </c>
      <c r="J11" s="3065">
        <f t="shared" ref="J11" si="6">H11+I11</f>
        <v>13</v>
      </c>
      <c r="K11" s="3070">
        <f t="shared" ref="K11:L11" si="7">SUM(B11+E11+H11)</f>
        <v>9</v>
      </c>
      <c r="L11" s="3071">
        <f t="shared" si="7"/>
        <v>4</v>
      </c>
      <c r="M11" s="3072">
        <f t="shared" si="3"/>
        <v>13</v>
      </c>
    </row>
    <row r="12" spans="1:13" ht="29.25" customHeight="1">
      <c r="A12" s="3067" t="s">
        <v>85</v>
      </c>
      <c r="B12" s="3083">
        <f t="shared" si="0"/>
        <v>0</v>
      </c>
      <c r="C12" s="3064">
        <f>C21+C29</f>
        <v>29</v>
      </c>
      <c r="D12" s="3065">
        <f>B12+C12</f>
        <v>29</v>
      </c>
      <c r="E12" s="3063">
        <f t="shared" si="1"/>
        <v>10</v>
      </c>
      <c r="F12" s="3085">
        <v>22</v>
      </c>
      <c r="G12" s="3065">
        <f>E12+F12</f>
        <v>32</v>
      </c>
      <c r="H12" s="5086">
        <f>H21+H29</f>
        <v>0</v>
      </c>
      <c r="I12" s="5085">
        <f t="shared" si="2"/>
        <v>13</v>
      </c>
      <c r="J12" s="3065">
        <f>H12+I12</f>
        <v>13</v>
      </c>
      <c r="K12" s="3070">
        <f>SUM(B12+E12+H12)</f>
        <v>10</v>
      </c>
      <c r="L12" s="3071">
        <f>SUM(C12+F12+I12)</f>
        <v>64</v>
      </c>
      <c r="M12" s="3072">
        <f t="shared" si="3"/>
        <v>74</v>
      </c>
    </row>
    <row r="13" spans="1:13" ht="33.75" customHeight="1">
      <c r="A13" s="3067" t="s">
        <v>86</v>
      </c>
      <c r="B13" s="3083">
        <f t="shared" si="0"/>
        <v>0</v>
      </c>
      <c r="C13" s="3064">
        <f t="shared" si="0"/>
        <v>0</v>
      </c>
      <c r="D13" s="3065">
        <f>B13+C13</f>
        <v>0</v>
      </c>
      <c r="E13" s="3063">
        <f t="shared" si="1"/>
        <v>0</v>
      </c>
      <c r="F13" s="6100">
        <v>0</v>
      </c>
      <c r="G13" s="6099">
        <f t="shared" si="1"/>
        <v>0</v>
      </c>
      <c r="H13" s="5086">
        <f t="shared" si="1"/>
        <v>5</v>
      </c>
      <c r="I13" s="5085">
        <f t="shared" si="2"/>
        <v>0</v>
      </c>
      <c r="J13" s="3065">
        <f>J22+J30</f>
        <v>5</v>
      </c>
      <c r="K13" s="3070">
        <f>SUM(B13+E13+H13)</f>
        <v>5</v>
      </c>
      <c r="L13" s="3071">
        <f t="shared" ref="L13:M13" si="8">SUM(C13+F13+I13)</f>
        <v>0</v>
      </c>
      <c r="M13" s="3072">
        <f t="shared" si="8"/>
        <v>5</v>
      </c>
    </row>
    <row r="14" spans="1:13" ht="29.25" customHeight="1" thickBot="1">
      <c r="A14" s="6101" t="s">
        <v>87</v>
      </c>
      <c r="B14" s="6102">
        <f t="shared" si="0"/>
        <v>0</v>
      </c>
      <c r="C14" s="6103">
        <f t="shared" si="0"/>
        <v>0</v>
      </c>
      <c r="D14" s="6104">
        <f>B14+C14</f>
        <v>0</v>
      </c>
      <c r="E14" s="6105">
        <f>E23+E31</f>
        <v>11</v>
      </c>
      <c r="F14" s="6106">
        <v>1</v>
      </c>
      <c r="G14" s="6104">
        <f>E14+F14</f>
        <v>12</v>
      </c>
      <c r="H14" s="6102">
        <f t="shared" si="1"/>
        <v>2</v>
      </c>
      <c r="I14" s="6103">
        <f t="shared" si="2"/>
        <v>0</v>
      </c>
      <c r="J14" s="6104">
        <f>H14+I14</f>
        <v>2</v>
      </c>
      <c r="K14" s="6107">
        <f>SUM(B14+E14+H14)</f>
        <v>13</v>
      </c>
      <c r="L14" s="6108">
        <f>SUM(C14+F14+I14)</f>
        <v>1</v>
      </c>
      <c r="M14" s="6109">
        <f>SUM(K14:L14)</f>
        <v>14</v>
      </c>
    </row>
    <row r="15" spans="1:13" ht="29.25" customHeight="1" thickBot="1">
      <c r="A15" s="6023" t="s">
        <v>27</v>
      </c>
      <c r="B15" s="6116">
        <f t="shared" ref="B15:L15" si="9">SUM(B9:B14)</f>
        <v>10</v>
      </c>
      <c r="C15" s="6117">
        <f t="shared" si="9"/>
        <v>37</v>
      </c>
      <c r="D15" s="6118">
        <f t="shared" si="9"/>
        <v>47</v>
      </c>
      <c r="E15" s="6119">
        <f t="shared" si="9"/>
        <v>31</v>
      </c>
      <c r="F15" s="6120">
        <v>24</v>
      </c>
      <c r="G15" s="6118">
        <f t="shared" si="9"/>
        <v>55</v>
      </c>
      <c r="H15" s="6116">
        <f t="shared" si="9"/>
        <v>28</v>
      </c>
      <c r="I15" s="6117">
        <f t="shared" si="9"/>
        <v>25</v>
      </c>
      <c r="J15" s="6118">
        <f t="shared" si="9"/>
        <v>53</v>
      </c>
      <c r="K15" s="6119">
        <f t="shared" si="9"/>
        <v>69</v>
      </c>
      <c r="L15" s="6117">
        <f t="shared" si="9"/>
        <v>86</v>
      </c>
      <c r="M15" s="6118">
        <f>SUM(M9:M14)</f>
        <v>155</v>
      </c>
    </row>
    <row r="16" spans="1:13" ht="24.95" customHeight="1">
      <c r="A16" s="6026" t="s">
        <v>15</v>
      </c>
      <c r="B16" s="6121"/>
      <c r="C16" s="6122"/>
      <c r="D16" s="6123"/>
      <c r="E16" s="6124"/>
      <c r="F16" s="6125"/>
      <c r="G16" s="6123"/>
      <c r="H16" s="6121"/>
      <c r="I16" s="6122"/>
      <c r="J16" s="6123"/>
      <c r="K16" s="6124"/>
      <c r="L16" s="6122"/>
      <c r="M16" s="6123"/>
    </row>
    <row r="17" spans="1:13" ht="24.95" customHeight="1">
      <c r="A17" s="6030" t="s">
        <v>16</v>
      </c>
      <c r="B17" s="6126"/>
      <c r="C17" s="6127"/>
      <c r="D17" s="6128"/>
      <c r="E17" s="6129"/>
      <c r="F17" s="6130"/>
      <c r="G17" s="6128"/>
      <c r="H17" s="6126"/>
      <c r="I17" s="6127"/>
      <c r="J17" s="6128"/>
      <c r="K17" s="6129"/>
      <c r="L17" s="6131"/>
      <c r="M17" s="6132"/>
    </row>
    <row r="18" spans="1:13" ht="24.95" customHeight="1">
      <c r="A18" s="6009" t="s">
        <v>82</v>
      </c>
      <c r="B18" s="6133">
        <v>10</v>
      </c>
      <c r="C18" s="6100">
        <v>8</v>
      </c>
      <c r="D18" s="6134">
        <f>SUM(B18:C18)</f>
        <v>18</v>
      </c>
      <c r="E18" s="6135">
        <v>10</v>
      </c>
      <c r="F18" s="6099">
        <v>1</v>
      </c>
      <c r="G18" s="6134">
        <f t="shared" ref="G18:G23" si="10">SUM(E18:F18)</f>
        <v>11</v>
      </c>
      <c r="H18" s="6133">
        <v>12</v>
      </c>
      <c r="I18" s="6100">
        <v>8</v>
      </c>
      <c r="J18" s="6134">
        <f t="shared" ref="J18:J23" si="11">SUM(H18:I18)</f>
        <v>20</v>
      </c>
      <c r="K18" s="6136">
        <f t="shared" ref="K18:M22" si="12">B18+E18+H18</f>
        <v>32</v>
      </c>
      <c r="L18" s="6137">
        <f t="shared" si="12"/>
        <v>17</v>
      </c>
      <c r="M18" s="6138">
        <f t="shared" si="12"/>
        <v>49</v>
      </c>
    </row>
    <row r="19" spans="1:13" ht="33" customHeight="1">
      <c r="A19" s="6139" t="s">
        <v>83</v>
      </c>
      <c r="B19" s="6133">
        <v>0</v>
      </c>
      <c r="C19" s="6100">
        <v>0</v>
      </c>
      <c r="D19" s="6134">
        <f t="shared" ref="D19:D23" si="13">SUM(B19:C19)</f>
        <v>0</v>
      </c>
      <c r="E19" s="6135">
        <v>0</v>
      </c>
      <c r="F19" s="6099">
        <v>0</v>
      </c>
      <c r="G19" s="6134">
        <f t="shared" si="10"/>
        <v>0</v>
      </c>
      <c r="H19" s="6133">
        <v>0</v>
      </c>
      <c r="I19" s="6100">
        <v>0</v>
      </c>
      <c r="J19" s="6134">
        <f t="shared" si="11"/>
        <v>0</v>
      </c>
      <c r="K19" s="6136">
        <f t="shared" si="12"/>
        <v>0</v>
      </c>
      <c r="L19" s="6137">
        <f t="shared" si="12"/>
        <v>0</v>
      </c>
      <c r="M19" s="6138">
        <f t="shared" si="12"/>
        <v>0</v>
      </c>
    </row>
    <row r="20" spans="1:13" ht="24.95" customHeight="1">
      <c r="A20" s="6009" t="s">
        <v>84</v>
      </c>
      <c r="B20" s="6133">
        <v>0</v>
      </c>
      <c r="C20" s="6100">
        <v>0</v>
      </c>
      <c r="D20" s="6134">
        <f t="shared" si="13"/>
        <v>0</v>
      </c>
      <c r="E20" s="6135">
        <v>0</v>
      </c>
      <c r="F20" s="6099">
        <v>0</v>
      </c>
      <c r="G20" s="6134">
        <f t="shared" si="10"/>
        <v>0</v>
      </c>
      <c r="H20" s="6133">
        <v>9</v>
      </c>
      <c r="I20" s="6100">
        <v>4</v>
      </c>
      <c r="J20" s="6134">
        <f t="shared" si="11"/>
        <v>13</v>
      </c>
      <c r="K20" s="6136">
        <f t="shared" si="12"/>
        <v>9</v>
      </c>
      <c r="L20" s="6137">
        <f t="shared" si="12"/>
        <v>4</v>
      </c>
      <c r="M20" s="6138">
        <f t="shared" si="12"/>
        <v>13</v>
      </c>
    </row>
    <row r="21" spans="1:13" ht="24.95" customHeight="1">
      <c r="A21" s="6140" t="s">
        <v>85</v>
      </c>
      <c r="B21" s="6133">
        <v>0</v>
      </c>
      <c r="C21" s="6100">
        <v>29</v>
      </c>
      <c r="D21" s="6134">
        <f t="shared" si="13"/>
        <v>29</v>
      </c>
      <c r="E21" s="6135">
        <v>10</v>
      </c>
      <c r="F21" s="6099">
        <v>22</v>
      </c>
      <c r="G21" s="6134">
        <f t="shared" si="10"/>
        <v>32</v>
      </c>
      <c r="H21" s="6133">
        <v>0</v>
      </c>
      <c r="I21" s="6100">
        <v>13</v>
      </c>
      <c r="J21" s="6134">
        <f t="shared" si="11"/>
        <v>13</v>
      </c>
      <c r="K21" s="6136">
        <f t="shared" si="12"/>
        <v>10</v>
      </c>
      <c r="L21" s="6137">
        <f t="shared" si="12"/>
        <v>64</v>
      </c>
      <c r="M21" s="6138">
        <f t="shared" si="12"/>
        <v>74</v>
      </c>
    </row>
    <row r="22" spans="1:13" ht="30.75" customHeight="1">
      <c r="A22" s="6140" t="s">
        <v>86</v>
      </c>
      <c r="B22" s="6133">
        <v>0</v>
      </c>
      <c r="C22" s="6100">
        <v>0</v>
      </c>
      <c r="D22" s="6134">
        <f t="shared" si="13"/>
        <v>0</v>
      </c>
      <c r="E22" s="6135">
        <v>0</v>
      </c>
      <c r="F22" s="6099">
        <v>0</v>
      </c>
      <c r="G22" s="6134">
        <f t="shared" si="10"/>
        <v>0</v>
      </c>
      <c r="H22" s="6133">
        <v>5</v>
      </c>
      <c r="I22" s="6100">
        <v>0</v>
      </c>
      <c r="J22" s="6134">
        <f t="shared" si="11"/>
        <v>5</v>
      </c>
      <c r="K22" s="6136">
        <f t="shared" si="12"/>
        <v>5</v>
      </c>
      <c r="L22" s="6137">
        <f t="shared" si="12"/>
        <v>0</v>
      </c>
      <c r="M22" s="6138">
        <f t="shared" si="12"/>
        <v>5</v>
      </c>
    </row>
    <row r="23" spans="1:13" ht="32.25" customHeight="1" thickBot="1">
      <c r="A23" s="6141" t="s">
        <v>87</v>
      </c>
      <c r="B23" s="6142">
        <v>0</v>
      </c>
      <c r="C23" s="6143">
        <v>0</v>
      </c>
      <c r="D23" s="6144">
        <f t="shared" si="13"/>
        <v>0</v>
      </c>
      <c r="E23" s="6145">
        <v>11</v>
      </c>
      <c r="F23" s="6146">
        <v>1</v>
      </c>
      <c r="G23" s="6144">
        <f t="shared" si="10"/>
        <v>12</v>
      </c>
      <c r="H23" s="6142">
        <v>2</v>
      </c>
      <c r="I23" s="6143">
        <v>0</v>
      </c>
      <c r="J23" s="6144">
        <f t="shared" si="11"/>
        <v>2</v>
      </c>
      <c r="K23" s="6147">
        <f>B23+E23+H23</f>
        <v>13</v>
      </c>
      <c r="L23" s="6148">
        <f>C23+F23+I23</f>
        <v>1</v>
      </c>
      <c r="M23" s="6149">
        <f>D23+G23+J23</f>
        <v>14</v>
      </c>
    </row>
    <row r="24" spans="1:13" ht="32.25" customHeight="1" thickBot="1">
      <c r="A24" s="6110" t="s">
        <v>17</v>
      </c>
      <c r="B24" s="6111">
        <f t="shared" ref="B24:M24" si="14">SUM(B18:B23)</f>
        <v>10</v>
      </c>
      <c r="C24" s="6112">
        <f t="shared" si="14"/>
        <v>37</v>
      </c>
      <c r="D24" s="6113">
        <f t="shared" si="14"/>
        <v>47</v>
      </c>
      <c r="E24" s="6114">
        <f t="shared" si="14"/>
        <v>31</v>
      </c>
      <c r="F24" s="6115">
        <f t="shared" si="14"/>
        <v>24</v>
      </c>
      <c r="G24" s="6113">
        <f t="shared" si="14"/>
        <v>55</v>
      </c>
      <c r="H24" s="6111">
        <f t="shared" si="14"/>
        <v>28</v>
      </c>
      <c r="I24" s="6112">
        <f t="shared" si="14"/>
        <v>25</v>
      </c>
      <c r="J24" s="6113">
        <f t="shared" si="14"/>
        <v>53</v>
      </c>
      <c r="K24" s="6114">
        <f t="shared" si="14"/>
        <v>69</v>
      </c>
      <c r="L24" s="6112">
        <f t="shared" si="14"/>
        <v>86</v>
      </c>
      <c r="M24" s="6113">
        <f t="shared" si="14"/>
        <v>155</v>
      </c>
    </row>
    <row r="25" spans="1:13" ht="29.25" customHeight="1">
      <c r="A25" s="3036" t="s">
        <v>18</v>
      </c>
      <c r="B25" s="3084"/>
      <c r="C25" s="3077"/>
      <c r="D25" s="3078"/>
      <c r="E25" s="3076"/>
      <c r="F25" s="3086"/>
      <c r="G25" s="3078"/>
      <c r="H25" s="5087"/>
      <c r="I25" s="5088"/>
      <c r="J25" s="3078"/>
      <c r="K25" s="3079"/>
      <c r="L25" s="3080"/>
      <c r="M25" s="3081"/>
    </row>
    <row r="26" spans="1:13" ht="28.5" customHeight="1">
      <c r="A26" s="3043" t="s">
        <v>82</v>
      </c>
      <c r="B26" s="3083">
        <v>0</v>
      </c>
      <c r="C26" s="3064">
        <v>0</v>
      </c>
      <c r="D26" s="3065">
        <f t="shared" ref="D26:D31" si="15">SUM(B26:C26)</f>
        <v>0</v>
      </c>
      <c r="E26" s="3063">
        <v>0</v>
      </c>
      <c r="F26" s="3085">
        <v>0</v>
      </c>
      <c r="G26" s="3065">
        <f t="shared" ref="G26:G31" si="16">SUM(E26:F26)</f>
        <v>0</v>
      </c>
      <c r="H26" s="5086">
        <v>0</v>
      </c>
      <c r="I26" s="5085">
        <v>0</v>
      </c>
      <c r="J26" s="3065">
        <f>SUM(H26:I26)</f>
        <v>0</v>
      </c>
      <c r="K26" s="3070">
        <f>B26+E26+H26</f>
        <v>0</v>
      </c>
      <c r="L26" s="3071">
        <f>C26+F26+I26</f>
        <v>0</v>
      </c>
      <c r="M26" s="3072">
        <f>D26+G26+J26</f>
        <v>0</v>
      </c>
    </row>
    <row r="27" spans="1:13" ht="30" customHeight="1">
      <c r="A27" s="3066" t="s">
        <v>83</v>
      </c>
      <c r="B27" s="3083">
        <v>0</v>
      </c>
      <c r="C27" s="3064">
        <v>0</v>
      </c>
      <c r="D27" s="3065">
        <f t="shared" si="15"/>
        <v>0</v>
      </c>
      <c r="E27" s="3063">
        <v>0</v>
      </c>
      <c r="F27" s="3085">
        <v>0</v>
      </c>
      <c r="G27" s="3065">
        <f t="shared" si="16"/>
        <v>0</v>
      </c>
      <c r="H27" s="5086">
        <v>0</v>
      </c>
      <c r="I27" s="5085">
        <v>0</v>
      </c>
      <c r="J27" s="3065">
        <f>SUM(H27:I27)</f>
        <v>0</v>
      </c>
      <c r="K27" s="3070">
        <f t="shared" ref="K27:M31" si="17">B27+E27+H27</f>
        <v>0</v>
      </c>
      <c r="L27" s="3071">
        <f t="shared" si="17"/>
        <v>0</v>
      </c>
      <c r="M27" s="3072">
        <f t="shared" si="17"/>
        <v>0</v>
      </c>
    </row>
    <row r="28" spans="1:13" ht="30.75">
      <c r="A28" s="3043" t="s">
        <v>84</v>
      </c>
      <c r="B28" s="3083">
        <v>0</v>
      </c>
      <c r="C28" s="3064">
        <v>0</v>
      </c>
      <c r="D28" s="3065">
        <f t="shared" si="15"/>
        <v>0</v>
      </c>
      <c r="E28" s="3063">
        <v>0</v>
      </c>
      <c r="F28" s="3085">
        <v>0</v>
      </c>
      <c r="G28" s="3065">
        <f t="shared" si="16"/>
        <v>0</v>
      </c>
      <c r="H28" s="5086">
        <v>0</v>
      </c>
      <c r="I28" s="5085">
        <v>0</v>
      </c>
      <c r="J28" s="3065">
        <f>SUM(H28:I28)</f>
        <v>0</v>
      </c>
      <c r="K28" s="3070">
        <f t="shared" si="17"/>
        <v>0</v>
      </c>
      <c r="L28" s="3071">
        <f t="shared" si="17"/>
        <v>0</v>
      </c>
      <c r="M28" s="3072">
        <f t="shared" si="17"/>
        <v>0</v>
      </c>
    </row>
    <row r="29" spans="1:13" ht="39.75" customHeight="1">
      <c r="A29" s="3067" t="s">
        <v>85</v>
      </c>
      <c r="B29" s="3083">
        <v>0</v>
      </c>
      <c r="C29" s="3064">
        <v>0</v>
      </c>
      <c r="D29" s="3065">
        <f t="shared" si="15"/>
        <v>0</v>
      </c>
      <c r="E29" s="3063">
        <v>0</v>
      </c>
      <c r="F29" s="3085">
        <v>0</v>
      </c>
      <c r="G29" s="3065">
        <f t="shared" si="16"/>
        <v>0</v>
      </c>
      <c r="H29" s="5086">
        <v>0</v>
      </c>
      <c r="I29" s="5085">
        <v>0</v>
      </c>
      <c r="J29" s="3065">
        <f>SUM(H29:I29)</f>
        <v>0</v>
      </c>
      <c r="K29" s="3070">
        <f t="shared" si="17"/>
        <v>0</v>
      </c>
      <c r="L29" s="3071">
        <f t="shared" si="17"/>
        <v>0</v>
      </c>
      <c r="M29" s="3072">
        <f>D29+G29+J29</f>
        <v>0</v>
      </c>
    </row>
    <row r="30" spans="1:13" ht="37.5" customHeight="1">
      <c r="A30" s="3067" t="s">
        <v>86</v>
      </c>
      <c r="B30" s="3083">
        <v>0</v>
      </c>
      <c r="C30" s="3064">
        <v>0</v>
      </c>
      <c r="D30" s="3065">
        <f t="shared" si="15"/>
        <v>0</v>
      </c>
      <c r="E30" s="3063">
        <v>0</v>
      </c>
      <c r="F30" s="3085">
        <v>0</v>
      </c>
      <c r="G30" s="3065">
        <f t="shared" si="16"/>
        <v>0</v>
      </c>
      <c r="H30" s="5086">
        <v>0</v>
      </c>
      <c r="I30" s="5085">
        <v>0</v>
      </c>
      <c r="J30" s="3065">
        <v>0</v>
      </c>
      <c r="K30" s="3070">
        <f t="shared" si="17"/>
        <v>0</v>
      </c>
      <c r="L30" s="3071">
        <f t="shared" si="17"/>
        <v>0</v>
      </c>
      <c r="M30" s="3072">
        <f>D30+G30+J30</f>
        <v>0</v>
      </c>
    </row>
    <row r="31" spans="1:13" ht="36" customHeight="1">
      <c r="A31" s="3066" t="s">
        <v>87</v>
      </c>
      <c r="B31" s="3083">
        <v>0</v>
      </c>
      <c r="C31" s="3064">
        <v>0</v>
      </c>
      <c r="D31" s="3065">
        <f t="shared" si="15"/>
        <v>0</v>
      </c>
      <c r="E31" s="3063">
        <v>0</v>
      </c>
      <c r="F31" s="3085">
        <v>0</v>
      </c>
      <c r="G31" s="3065">
        <f t="shared" si="16"/>
        <v>0</v>
      </c>
      <c r="H31" s="3063">
        <v>0</v>
      </c>
      <c r="I31" s="3064">
        <v>0</v>
      </c>
      <c r="J31" s="3065">
        <f>SUM(H31:I31)</f>
        <v>0</v>
      </c>
      <c r="K31" s="3070">
        <f>B31+E31+H31</f>
        <v>0</v>
      </c>
      <c r="L31" s="3071">
        <f>C31+F31+I31</f>
        <v>0</v>
      </c>
      <c r="M31" s="3072">
        <f t="shared" si="17"/>
        <v>0</v>
      </c>
    </row>
    <row r="32" spans="1:13" ht="28.5" customHeight="1" thickBot="1">
      <c r="A32" s="3082" t="s">
        <v>19</v>
      </c>
      <c r="B32" s="3073">
        <f t="shared" ref="B32:L32" si="18">SUM(B26:B31)</f>
        <v>0</v>
      </c>
      <c r="C32" s="3074">
        <f t="shared" si="18"/>
        <v>0</v>
      </c>
      <c r="D32" s="3075">
        <f t="shared" si="18"/>
        <v>0</v>
      </c>
      <c r="E32" s="3073">
        <f t="shared" si="18"/>
        <v>0</v>
      </c>
      <c r="F32" s="3074">
        <f t="shared" si="18"/>
        <v>0</v>
      </c>
      <c r="G32" s="3075">
        <f t="shared" si="18"/>
        <v>0</v>
      </c>
      <c r="H32" s="3073">
        <f t="shared" si="18"/>
        <v>0</v>
      </c>
      <c r="I32" s="3074">
        <f t="shared" si="18"/>
        <v>0</v>
      </c>
      <c r="J32" s="3075">
        <f t="shared" si="18"/>
        <v>0</v>
      </c>
      <c r="K32" s="3073">
        <f t="shared" si="18"/>
        <v>0</v>
      </c>
      <c r="L32" s="3074">
        <f t="shared" si="18"/>
        <v>0</v>
      </c>
      <c r="M32" s="3075">
        <f>SUM(M26:M31)</f>
        <v>0</v>
      </c>
    </row>
    <row r="33" spans="1:16" ht="32.25" customHeight="1">
      <c r="A33" s="1411" t="s">
        <v>29</v>
      </c>
      <c r="B33" s="1765">
        <f t="shared" ref="B33:M33" si="19">B24</f>
        <v>10</v>
      </c>
      <c r="C33" s="1766">
        <f t="shared" si="19"/>
        <v>37</v>
      </c>
      <c r="D33" s="1767">
        <f t="shared" si="19"/>
        <v>47</v>
      </c>
      <c r="E33" s="1765">
        <f t="shared" si="19"/>
        <v>31</v>
      </c>
      <c r="F33" s="1766">
        <f t="shared" si="19"/>
        <v>24</v>
      </c>
      <c r="G33" s="1767">
        <f t="shared" si="19"/>
        <v>55</v>
      </c>
      <c r="H33" s="1765">
        <f t="shared" si="19"/>
        <v>28</v>
      </c>
      <c r="I33" s="1766">
        <f t="shared" si="19"/>
        <v>25</v>
      </c>
      <c r="J33" s="1767">
        <f t="shared" si="19"/>
        <v>53</v>
      </c>
      <c r="K33" s="1765">
        <f t="shared" si="19"/>
        <v>69</v>
      </c>
      <c r="L33" s="1766">
        <f t="shared" si="19"/>
        <v>86</v>
      </c>
      <c r="M33" s="1767">
        <f t="shared" si="19"/>
        <v>155</v>
      </c>
    </row>
    <row r="34" spans="1:16" ht="32.25" customHeight="1" thickBot="1">
      <c r="A34" s="3087" t="s">
        <v>30</v>
      </c>
      <c r="B34" s="3088">
        <f t="shared" ref="B34:L34" si="20">B32</f>
        <v>0</v>
      </c>
      <c r="C34" s="3089">
        <f t="shared" si="20"/>
        <v>0</v>
      </c>
      <c r="D34" s="3090">
        <f t="shared" si="20"/>
        <v>0</v>
      </c>
      <c r="E34" s="3088">
        <f t="shared" si="20"/>
        <v>0</v>
      </c>
      <c r="F34" s="3089">
        <f t="shared" si="20"/>
        <v>0</v>
      </c>
      <c r="G34" s="3090">
        <f t="shared" si="20"/>
        <v>0</v>
      </c>
      <c r="H34" s="3088">
        <f t="shared" si="20"/>
        <v>0</v>
      </c>
      <c r="I34" s="3089">
        <f t="shared" si="20"/>
        <v>0</v>
      </c>
      <c r="J34" s="3090">
        <f t="shared" si="20"/>
        <v>0</v>
      </c>
      <c r="K34" s="3088">
        <f t="shared" si="20"/>
        <v>0</v>
      </c>
      <c r="L34" s="3089">
        <f t="shared" si="20"/>
        <v>0</v>
      </c>
      <c r="M34" s="3090">
        <f>M32</f>
        <v>0</v>
      </c>
    </row>
    <row r="35" spans="1:16" ht="35.25" customHeight="1" thickBot="1">
      <c r="A35" s="3091" t="s">
        <v>31</v>
      </c>
      <c r="B35" s="3092">
        <f t="shared" ref="B35:L35" si="21">SUM(B33:B34)</f>
        <v>10</v>
      </c>
      <c r="C35" s="3093">
        <f t="shared" si="21"/>
        <v>37</v>
      </c>
      <c r="D35" s="3094">
        <f t="shared" si="21"/>
        <v>47</v>
      </c>
      <c r="E35" s="3092">
        <f t="shared" si="21"/>
        <v>31</v>
      </c>
      <c r="F35" s="3093">
        <f t="shared" si="21"/>
        <v>24</v>
      </c>
      <c r="G35" s="3094">
        <f t="shared" si="21"/>
        <v>55</v>
      </c>
      <c r="H35" s="3092">
        <f t="shared" si="21"/>
        <v>28</v>
      </c>
      <c r="I35" s="3093">
        <f>SUM(I33:I34)</f>
        <v>25</v>
      </c>
      <c r="J35" s="3094">
        <f>SUM(J33:J34)</f>
        <v>53</v>
      </c>
      <c r="K35" s="3092">
        <f t="shared" si="21"/>
        <v>69</v>
      </c>
      <c r="L35" s="3093">
        <f t="shared" si="21"/>
        <v>86</v>
      </c>
      <c r="M35" s="3094">
        <f>SUM(M33:M34)</f>
        <v>155</v>
      </c>
    </row>
    <row r="36" spans="1:16" ht="32.25" customHeight="1"/>
    <row r="37" spans="1:16" ht="34.5" customHeight="1">
      <c r="A37" s="7351"/>
      <c r="B37" s="7351"/>
      <c r="C37" s="7351"/>
      <c r="D37" s="7351"/>
      <c r="E37" s="1121"/>
      <c r="F37" s="1121"/>
      <c r="G37" s="7351"/>
      <c r="H37" s="7351"/>
      <c r="I37" s="7351"/>
      <c r="J37" s="7351"/>
      <c r="K37" s="7351"/>
      <c r="L37" s="7351"/>
      <c r="M37" s="7351"/>
      <c r="N37" s="7351"/>
      <c r="O37" s="7351"/>
      <c r="P37" s="7351"/>
    </row>
    <row r="38" spans="1:16" ht="28.5" customHeight="1"/>
    <row r="39" spans="1:16" ht="27" customHeight="1"/>
    <row r="40" spans="1:16" ht="38.25" customHeight="1"/>
  </sheetData>
  <mergeCells count="13">
    <mergeCell ref="A1:J1"/>
    <mergeCell ref="A2:J2"/>
    <mergeCell ref="A3:J3"/>
    <mergeCell ref="A37:D37"/>
    <mergeCell ref="G37:P37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59" customWidth="1"/>
    <col min="2" max="2" width="13.7109375" style="159" customWidth="1"/>
    <col min="3" max="3" width="53" style="159" customWidth="1"/>
    <col min="4" max="4" width="16.140625" style="159" customWidth="1"/>
    <col min="5" max="5" width="11.140625" style="159" customWidth="1"/>
    <col min="6" max="6" width="11.28515625" style="160" customWidth="1"/>
    <col min="7" max="7" width="13.42578125" style="159" customWidth="1"/>
    <col min="8" max="8" width="11.85546875" style="159" customWidth="1"/>
    <col min="9" max="9" width="10.5703125" style="160" customWidth="1"/>
    <col min="10" max="10" width="13.42578125" style="159" customWidth="1"/>
    <col min="11" max="11" width="10.85546875" style="159" customWidth="1"/>
    <col min="12" max="12" width="10.85546875" style="160" customWidth="1"/>
    <col min="13" max="13" width="14.42578125" style="159" customWidth="1"/>
    <col min="14" max="14" width="13.140625" style="159" customWidth="1"/>
    <col min="15" max="15" width="11.140625" style="160" customWidth="1"/>
    <col min="16" max="16" width="14.7109375" style="161" customWidth="1"/>
    <col min="17" max="17" width="12.85546875" style="161" customWidth="1"/>
    <col min="18" max="18" width="12.140625" style="161" customWidth="1"/>
    <col min="19" max="19" width="14.85546875" style="159" customWidth="1"/>
    <col min="20" max="20" width="12.7109375" style="159" customWidth="1"/>
    <col min="21" max="21" width="14.140625" style="160" customWidth="1"/>
    <col min="22" max="22" width="15.42578125" style="159" customWidth="1"/>
    <col min="23" max="256" width="9.140625" style="159"/>
    <col min="257" max="257" width="4.42578125" style="159" customWidth="1"/>
    <col min="258" max="258" width="13.7109375" style="159" customWidth="1"/>
    <col min="259" max="259" width="53" style="159" customWidth="1"/>
    <col min="260" max="260" width="10.140625" style="159" customWidth="1"/>
    <col min="261" max="261" width="11.140625" style="159" customWidth="1"/>
    <col min="262" max="262" width="11.28515625" style="159" customWidth="1"/>
    <col min="263" max="263" width="9.42578125" style="159" customWidth="1"/>
    <col min="264" max="264" width="11.85546875" style="159" customWidth="1"/>
    <col min="265" max="265" width="10.5703125" style="159" customWidth="1"/>
    <col min="266" max="266" width="9.42578125" style="159" customWidth="1"/>
    <col min="267" max="268" width="10.85546875" style="159" customWidth="1"/>
    <col min="269" max="269" width="9.42578125" style="159" customWidth="1"/>
    <col min="270" max="270" width="13.140625" style="159" customWidth="1"/>
    <col min="271" max="271" width="11.140625" style="159" customWidth="1"/>
    <col min="272" max="272" width="9.42578125" style="159" customWidth="1"/>
    <col min="273" max="273" width="12.85546875" style="159" customWidth="1"/>
    <col min="274" max="274" width="12.140625" style="159" customWidth="1"/>
    <col min="275" max="275" width="9.42578125" style="159" customWidth="1"/>
    <col min="276" max="276" width="12" style="159" customWidth="1"/>
    <col min="277" max="277" width="12.28515625" style="159" customWidth="1"/>
    <col min="278" max="278" width="15.42578125" style="159" customWidth="1"/>
    <col min="279" max="512" width="9.140625" style="159"/>
    <col min="513" max="513" width="4.42578125" style="159" customWidth="1"/>
    <col min="514" max="514" width="13.7109375" style="159" customWidth="1"/>
    <col min="515" max="515" width="53" style="159" customWidth="1"/>
    <col min="516" max="516" width="10.140625" style="159" customWidth="1"/>
    <col min="517" max="517" width="11.140625" style="159" customWidth="1"/>
    <col min="518" max="518" width="11.28515625" style="159" customWidth="1"/>
    <col min="519" max="519" width="9.42578125" style="159" customWidth="1"/>
    <col min="520" max="520" width="11.85546875" style="159" customWidth="1"/>
    <col min="521" max="521" width="10.5703125" style="159" customWidth="1"/>
    <col min="522" max="522" width="9.42578125" style="159" customWidth="1"/>
    <col min="523" max="524" width="10.85546875" style="159" customWidth="1"/>
    <col min="525" max="525" width="9.42578125" style="159" customWidth="1"/>
    <col min="526" max="526" width="13.140625" style="159" customWidth="1"/>
    <col min="527" max="527" width="11.140625" style="159" customWidth="1"/>
    <col min="528" max="528" width="9.42578125" style="159" customWidth="1"/>
    <col min="529" max="529" width="12.85546875" style="159" customWidth="1"/>
    <col min="530" max="530" width="12.140625" style="159" customWidth="1"/>
    <col min="531" max="531" width="9.42578125" style="159" customWidth="1"/>
    <col min="532" max="532" width="12" style="159" customWidth="1"/>
    <col min="533" max="533" width="12.28515625" style="159" customWidth="1"/>
    <col min="534" max="534" width="15.42578125" style="159" customWidth="1"/>
    <col min="535" max="768" width="9.140625" style="159"/>
    <col min="769" max="769" width="4.42578125" style="159" customWidth="1"/>
    <col min="770" max="770" width="13.7109375" style="159" customWidth="1"/>
    <col min="771" max="771" width="53" style="159" customWidth="1"/>
    <col min="772" max="772" width="10.140625" style="159" customWidth="1"/>
    <col min="773" max="773" width="11.140625" style="159" customWidth="1"/>
    <col min="774" max="774" width="11.28515625" style="159" customWidth="1"/>
    <col min="775" max="775" width="9.42578125" style="159" customWidth="1"/>
    <col min="776" max="776" width="11.85546875" style="159" customWidth="1"/>
    <col min="777" max="777" width="10.5703125" style="159" customWidth="1"/>
    <col min="778" max="778" width="9.42578125" style="159" customWidth="1"/>
    <col min="779" max="780" width="10.85546875" style="159" customWidth="1"/>
    <col min="781" max="781" width="9.42578125" style="159" customWidth="1"/>
    <col min="782" max="782" width="13.140625" style="159" customWidth="1"/>
    <col min="783" max="783" width="11.140625" style="159" customWidth="1"/>
    <col min="784" max="784" width="9.42578125" style="159" customWidth="1"/>
    <col min="785" max="785" width="12.85546875" style="159" customWidth="1"/>
    <col min="786" max="786" width="12.140625" style="159" customWidth="1"/>
    <col min="787" max="787" width="9.42578125" style="159" customWidth="1"/>
    <col min="788" max="788" width="12" style="159" customWidth="1"/>
    <col min="789" max="789" width="12.28515625" style="159" customWidth="1"/>
    <col min="790" max="790" width="15.42578125" style="159" customWidth="1"/>
    <col min="791" max="1024" width="9.140625" style="159"/>
    <col min="1025" max="1025" width="4.42578125" style="159" customWidth="1"/>
    <col min="1026" max="1026" width="13.7109375" style="159" customWidth="1"/>
    <col min="1027" max="1027" width="53" style="159" customWidth="1"/>
    <col min="1028" max="1028" width="10.140625" style="159" customWidth="1"/>
    <col min="1029" max="1029" width="11.140625" style="159" customWidth="1"/>
    <col min="1030" max="1030" width="11.28515625" style="159" customWidth="1"/>
    <col min="1031" max="1031" width="9.42578125" style="159" customWidth="1"/>
    <col min="1032" max="1032" width="11.85546875" style="159" customWidth="1"/>
    <col min="1033" max="1033" width="10.5703125" style="159" customWidth="1"/>
    <col min="1034" max="1034" width="9.42578125" style="159" customWidth="1"/>
    <col min="1035" max="1036" width="10.85546875" style="159" customWidth="1"/>
    <col min="1037" max="1037" width="9.42578125" style="159" customWidth="1"/>
    <col min="1038" max="1038" width="13.140625" style="159" customWidth="1"/>
    <col min="1039" max="1039" width="11.140625" style="159" customWidth="1"/>
    <col min="1040" max="1040" width="9.42578125" style="159" customWidth="1"/>
    <col min="1041" max="1041" width="12.85546875" style="159" customWidth="1"/>
    <col min="1042" max="1042" width="12.140625" style="159" customWidth="1"/>
    <col min="1043" max="1043" width="9.42578125" style="159" customWidth="1"/>
    <col min="1044" max="1044" width="12" style="159" customWidth="1"/>
    <col min="1045" max="1045" width="12.28515625" style="159" customWidth="1"/>
    <col min="1046" max="1046" width="15.42578125" style="159" customWidth="1"/>
    <col min="1047" max="1280" width="9.140625" style="159"/>
    <col min="1281" max="1281" width="4.42578125" style="159" customWidth="1"/>
    <col min="1282" max="1282" width="13.7109375" style="159" customWidth="1"/>
    <col min="1283" max="1283" width="53" style="159" customWidth="1"/>
    <col min="1284" max="1284" width="10.140625" style="159" customWidth="1"/>
    <col min="1285" max="1285" width="11.140625" style="159" customWidth="1"/>
    <col min="1286" max="1286" width="11.28515625" style="159" customWidth="1"/>
    <col min="1287" max="1287" width="9.42578125" style="159" customWidth="1"/>
    <col min="1288" max="1288" width="11.85546875" style="159" customWidth="1"/>
    <col min="1289" max="1289" width="10.5703125" style="159" customWidth="1"/>
    <col min="1290" max="1290" width="9.42578125" style="159" customWidth="1"/>
    <col min="1291" max="1292" width="10.85546875" style="159" customWidth="1"/>
    <col min="1293" max="1293" width="9.42578125" style="159" customWidth="1"/>
    <col min="1294" max="1294" width="13.140625" style="159" customWidth="1"/>
    <col min="1295" max="1295" width="11.140625" style="159" customWidth="1"/>
    <col min="1296" max="1296" width="9.42578125" style="159" customWidth="1"/>
    <col min="1297" max="1297" width="12.85546875" style="159" customWidth="1"/>
    <col min="1298" max="1298" width="12.140625" style="159" customWidth="1"/>
    <col min="1299" max="1299" width="9.42578125" style="159" customWidth="1"/>
    <col min="1300" max="1300" width="12" style="159" customWidth="1"/>
    <col min="1301" max="1301" width="12.28515625" style="159" customWidth="1"/>
    <col min="1302" max="1302" width="15.42578125" style="159" customWidth="1"/>
    <col min="1303" max="1536" width="9.140625" style="159"/>
    <col min="1537" max="1537" width="4.42578125" style="159" customWidth="1"/>
    <col min="1538" max="1538" width="13.7109375" style="159" customWidth="1"/>
    <col min="1539" max="1539" width="53" style="159" customWidth="1"/>
    <col min="1540" max="1540" width="10.140625" style="159" customWidth="1"/>
    <col min="1541" max="1541" width="11.140625" style="159" customWidth="1"/>
    <col min="1542" max="1542" width="11.28515625" style="159" customWidth="1"/>
    <col min="1543" max="1543" width="9.42578125" style="159" customWidth="1"/>
    <col min="1544" max="1544" width="11.85546875" style="159" customWidth="1"/>
    <col min="1545" max="1545" width="10.5703125" style="159" customWidth="1"/>
    <col min="1546" max="1546" width="9.42578125" style="159" customWidth="1"/>
    <col min="1547" max="1548" width="10.85546875" style="159" customWidth="1"/>
    <col min="1549" max="1549" width="9.42578125" style="159" customWidth="1"/>
    <col min="1550" max="1550" width="13.140625" style="159" customWidth="1"/>
    <col min="1551" max="1551" width="11.140625" style="159" customWidth="1"/>
    <col min="1552" max="1552" width="9.42578125" style="159" customWidth="1"/>
    <col min="1553" max="1553" width="12.85546875" style="159" customWidth="1"/>
    <col min="1554" max="1554" width="12.140625" style="159" customWidth="1"/>
    <col min="1555" max="1555" width="9.42578125" style="159" customWidth="1"/>
    <col min="1556" max="1556" width="12" style="159" customWidth="1"/>
    <col min="1557" max="1557" width="12.28515625" style="159" customWidth="1"/>
    <col min="1558" max="1558" width="15.42578125" style="159" customWidth="1"/>
    <col min="1559" max="1792" width="9.140625" style="159"/>
    <col min="1793" max="1793" width="4.42578125" style="159" customWidth="1"/>
    <col min="1794" max="1794" width="13.7109375" style="159" customWidth="1"/>
    <col min="1795" max="1795" width="53" style="159" customWidth="1"/>
    <col min="1796" max="1796" width="10.140625" style="159" customWidth="1"/>
    <col min="1797" max="1797" width="11.140625" style="159" customWidth="1"/>
    <col min="1798" max="1798" width="11.28515625" style="159" customWidth="1"/>
    <col min="1799" max="1799" width="9.42578125" style="159" customWidth="1"/>
    <col min="1800" max="1800" width="11.85546875" style="159" customWidth="1"/>
    <col min="1801" max="1801" width="10.5703125" style="159" customWidth="1"/>
    <col min="1802" max="1802" width="9.42578125" style="159" customWidth="1"/>
    <col min="1803" max="1804" width="10.85546875" style="159" customWidth="1"/>
    <col min="1805" max="1805" width="9.42578125" style="159" customWidth="1"/>
    <col min="1806" max="1806" width="13.140625" style="159" customWidth="1"/>
    <col min="1807" max="1807" width="11.140625" style="159" customWidth="1"/>
    <col min="1808" max="1808" width="9.42578125" style="159" customWidth="1"/>
    <col min="1809" max="1809" width="12.85546875" style="159" customWidth="1"/>
    <col min="1810" max="1810" width="12.140625" style="159" customWidth="1"/>
    <col min="1811" max="1811" width="9.42578125" style="159" customWidth="1"/>
    <col min="1812" max="1812" width="12" style="159" customWidth="1"/>
    <col min="1813" max="1813" width="12.28515625" style="159" customWidth="1"/>
    <col min="1814" max="1814" width="15.42578125" style="159" customWidth="1"/>
    <col min="1815" max="2048" width="9.140625" style="159"/>
    <col min="2049" max="2049" width="4.42578125" style="159" customWidth="1"/>
    <col min="2050" max="2050" width="13.7109375" style="159" customWidth="1"/>
    <col min="2051" max="2051" width="53" style="159" customWidth="1"/>
    <col min="2052" max="2052" width="10.140625" style="159" customWidth="1"/>
    <col min="2053" max="2053" width="11.140625" style="159" customWidth="1"/>
    <col min="2054" max="2054" width="11.28515625" style="159" customWidth="1"/>
    <col min="2055" max="2055" width="9.42578125" style="159" customWidth="1"/>
    <col min="2056" max="2056" width="11.85546875" style="159" customWidth="1"/>
    <col min="2057" max="2057" width="10.5703125" style="159" customWidth="1"/>
    <col min="2058" max="2058" width="9.42578125" style="159" customWidth="1"/>
    <col min="2059" max="2060" width="10.85546875" style="159" customWidth="1"/>
    <col min="2061" max="2061" width="9.42578125" style="159" customWidth="1"/>
    <col min="2062" max="2062" width="13.140625" style="159" customWidth="1"/>
    <col min="2063" max="2063" width="11.140625" style="159" customWidth="1"/>
    <col min="2064" max="2064" width="9.42578125" style="159" customWidth="1"/>
    <col min="2065" max="2065" width="12.85546875" style="159" customWidth="1"/>
    <col min="2066" max="2066" width="12.140625" style="159" customWidth="1"/>
    <col min="2067" max="2067" width="9.42578125" style="159" customWidth="1"/>
    <col min="2068" max="2068" width="12" style="159" customWidth="1"/>
    <col min="2069" max="2069" width="12.28515625" style="159" customWidth="1"/>
    <col min="2070" max="2070" width="15.42578125" style="159" customWidth="1"/>
    <col min="2071" max="2304" width="9.140625" style="159"/>
    <col min="2305" max="2305" width="4.42578125" style="159" customWidth="1"/>
    <col min="2306" max="2306" width="13.7109375" style="159" customWidth="1"/>
    <col min="2307" max="2307" width="53" style="159" customWidth="1"/>
    <col min="2308" max="2308" width="10.140625" style="159" customWidth="1"/>
    <col min="2309" max="2309" width="11.140625" style="159" customWidth="1"/>
    <col min="2310" max="2310" width="11.28515625" style="159" customWidth="1"/>
    <col min="2311" max="2311" width="9.42578125" style="159" customWidth="1"/>
    <col min="2312" max="2312" width="11.85546875" style="159" customWidth="1"/>
    <col min="2313" max="2313" width="10.5703125" style="159" customWidth="1"/>
    <col min="2314" max="2314" width="9.42578125" style="159" customWidth="1"/>
    <col min="2315" max="2316" width="10.85546875" style="159" customWidth="1"/>
    <col min="2317" max="2317" width="9.42578125" style="159" customWidth="1"/>
    <col min="2318" max="2318" width="13.140625" style="159" customWidth="1"/>
    <col min="2319" max="2319" width="11.140625" style="159" customWidth="1"/>
    <col min="2320" max="2320" width="9.42578125" style="159" customWidth="1"/>
    <col min="2321" max="2321" width="12.85546875" style="159" customWidth="1"/>
    <col min="2322" max="2322" width="12.140625" style="159" customWidth="1"/>
    <col min="2323" max="2323" width="9.42578125" style="159" customWidth="1"/>
    <col min="2324" max="2324" width="12" style="159" customWidth="1"/>
    <col min="2325" max="2325" width="12.28515625" style="159" customWidth="1"/>
    <col min="2326" max="2326" width="15.42578125" style="159" customWidth="1"/>
    <col min="2327" max="2560" width="9.140625" style="159"/>
    <col min="2561" max="2561" width="4.42578125" style="159" customWidth="1"/>
    <col min="2562" max="2562" width="13.7109375" style="159" customWidth="1"/>
    <col min="2563" max="2563" width="53" style="159" customWidth="1"/>
    <col min="2564" max="2564" width="10.140625" style="159" customWidth="1"/>
    <col min="2565" max="2565" width="11.140625" style="159" customWidth="1"/>
    <col min="2566" max="2566" width="11.28515625" style="159" customWidth="1"/>
    <col min="2567" max="2567" width="9.42578125" style="159" customWidth="1"/>
    <col min="2568" max="2568" width="11.85546875" style="159" customWidth="1"/>
    <col min="2569" max="2569" width="10.5703125" style="159" customWidth="1"/>
    <col min="2570" max="2570" width="9.42578125" style="159" customWidth="1"/>
    <col min="2571" max="2572" width="10.85546875" style="159" customWidth="1"/>
    <col min="2573" max="2573" width="9.42578125" style="159" customWidth="1"/>
    <col min="2574" max="2574" width="13.140625" style="159" customWidth="1"/>
    <col min="2575" max="2575" width="11.140625" style="159" customWidth="1"/>
    <col min="2576" max="2576" width="9.42578125" style="159" customWidth="1"/>
    <col min="2577" max="2577" width="12.85546875" style="159" customWidth="1"/>
    <col min="2578" max="2578" width="12.140625" style="159" customWidth="1"/>
    <col min="2579" max="2579" width="9.42578125" style="159" customWidth="1"/>
    <col min="2580" max="2580" width="12" style="159" customWidth="1"/>
    <col min="2581" max="2581" width="12.28515625" style="159" customWidth="1"/>
    <col min="2582" max="2582" width="15.42578125" style="159" customWidth="1"/>
    <col min="2583" max="2816" width="9.140625" style="159"/>
    <col min="2817" max="2817" width="4.42578125" style="159" customWidth="1"/>
    <col min="2818" max="2818" width="13.7109375" style="159" customWidth="1"/>
    <col min="2819" max="2819" width="53" style="159" customWidth="1"/>
    <col min="2820" max="2820" width="10.140625" style="159" customWidth="1"/>
    <col min="2821" max="2821" width="11.140625" style="159" customWidth="1"/>
    <col min="2822" max="2822" width="11.28515625" style="159" customWidth="1"/>
    <col min="2823" max="2823" width="9.42578125" style="159" customWidth="1"/>
    <col min="2824" max="2824" width="11.85546875" style="159" customWidth="1"/>
    <col min="2825" max="2825" width="10.5703125" style="159" customWidth="1"/>
    <col min="2826" max="2826" width="9.42578125" style="159" customWidth="1"/>
    <col min="2827" max="2828" width="10.85546875" style="159" customWidth="1"/>
    <col min="2829" max="2829" width="9.42578125" style="159" customWidth="1"/>
    <col min="2830" max="2830" width="13.140625" style="159" customWidth="1"/>
    <col min="2831" max="2831" width="11.140625" style="159" customWidth="1"/>
    <col min="2832" max="2832" width="9.42578125" style="159" customWidth="1"/>
    <col min="2833" max="2833" width="12.85546875" style="159" customWidth="1"/>
    <col min="2834" max="2834" width="12.140625" style="159" customWidth="1"/>
    <col min="2835" max="2835" width="9.42578125" style="159" customWidth="1"/>
    <col min="2836" max="2836" width="12" style="159" customWidth="1"/>
    <col min="2837" max="2837" width="12.28515625" style="159" customWidth="1"/>
    <col min="2838" max="2838" width="15.42578125" style="159" customWidth="1"/>
    <col min="2839" max="3072" width="9.140625" style="159"/>
    <col min="3073" max="3073" width="4.42578125" style="159" customWidth="1"/>
    <col min="3074" max="3074" width="13.7109375" style="159" customWidth="1"/>
    <col min="3075" max="3075" width="53" style="159" customWidth="1"/>
    <col min="3076" max="3076" width="10.140625" style="159" customWidth="1"/>
    <col min="3077" max="3077" width="11.140625" style="159" customWidth="1"/>
    <col min="3078" max="3078" width="11.28515625" style="159" customWidth="1"/>
    <col min="3079" max="3079" width="9.42578125" style="159" customWidth="1"/>
    <col min="3080" max="3080" width="11.85546875" style="159" customWidth="1"/>
    <col min="3081" max="3081" width="10.5703125" style="159" customWidth="1"/>
    <col min="3082" max="3082" width="9.42578125" style="159" customWidth="1"/>
    <col min="3083" max="3084" width="10.85546875" style="159" customWidth="1"/>
    <col min="3085" max="3085" width="9.42578125" style="159" customWidth="1"/>
    <col min="3086" max="3086" width="13.140625" style="159" customWidth="1"/>
    <col min="3087" max="3087" width="11.140625" style="159" customWidth="1"/>
    <col min="3088" max="3088" width="9.42578125" style="159" customWidth="1"/>
    <col min="3089" max="3089" width="12.85546875" style="159" customWidth="1"/>
    <col min="3090" max="3090" width="12.140625" style="159" customWidth="1"/>
    <col min="3091" max="3091" width="9.42578125" style="159" customWidth="1"/>
    <col min="3092" max="3092" width="12" style="159" customWidth="1"/>
    <col min="3093" max="3093" width="12.28515625" style="159" customWidth="1"/>
    <col min="3094" max="3094" width="15.42578125" style="159" customWidth="1"/>
    <col min="3095" max="3328" width="9.140625" style="159"/>
    <col min="3329" max="3329" width="4.42578125" style="159" customWidth="1"/>
    <col min="3330" max="3330" width="13.7109375" style="159" customWidth="1"/>
    <col min="3331" max="3331" width="53" style="159" customWidth="1"/>
    <col min="3332" max="3332" width="10.140625" style="159" customWidth="1"/>
    <col min="3333" max="3333" width="11.140625" style="159" customWidth="1"/>
    <col min="3334" max="3334" width="11.28515625" style="159" customWidth="1"/>
    <col min="3335" max="3335" width="9.42578125" style="159" customWidth="1"/>
    <col min="3336" max="3336" width="11.85546875" style="159" customWidth="1"/>
    <col min="3337" max="3337" width="10.5703125" style="159" customWidth="1"/>
    <col min="3338" max="3338" width="9.42578125" style="159" customWidth="1"/>
    <col min="3339" max="3340" width="10.85546875" style="159" customWidth="1"/>
    <col min="3341" max="3341" width="9.42578125" style="159" customWidth="1"/>
    <col min="3342" max="3342" width="13.140625" style="159" customWidth="1"/>
    <col min="3343" max="3343" width="11.140625" style="159" customWidth="1"/>
    <col min="3344" max="3344" width="9.42578125" style="159" customWidth="1"/>
    <col min="3345" max="3345" width="12.85546875" style="159" customWidth="1"/>
    <col min="3346" max="3346" width="12.140625" style="159" customWidth="1"/>
    <col min="3347" max="3347" width="9.42578125" style="159" customWidth="1"/>
    <col min="3348" max="3348" width="12" style="159" customWidth="1"/>
    <col min="3349" max="3349" width="12.28515625" style="159" customWidth="1"/>
    <col min="3350" max="3350" width="15.42578125" style="159" customWidth="1"/>
    <col min="3351" max="3584" width="9.140625" style="159"/>
    <col min="3585" max="3585" width="4.42578125" style="159" customWidth="1"/>
    <col min="3586" max="3586" width="13.7109375" style="159" customWidth="1"/>
    <col min="3587" max="3587" width="53" style="159" customWidth="1"/>
    <col min="3588" max="3588" width="10.140625" style="159" customWidth="1"/>
    <col min="3589" max="3589" width="11.140625" style="159" customWidth="1"/>
    <col min="3590" max="3590" width="11.28515625" style="159" customWidth="1"/>
    <col min="3591" max="3591" width="9.42578125" style="159" customWidth="1"/>
    <col min="3592" max="3592" width="11.85546875" style="159" customWidth="1"/>
    <col min="3593" max="3593" width="10.5703125" style="159" customWidth="1"/>
    <col min="3594" max="3594" width="9.42578125" style="159" customWidth="1"/>
    <col min="3595" max="3596" width="10.85546875" style="159" customWidth="1"/>
    <col min="3597" max="3597" width="9.42578125" style="159" customWidth="1"/>
    <col min="3598" max="3598" width="13.140625" style="159" customWidth="1"/>
    <col min="3599" max="3599" width="11.140625" style="159" customWidth="1"/>
    <col min="3600" max="3600" width="9.42578125" style="159" customWidth="1"/>
    <col min="3601" max="3601" width="12.85546875" style="159" customWidth="1"/>
    <col min="3602" max="3602" width="12.140625" style="159" customWidth="1"/>
    <col min="3603" max="3603" width="9.42578125" style="159" customWidth="1"/>
    <col min="3604" max="3604" width="12" style="159" customWidth="1"/>
    <col min="3605" max="3605" width="12.28515625" style="159" customWidth="1"/>
    <col min="3606" max="3606" width="15.42578125" style="159" customWidth="1"/>
    <col min="3607" max="3840" width="9.140625" style="159"/>
    <col min="3841" max="3841" width="4.42578125" style="159" customWidth="1"/>
    <col min="3842" max="3842" width="13.7109375" style="159" customWidth="1"/>
    <col min="3843" max="3843" width="53" style="159" customWidth="1"/>
    <col min="3844" max="3844" width="10.140625" style="159" customWidth="1"/>
    <col min="3845" max="3845" width="11.140625" style="159" customWidth="1"/>
    <col min="3846" max="3846" width="11.28515625" style="159" customWidth="1"/>
    <col min="3847" max="3847" width="9.42578125" style="159" customWidth="1"/>
    <col min="3848" max="3848" width="11.85546875" style="159" customWidth="1"/>
    <col min="3849" max="3849" width="10.5703125" style="159" customWidth="1"/>
    <col min="3850" max="3850" width="9.42578125" style="159" customWidth="1"/>
    <col min="3851" max="3852" width="10.85546875" style="159" customWidth="1"/>
    <col min="3853" max="3853" width="9.42578125" style="159" customWidth="1"/>
    <col min="3854" max="3854" width="13.140625" style="159" customWidth="1"/>
    <col min="3855" max="3855" width="11.140625" style="159" customWidth="1"/>
    <col min="3856" max="3856" width="9.42578125" style="159" customWidth="1"/>
    <col min="3857" max="3857" width="12.85546875" style="159" customWidth="1"/>
    <col min="3858" max="3858" width="12.140625" style="159" customWidth="1"/>
    <col min="3859" max="3859" width="9.42578125" style="159" customWidth="1"/>
    <col min="3860" max="3860" width="12" style="159" customWidth="1"/>
    <col min="3861" max="3861" width="12.28515625" style="159" customWidth="1"/>
    <col min="3862" max="3862" width="15.42578125" style="159" customWidth="1"/>
    <col min="3863" max="4096" width="9.140625" style="159"/>
    <col min="4097" max="4097" width="4.42578125" style="159" customWidth="1"/>
    <col min="4098" max="4098" width="13.7109375" style="159" customWidth="1"/>
    <col min="4099" max="4099" width="53" style="159" customWidth="1"/>
    <col min="4100" max="4100" width="10.140625" style="159" customWidth="1"/>
    <col min="4101" max="4101" width="11.140625" style="159" customWidth="1"/>
    <col min="4102" max="4102" width="11.28515625" style="159" customWidth="1"/>
    <col min="4103" max="4103" width="9.42578125" style="159" customWidth="1"/>
    <col min="4104" max="4104" width="11.85546875" style="159" customWidth="1"/>
    <col min="4105" max="4105" width="10.5703125" style="159" customWidth="1"/>
    <col min="4106" max="4106" width="9.42578125" style="159" customWidth="1"/>
    <col min="4107" max="4108" width="10.85546875" style="159" customWidth="1"/>
    <col min="4109" max="4109" width="9.42578125" style="159" customWidth="1"/>
    <col min="4110" max="4110" width="13.140625" style="159" customWidth="1"/>
    <col min="4111" max="4111" width="11.140625" style="159" customWidth="1"/>
    <col min="4112" max="4112" width="9.42578125" style="159" customWidth="1"/>
    <col min="4113" max="4113" width="12.85546875" style="159" customWidth="1"/>
    <col min="4114" max="4114" width="12.140625" style="159" customWidth="1"/>
    <col min="4115" max="4115" width="9.42578125" style="159" customWidth="1"/>
    <col min="4116" max="4116" width="12" style="159" customWidth="1"/>
    <col min="4117" max="4117" width="12.28515625" style="159" customWidth="1"/>
    <col min="4118" max="4118" width="15.42578125" style="159" customWidth="1"/>
    <col min="4119" max="4352" width="9.140625" style="159"/>
    <col min="4353" max="4353" width="4.42578125" style="159" customWidth="1"/>
    <col min="4354" max="4354" width="13.7109375" style="159" customWidth="1"/>
    <col min="4355" max="4355" width="53" style="159" customWidth="1"/>
    <col min="4356" max="4356" width="10.140625" style="159" customWidth="1"/>
    <col min="4357" max="4357" width="11.140625" style="159" customWidth="1"/>
    <col min="4358" max="4358" width="11.28515625" style="159" customWidth="1"/>
    <col min="4359" max="4359" width="9.42578125" style="159" customWidth="1"/>
    <col min="4360" max="4360" width="11.85546875" style="159" customWidth="1"/>
    <col min="4361" max="4361" width="10.5703125" style="159" customWidth="1"/>
    <col min="4362" max="4362" width="9.42578125" style="159" customWidth="1"/>
    <col min="4363" max="4364" width="10.85546875" style="159" customWidth="1"/>
    <col min="4365" max="4365" width="9.42578125" style="159" customWidth="1"/>
    <col min="4366" max="4366" width="13.140625" style="159" customWidth="1"/>
    <col min="4367" max="4367" width="11.140625" style="159" customWidth="1"/>
    <col min="4368" max="4368" width="9.42578125" style="159" customWidth="1"/>
    <col min="4369" max="4369" width="12.85546875" style="159" customWidth="1"/>
    <col min="4370" max="4370" width="12.140625" style="159" customWidth="1"/>
    <col min="4371" max="4371" width="9.42578125" style="159" customWidth="1"/>
    <col min="4372" max="4372" width="12" style="159" customWidth="1"/>
    <col min="4373" max="4373" width="12.28515625" style="159" customWidth="1"/>
    <col min="4374" max="4374" width="15.42578125" style="159" customWidth="1"/>
    <col min="4375" max="4608" width="9.140625" style="159"/>
    <col min="4609" max="4609" width="4.42578125" style="159" customWidth="1"/>
    <col min="4610" max="4610" width="13.7109375" style="159" customWidth="1"/>
    <col min="4611" max="4611" width="53" style="159" customWidth="1"/>
    <col min="4612" max="4612" width="10.140625" style="159" customWidth="1"/>
    <col min="4613" max="4613" width="11.140625" style="159" customWidth="1"/>
    <col min="4614" max="4614" width="11.28515625" style="159" customWidth="1"/>
    <col min="4615" max="4615" width="9.42578125" style="159" customWidth="1"/>
    <col min="4616" max="4616" width="11.85546875" style="159" customWidth="1"/>
    <col min="4617" max="4617" width="10.5703125" style="159" customWidth="1"/>
    <col min="4618" max="4618" width="9.42578125" style="159" customWidth="1"/>
    <col min="4619" max="4620" width="10.85546875" style="159" customWidth="1"/>
    <col min="4621" max="4621" width="9.42578125" style="159" customWidth="1"/>
    <col min="4622" max="4622" width="13.140625" style="159" customWidth="1"/>
    <col min="4623" max="4623" width="11.140625" style="159" customWidth="1"/>
    <col min="4624" max="4624" width="9.42578125" style="159" customWidth="1"/>
    <col min="4625" max="4625" width="12.85546875" style="159" customWidth="1"/>
    <col min="4626" max="4626" width="12.140625" style="159" customWidth="1"/>
    <col min="4627" max="4627" width="9.42578125" style="159" customWidth="1"/>
    <col min="4628" max="4628" width="12" style="159" customWidth="1"/>
    <col min="4629" max="4629" width="12.28515625" style="159" customWidth="1"/>
    <col min="4630" max="4630" width="15.42578125" style="159" customWidth="1"/>
    <col min="4631" max="4864" width="9.140625" style="159"/>
    <col min="4865" max="4865" width="4.42578125" style="159" customWidth="1"/>
    <col min="4866" max="4866" width="13.7109375" style="159" customWidth="1"/>
    <col min="4867" max="4867" width="53" style="159" customWidth="1"/>
    <col min="4868" max="4868" width="10.140625" style="159" customWidth="1"/>
    <col min="4869" max="4869" width="11.140625" style="159" customWidth="1"/>
    <col min="4870" max="4870" width="11.28515625" style="159" customWidth="1"/>
    <col min="4871" max="4871" width="9.42578125" style="159" customWidth="1"/>
    <col min="4872" max="4872" width="11.85546875" style="159" customWidth="1"/>
    <col min="4873" max="4873" width="10.5703125" style="159" customWidth="1"/>
    <col min="4874" max="4874" width="9.42578125" style="159" customWidth="1"/>
    <col min="4875" max="4876" width="10.85546875" style="159" customWidth="1"/>
    <col min="4877" max="4877" width="9.42578125" style="159" customWidth="1"/>
    <col min="4878" max="4878" width="13.140625" style="159" customWidth="1"/>
    <col min="4879" max="4879" width="11.140625" style="159" customWidth="1"/>
    <col min="4880" max="4880" width="9.42578125" style="159" customWidth="1"/>
    <col min="4881" max="4881" width="12.85546875" style="159" customWidth="1"/>
    <col min="4882" max="4882" width="12.140625" style="159" customWidth="1"/>
    <col min="4883" max="4883" width="9.42578125" style="159" customWidth="1"/>
    <col min="4884" max="4884" width="12" style="159" customWidth="1"/>
    <col min="4885" max="4885" width="12.28515625" style="159" customWidth="1"/>
    <col min="4886" max="4886" width="15.42578125" style="159" customWidth="1"/>
    <col min="4887" max="5120" width="9.140625" style="159"/>
    <col min="5121" max="5121" width="4.42578125" style="159" customWidth="1"/>
    <col min="5122" max="5122" width="13.7109375" style="159" customWidth="1"/>
    <col min="5123" max="5123" width="53" style="159" customWidth="1"/>
    <col min="5124" max="5124" width="10.140625" style="159" customWidth="1"/>
    <col min="5125" max="5125" width="11.140625" style="159" customWidth="1"/>
    <col min="5126" max="5126" width="11.28515625" style="159" customWidth="1"/>
    <col min="5127" max="5127" width="9.42578125" style="159" customWidth="1"/>
    <col min="5128" max="5128" width="11.85546875" style="159" customWidth="1"/>
    <col min="5129" max="5129" width="10.5703125" style="159" customWidth="1"/>
    <col min="5130" max="5130" width="9.42578125" style="159" customWidth="1"/>
    <col min="5131" max="5132" width="10.85546875" style="159" customWidth="1"/>
    <col min="5133" max="5133" width="9.42578125" style="159" customWidth="1"/>
    <col min="5134" max="5134" width="13.140625" style="159" customWidth="1"/>
    <col min="5135" max="5135" width="11.140625" style="159" customWidth="1"/>
    <col min="5136" max="5136" width="9.42578125" style="159" customWidth="1"/>
    <col min="5137" max="5137" width="12.85546875" style="159" customWidth="1"/>
    <col min="5138" max="5138" width="12.140625" style="159" customWidth="1"/>
    <col min="5139" max="5139" width="9.42578125" style="159" customWidth="1"/>
    <col min="5140" max="5140" width="12" style="159" customWidth="1"/>
    <col min="5141" max="5141" width="12.28515625" style="159" customWidth="1"/>
    <col min="5142" max="5142" width="15.42578125" style="159" customWidth="1"/>
    <col min="5143" max="5376" width="9.140625" style="159"/>
    <col min="5377" max="5377" width="4.42578125" style="159" customWidth="1"/>
    <col min="5378" max="5378" width="13.7109375" style="159" customWidth="1"/>
    <col min="5379" max="5379" width="53" style="159" customWidth="1"/>
    <col min="5380" max="5380" width="10.140625" style="159" customWidth="1"/>
    <col min="5381" max="5381" width="11.140625" style="159" customWidth="1"/>
    <col min="5382" max="5382" width="11.28515625" style="159" customWidth="1"/>
    <col min="5383" max="5383" width="9.42578125" style="159" customWidth="1"/>
    <col min="5384" max="5384" width="11.85546875" style="159" customWidth="1"/>
    <col min="5385" max="5385" width="10.5703125" style="159" customWidth="1"/>
    <col min="5386" max="5386" width="9.42578125" style="159" customWidth="1"/>
    <col min="5387" max="5388" width="10.85546875" style="159" customWidth="1"/>
    <col min="5389" max="5389" width="9.42578125" style="159" customWidth="1"/>
    <col min="5390" max="5390" width="13.140625" style="159" customWidth="1"/>
    <col min="5391" max="5391" width="11.140625" style="159" customWidth="1"/>
    <col min="5392" max="5392" width="9.42578125" style="159" customWidth="1"/>
    <col min="5393" max="5393" width="12.85546875" style="159" customWidth="1"/>
    <col min="5394" max="5394" width="12.140625" style="159" customWidth="1"/>
    <col min="5395" max="5395" width="9.42578125" style="159" customWidth="1"/>
    <col min="5396" max="5396" width="12" style="159" customWidth="1"/>
    <col min="5397" max="5397" width="12.28515625" style="159" customWidth="1"/>
    <col min="5398" max="5398" width="15.42578125" style="159" customWidth="1"/>
    <col min="5399" max="5632" width="9.140625" style="159"/>
    <col min="5633" max="5633" width="4.42578125" style="159" customWidth="1"/>
    <col min="5634" max="5634" width="13.7109375" style="159" customWidth="1"/>
    <col min="5635" max="5635" width="53" style="159" customWidth="1"/>
    <col min="5636" max="5636" width="10.140625" style="159" customWidth="1"/>
    <col min="5637" max="5637" width="11.140625" style="159" customWidth="1"/>
    <col min="5638" max="5638" width="11.28515625" style="159" customWidth="1"/>
    <col min="5639" max="5639" width="9.42578125" style="159" customWidth="1"/>
    <col min="5640" max="5640" width="11.85546875" style="159" customWidth="1"/>
    <col min="5641" max="5641" width="10.5703125" style="159" customWidth="1"/>
    <col min="5642" max="5642" width="9.42578125" style="159" customWidth="1"/>
    <col min="5643" max="5644" width="10.85546875" style="159" customWidth="1"/>
    <col min="5645" max="5645" width="9.42578125" style="159" customWidth="1"/>
    <col min="5646" max="5646" width="13.140625" style="159" customWidth="1"/>
    <col min="5647" max="5647" width="11.140625" style="159" customWidth="1"/>
    <col min="5648" max="5648" width="9.42578125" style="159" customWidth="1"/>
    <col min="5649" max="5649" width="12.85546875" style="159" customWidth="1"/>
    <col min="5650" max="5650" width="12.140625" style="159" customWidth="1"/>
    <col min="5651" max="5651" width="9.42578125" style="159" customWidth="1"/>
    <col min="5652" max="5652" width="12" style="159" customWidth="1"/>
    <col min="5653" max="5653" width="12.28515625" style="159" customWidth="1"/>
    <col min="5654" max="5654" width="15.42578125" style="159" customWidth="1"/>
    <col min="5655" max="5888" width="9.140625" style="159"/>
    <col min="5889" max="5889" width="4.42578125" style="159" customWidth="1"/>
    <col min="5890" max="5890" width="13.7109375" style="159" customWidth="1"/>
    <col min="5891" max="5891" width="53" style="159" customWidth="1"/>
    <col min="5892" max="5892" width="10.140625" style="159" customWidth="1"/>
    <col min="5893" max="5893" width="11.140625" style="159" customWidth="1"/>
    <col min="5894" max="5894" width="11.28515625" style="159" customWidth="1"/>
    <col min="5895" max="5895" width="9.42578125" style="159" customWidth="1"/>
    <col min="5896" max="5896" width="11.85546875" style="159" customWidth="1"/>
    <col min="5897" max="5897" width="10.5703125" style="159" customWidth="1"/>
    <col min="5898" max="5898" width="9.42578125" style="159" customWidth="1"/>
    <col min="5899" max="5900" width="10.85546875" style="159" customWidth="1"/>
    <col min="5901" max="5901" width="9.42578125" style="159" customWidth="1"/>
    <col min="5902" max="5902" width="13.140625" style="159" customWidth="1"/>
    <col min="5903" max="5903" width="11.140625" style="159" customWidth="1"/>
    <col min="5904" max="5904" width="9.42578125" style="159" customWidth="1"/>
    <col min="5905" max="5905" width="12.85546875" style="159" customWidth="1"/>
    <col min="5906" max="5906" width="12.140625" style="159" customWidth="1"/>
    <col min="5907" max="5907" width="9.42578125" style="159" customWidth="1"/>
    <col min="5908" max="5908" width="12" style="159" customWidth="1"/>
    <col min="5909" max="5909" width="12.28515625" style="159" customWidth="1"/>
    <col min="5910" max="5910" width="15.42578125" style="159" customWidth="1"/>
    <col min="5911" max="6144" width="9.140625" style="159"/>
    <col min="6145" max="6145" width="4.42578125" style="159" customWidth="1"/>
    <col min="6146" max="6146" width="13.7109375" style="159" customWidth="1"/>
    <col min="6147" max="6147" width="53" style="159" customWidth="1"/>
    <col min="6148" max="6148" width="10.140625" style="159" customWidth="1"/>
    <col min="6149" max="6149" width="11.140625" style="159" customWidth="1"/>
    <col min="6150" max="6150" width="11.28515625" style="159" customWidth="1"/>
    <col min="6151" max="6151" width="9.42578125" style="159" customWidth="1"/>
    <col min="6152" max="6152" width="11.85546875" style="159" customWidth="1"/>
    <col min="6153" max="6153" width="10.5703125" style="159" customWidth="1"/>
    <col min="6154" max="6154" width="9.42578125" style="159" customWidth="1"/>
    <col min="6155" max="6156" width="10.85546875" style="159" customWidth="1"/>
    <col min="6157" max="6157" width="9.42578125" style="159" customWidth="1"/>
    <col min="6158" max="6158" width="13.140625" style="159" customWidth="1"/>
    <col min="6159" max="6159" width="11.140625" style="159" customWidth="1"/>
    <col min="6160" max="6160" width="9.42578125" style="159" customWidth="1"/>
    <col min="6161" max="6161" width="12.85546875" style="159" customWidth="1"/>
    <col min="6162" max="6162" width="12.140625" style="159" customWidth="1"/>
    <col min="6163" max="6163" width="9.42578125" style="159" customWidth="1"/>
    <col min="6164" max="6164" width="12" style="159" customWidth="1"/>
    <col min="6165" max="6165" width="12.28515625" style="159" customWidth="1"/>
    <col min="6166" max="6166" width="15.42578125" style="159" customWidth="1"/>
    <col min="6167" max="6400" width="9.140625" style="159"/>
    <col min="6401" max="6401" width="4.42578125" style="159" customWidth="1"/>
    <col min="6402" max="6402" width="13.7109375" style="159" customWidth="1"/>
    <col min="6403" max="6403" width="53" style="159" customWidth="1"/>
    <col min="6404" max="6404" width="10.140625" style="159" customWidth="1"/>
    <col min="6405" max="6405" width="11.140625" style="159" customWidth="1"/>
    <col min="6406" max="6406" width="11.28515625" style="159" customWidth="1"/>
    <col min="6407" max="6407" width="9.42578125" style="159" customWidth="1"/>
    <col min="6408" max="6408" width="11.85546875" style="159" customWidth="1"/>
    <col min="6409" max="6409" width="10.5703125" style="159" customWidth="1"/>
    <col min="6410" max="6410" width="9.42578125" style="159" customWidth="1"/>
    <col min="6411" max="6412" width="10.85546875" style="159" customWidth="1"/>
    <col min="6413" max="6413" width="9.42578125" style="159" customWidth="1"/>
    <col min="6414" max="6414" width="13.140625" style="159" customWidth="1"/>
    <col min="6415" max="6415" width="11.140625" style="159" customWidth="1"/>
    <col min="6416" max="6416" width="9.42578125" style="159" customWidth="1"/>
    <col min="6417" max="6417" width="12.85546875" style="159" customWidth="1"/>
    <col min="6418" max="6418" width="12.140625" style="159" customWidth="1"/>
    <col min="6419" max="6419" width="9.42578125" style="159" customWidth="1"/>
    <col min="6420" max="6420" width="12" style="159" customWidth="1"/>
    <col min="6421" max="6421" width="12.28515625" style="159" customWidth="1"/>
    <col min="6422" max="6422" width="15.42578125" style="159" customWidth="1"/>
    <col min="6423" max="6656" width="9.140625" style="159"/>
    <col min="6657" max="6657" width="4.42578125" style="159" customWidth="1"/>
    <col min="6658" max="6658" width="13.7109375" style="159" customWidth="1"/>
    <col min="6659" max="6659" width="53" style="159" customWidth="1"/>
    <col min="6660" max="6660" width="10.140625" style="159" customWidth="1"/>
    <col min="6661" max="6661" width="11.140625" style="159" customWidth="1"/>
    <col min="6662" max="6662" width="11.28515625" style="159" customWidth="1"/>
    <col min="6663" max="6663" width="9.42578125" style="159" customWidth="1"/>
    <col min="6664" max="6664" width="11.85546875" style="159" customWidth="1"/>
    <col min="6665" max="6665" width="10.5703125" style="159" customWidth="1"/>
    <col min="6666" max="6666" width="9.42578125" style="159" customWidth="1"/>
    <col min="6667" max="6668" width="10.85546875" style="159" customWidth="1"/>
    <col min="6669" max="6669" width="9.42578125" style="159" customWidth="1"/>
    <col min="6670" max="6670" width="13.140625" style="159" customWidth="1"/>
    <col min="6671" max="6671" width="11.140625" style="159" customWidth="1"/>
    <col min="6672" max="6672" width="9.42578125" style="159" customWidth="1"/>
    <col min="6673" max="6673" width="12.85546875" style="159" customWidth="1"/>
    <col min="6674" max="6674" width="12.140625" style="159" customWidth="1"/>
    <col min="6675" max="6675" width="9.42578125" style="159" customWidth="1"/>
    <col min="6676" max="6676" width="12" style="159" customWidth="1"/>
    <col min="6677" max="6677" width="12.28515625" style="159" customWidth="1"/>
    <col min="6678" max="6678" width="15.42578125" style="159" customWidth="1"/>
    <col min="6679" max="6912" width="9.140625" style="159"/>
    <col min="6913" max="6913" width="4.42578125" style="159" customWidth="1"/>
    <col min="6914" max="6914" width="13.7109375" style="159" customWidth="1"/>
    <col min="6915" max="6915" width="53" style="159" customWidth="1"/>
    <col min="6916" max="6916" width="10.140625" style="159" customWidth="1"/>
    <col min="6917" max="6917" width="11.140625" style="159" customWidth="1"/>
    <col min="6918" max="6918" width="11.28515625" style="159" customWidth="1"/>
    <col min="6919" max="6919" width="9.42578125" style="159" customWidth="1"/>
    <col min="6920" max="6920" width="11.85546875" style="159" customWidth="1"/>
    <col min="6921" max="6921" width="10.5703125" style="159" customWidth="1"/>
    <col min="6922" max="6922" width="9.42578125" style="159" customWidth="1"/>
    <col min="6923" max="6924" width="10.85546875" style="159" customWidth="1"/>
    <col min="6925" max="6925" width="9.42578125" style="159" customWidth="1"/>
    <col min="6926" max="6926" width="13.140625" style="159" customWidth="1"/>
    <col min="6927" max="6927" width="11.140625" style="159" customWidth="1"/>
    <col min="6928" max="6928" width="9.42578125" style="159" customWidth="1"/>
    <col min="6929" max="6929" width="12.85546875" style="159" customWidth="1"/>
    <col min="6930" max="6930" width="12.140625" style="159" customWidth="1"/>
    <col min="6931" max="6931" width="9.42578125" style="159" customWidth="1"/>
    <col min="6932" max="6932" width="12" style="159" customWidth="1"/>
    <col min="6933" max="6933" width="12.28515625" style="159" customWidth="1"/>
    <col min="6934" max="6934" width="15.42578125" style="159" customWidth="1"/>
    <col min="6935" max="7168" width="9.140625" style="159"/>
    <col min="7169" max="7169" width="4.42578125" style="159" customWidth="1"/>
    <col min="7170" max="7170" width="13.7109375" style="159" customWidth="1"/>
    <col min="7171" max="7171" width="53" style="159" customWidth="1"/>
    <col min="7172" max="7172" width="10.140625" style="159" customWidth="1"/>
    <col min="7173" max="7173" width="11.140625" style="159" customWidth="1"/>
    <col min="7174" max="7174" width="11.28515625" style="159" customWidth="1"/>
    <col min="7175" max="7175" width="9.42578125" style="159" customWidth="1"/>
    <col min="7176" max="7176" width="11.85546875" style="159" customWidth="1"/>
    <col min="7177" max="7177" width="10.5703125" style="159" customWidth="1"/>
    <col min="7178" max="7178" width="9.42578125" style="159" customWidth="1"/>
    <col min="7179" max="7180" width="10.85546875" style="159" customWidth="1"/>
    <col min="7181" max="7181" width="9.42578125" style="159" customWidth="1"/>
    <col min="7182" max="7182" width="13.140625" style="159" customWidth="1"/>
    <col min="7183" max="7183" width="11.140625" style="159" customWidth="1"/>
    <col min="7184" max="7184" width="9.42578125" style="159" customWidth="1"/>
    <col min="7185" max="7185" width="12.85546875" style="159" customWidth="1"/>
    <col min="7186" max="7186" width="12.140625" style="159" customWidth="1"/>
    <col min="7187" max="7187" width="9.42578125" style="159" customWidth="1"/>
    <col min="7188" max="7188" width="12" style="159" customWidth="1"/>
    <col min="7189" max="7189" width="12.28515625" style="159" customWidth="1"/>
    <col min="7190" max="7190" width="15.42578125" style="159" customWidth="1"/>
    <col min="7191" max="7424" width="9.140625" style="159"/>
    <col min="7425" max="7425" width="4.42578125" style="159" customWidth="1"/>
    <col min="7426" max="7426" width="13.7109375" style="159" customWidth="1"/>
    <col min="7427" max="7427" width="53" style="159" customWidth="1"/>
    <col min="7428" max="7428" width="10.140625" style="159" customWidth="1"/>
    <col min="7429" max="7429" width="11.140625" style="159" customWidth="1"/>
    <col min="7430" max="7430" width="11.28515625" style="159" customWidth="1"/>
    <col min="7431" max="7431" width="9.42578125" style="159" customWidth="1"/>
    <col min="7432" max="7432" width="11.85546875" style="159" customWidth="1"/>
    <col min="7433" max="7433" width="10.5703125" style="159" customWidth="1"/>
    <col min="7434" max="7434" width="9.42578125" style="159" customWidth="1"/>
    <col min="7435" max="7436" width="10.85546875" style="159" customWidth="1"/>
    <col min="7437" max="7437" width="9.42578125" style="159" customWidth="1"/>
    <col min="7438" max="7438" width="13.140625" style="159" customWidth="1"/>
    <col min="7439" max="7439" width="11.140625" style="159" customWidth="1"/>
    <col min="7440" max="7440" width="9.42578125" style="159" customWidth="1"/>
    <col min="7441" max="7441" width="12.85546875" style="159" customWidth="1"/>
    <col min="7442" max="7442" width="12.140625" style="159" customWidth="1"/>
    <col min="7443" max="7443" width="9.42578125" style="159" customWidth="1"/>
    <col min="7444" max="7444" width="12" style="159" customWidth="1"/>
    <col min="7445" max="7445" width="12.28515625" style="159" customWidth="1"/>
    <col min="7446" max="7446" width="15.42578125" style="159" customWidth="1"/>
    <col min="7447" max="7680" width="9.140625" style="159"/>
    <col min="7681" max="7681" width="4.42578125" style="159" customWidth="1"/>
    <col min="7682" max="7682" width="13.7109375" style="159" customWidth="1"/>
    <col min="7683" max="7683" width="53" style="159" customWidth="1"/>
    <col min="7684" max="7684" width="10.140625" style="159" customWidth="1"/>
    <col min="7685" max="7685" width="11.140625" style="159" customWidth="1"/>
    <col min="7686" max="7686" width="11.28515625" style="159" customWidth="1"/>
    <col min="7687" max="7687" width="9.42578125" style="159" customWidth="1"/>
    <col min="7688" max="7688" width="11.85546875" style="159" customWidth="1"/>
    <col min="7689" max="7689" width="10.5703125" style="159" customWidth="1"/>
    <col min="7690" max="7690" width="9.42578125" style="159" customWidth="1"/>
    <col min="7691" max="7692" width="10.85546875" style="159" customWidth="1"/>
    <col min="7693" max="7693" width="9.42578125" style="159" customWidth="1"/>
    <col min="7694" max="7694" width="13.140625" style="159" customWidth="1"/>
    <col min="7695" max="7695" width="11.140625" style="159" customWidth="1"/>
    <col min="7696" max="7696" width="9.42578125" style="159" customWidth="1"/>
    <col min="7697" max="7697" width="12.85546875" style="159" customWidth="1"/>
    <col min="7698" max="7698" width="12.140625" style="159" customWidth="1"/>
    <col min="7699" max="7699" width="9.42578125" style="159" customWidth="1"/>
    <col min="7700" max="7700" width="12" style="159" customWidth="1"/>
    <col min="7701" max="7701" width="12.28515625" style="159" customWidth="1"/>
    <col min="7702" max="7702" width="15.42578125" style="159" customWidth="1"/>
    <col min="7703" max="7936" width="9.140625" style="159"/>
    <col min="7937" max="7937" width="4.42578125" style="159" customWidth="1"/>
    <col min="7938" max="7938" width="13.7109375" style="159" customWidth="1"/>
    <col min="7939" max="7939" width="53" style="159" customWidth="1"/>
    <col min="7940" max="7940" width="10.140625" style="159" customWidth="1"/>
    <col min="7941" max="7941" width="11.140625" style="159" customWidth="1"/>
    <col min="7942" max="7942" width="11.28515625" style="159" customWidth="1"/>
    <col min="7943" max="7943" width="9.42578125" style="159" customWidth="1"/>
    <col min="7944" max="7944" width="11.85546875" style="159" customWidth="1"/>
    <col min="7945" max="7945" width="10.5703125" style="159" customWidth="1"/>
    <col min="7946" max="7946" width="9.42578125" style="159" customWidth="1"/>
    <col min="7947" max="7948" width="10.85546875" style="159" customWidth="1"/>
    <col min="7949" max="7949" width="9.42578125" style="159" customWidth="1"/>
    <col min="7950" max="7950" width="13.140625" style="159" customWidth="1"/>
    <col min="7951" max="7951" width="11.140625" style="159" customWidth="1"/>
    <col min="7952" max="7952" width="9.42578125" style="159" customWidth="1"/>
    <col min="7953" max="7953" width="12.85546875" style="159" customWidth="1"/>
    <col min="7954" max="7954" width="12.140625" style="159" customWidth="1"/>
    <col min="7955" max="7955" width="9.42578125" style="159" customWidth="1"/>
    <col min="7956" max="7956" width="12" style="159" customWidth="1"/>
    <col min="7957" max="7957" width="12.28515625" style="159" customWidth="1"/>
    <col min="7958" max="7958" width="15.42578125" style="159" customWidth="1"/>
    <col min="7959" max="8192" width="9.140625" style="159"/>
    <col min="8193" max="8193" width="4.42578125" style="159" customWidth="1"/>
    <col min="8194" max="8194" width="13.7109375" style="159" customWidth="1"/>
    <col min="8195" max="8195" width="53" style="159" customWidth="1"/>
    <col min="8196" max="8196" width="10.140625" style="159" customWidth="1"/>
    <col min="8197" max="8197" width="11.140625" style="159" customWidth="1"/>
    <col min="8198" max="8198" width="11.28515625" style="159" customWidth="1"/>
    <col min="8199" max="8199" width="9.42578125" style="159" customWidth="1"/>
    <col min="8200" max="8200" width="11.85546875" style="159" customWidth="1"/>
    <col min="8201" max="8201" width="10.5703125" style="159" customWidth="1"/>
    <col min="8202" max="8202" width="9.42578125" style="159" customWidth="1"/>
    <col min="8203" max="8204" width="10.85546875" style="159" customWidth="1"/>
    <col min="8205" max="8205" width="9.42578125" style="159" customWidth="1"/>
    <col min="8206" max="8206" width="13.140625" style="159" customWidth="1"/>
    <col min="8207" max="8207" width="11.140625" style="159" customWidth="1"/>
    <col min="8208" max="8208" width="9.42578125" style="159" customWidth="1"/>
    <col min="8209" max="8209" width="12.85546875" style="159" customWidth="1"/>
    <col min="8210" max="8210" width="12.140625" style="159" customWidth="1"/>
    <col min="8211" max="8211" width="9.42578125" style="159" customWidth="1"/>
    <col min="8212" max="8212" width="12" style="159" customWidth="1"/>
    <col min="8213" max="8213" width="12.28515625" style="159" customWidth="1"/>
    <col min="8214" max="8214" width="15.42578125" style="159" customWidth="1"/>
    <col min="8215" max="8448" width="9.140625" style="159"/>
    <col min="8449" max="8449" width="4.42578125" style="159" customWidth="1"/>
    <col min="8450" max="8450" width="13.7109375" style="159" customWidth="1"/>
    <col min="8451" max="8451" width="53" style="159" customWidth="1"/>
    <col min="8452" max="8452" width="10.140625" style="159" customWidth="1"/>
    <col min="8453" max="8453" width="11.140625" style="159" customWidth="1"/>
    <col min="8454" max="8454" width="11.28515625" style="159" customWidth="1"/>
    <col min="8455" max="8455" width="9.42578125" style="159" customWidth="1"/>
    <col min="8456" max="8456" width="11.85546875" style="159" customWidth="1"/>
    <col min="8457" max="8457" width="10.5703125" style="159" customWidth="1"/>
    <col min="8458" max="8458" width="9.42578125" style="159" customWidth="1"/>
    <col min="8459" max="8460" width="10.85546875" style="159" customWidth="1"/>
    <col min="8461" max="8461" width="9.42578125" style="159" customWidth="1"/>
    <col min="8462" max="8462" width="13.140625" style="159" customWidth="1"/>
    <col min="8463" max="8463" width="11.140625" style="159" customWidth="1"/>
    <col min="8464" max="8464" width="9.42578125" style="159" customWidth="1"/>
    <col min="8465" max="8465" width="12.85546875" style="159" customWidth="1"/>
    <col min="8466" max="8466" width="12.140625" style="159" customWidth="1"/>
    <col min="8467" max="8467" width="9.42578125" style="159" customWidth="1"/>
    <col min="8468" max="8468" width="12" style="159" customWidth="1"/>
    <col min="8469" max="8469" width="12.28515625" style="159" customWidth="1"/>
    <col min="8470" max="8470" width="15.42578125" style="159" customWidth="1"/>
    <col min="8471" max="8704" width="9.140625" style="159"/>
    <col min="8705" max="8705" width="4.42578125" style="159" customWidth="1"/>
    <col min="8706" max="8706" width="13.7109375" style="159" customWidth="1"/>
    <col min="8707" max="8707" width="53" style="159" customWidth="1"/>
    <col min="8708" max="8708" width="10.140625" style="159" customWidth="1"/>
    <col min="8709" max="8709" width="11.140625" style="159" customWidth="1"/>
    <col min="8710" max="8710" width="11.28515625" style="159" customWidth="1"/>
    <col min="8711" max="8711" width="9.42578125" style="159" customWidth="1"/>
    <col min="8712" max="8712" width="11.85546875" style="159" customWidth="1"/>
    <col min="8713" max="8713" width="10.5703125" style="159" customWidth="1"/>
    <col min="8714" max="8714" width="9.42578125" style="159" customWidth="1"/>
    <col min="8715" max="8716" width="10.85546875" style="159" customWidth="1"/>
    <col min="8717" max="8717" width="9.42578125" style="159" customWidth="1"/>
    <col min="8718" max="8718" width="13.140625" style="159" customWidth="1"/>
    <col min="8719" max="8719" width="11.140625" style="159" customWidth="1"/>
    <col min="8720" max="8720" width="9.42578125" style="159" customWidth="1"/>
    <col min="8721" max="8721" width="12.85546875" style="159" customWidth="1"/>
    <col min="8722" max="8722" width="12.140625" style="159" customWidth="1"/>
    <col min="8723" max="8723" width="9.42578125" style="159" customWidth="1"/>
    <col min="8724" max="8724" width="12" style="159" customWidth="1"/>
    <col min="8725" max="8725" width="12.28515625" style="159" customWidth="1"/>
    <col min="8726" max="8726" width="15.42578125" style="159" customWidth="1"/>
    <col min="8727" max="8960" width="9.140625" style="159"/>
    <col min="8961" max="8961" width="4.42578125" style="159" customWidth="1"/>
    <col min="8962" max="8962" width="13.7109375" style="159" customWidth="1"/>
    <col min="8963" max="8963" width="53" style="159" customWidth="1"/>
    <col min="8964" max="8964" width="10.140625" style="159" customWidth="1"/>
    <col min="8965" max="8965" width="11.140625" style="159" customWidth="1"/>
    <col min="8966" max="8966" width="11.28515625" style="159" customWidth="1"/>
    <col min="8967" max="8967" width="9.42578125" style="159" customWidth="1"/>
    <col min="8968" max="8968" width="11.85546875" style="159" customWidth="1"/>
    <col min="8969" max="8969" width="10.5703125" style="159" customWidth="1"/>
    <col min="8970" max="8970" width="9.42578125" style="159" customWidth="1"/>
    <col min="8971" max="8972" width="10.85546875" style="159" customWidth="1"/>
    <col min="8973" max="8973" width="9.42578125" style="159" customWidth="1"/>
    <col min="8974" max="8974" width="13.140625" style="159" customWidth="1"/>
    <col min="8975" max="8975" width="11.140625" style="159" customWidth="1"/>
    <col min="8976" max="8976" width="9.42578125" style="159" customWidth="1"/>
    <col min="8977" max="8977" width="12.85546875" style="159" customWidth="1"/>
    <col min="8978" max="8978" width="12.140625" style="159" customWidth="1"/>
    <col min="8979" max="8979" width="9.42578125" style="159" customWidth="1"/>
    <col min="8980" max="8980" width="12" style="159" customWidth="1"/>
    <col min="8981" max="8981" width="12.28515625" style="159" customWidth="1"/>
    <col min="8982" max="8982" width="15.42578125" style="159" customWidth="1"/>
    <col min="8983" max="9216" width="9.140625" style="159"/>
    <col min="9217" max="9217" width="4.42578125" style="159" customWidth="1"/>
    <col min="9218" max="9218" width="13.7109375" style="159" customWidth="1"/>
    <col min="9219" max="9219" width="53" style="159" customWidth="1"/>
    <col min="9220" max="9220" width="10.140625" style="159" customWidth="1"/>
    <col min="9221" max="9221" width="11.140625" style="159" customWidth="1"/>
    <col min="9222" max="9222" width="11.28515625" style="159" customWidth="1"/>
    <col min="9223" max="9223" width="9.42578125" style="159" customWidth="1"/>
    <col min="9224" max="9224" width="11.85546875" style="159" customWidth="1"/>
    <col min="9225" max="9225" width="10.5703125" style="159" customWidth="1"/>
    <col min="9226" max="9226" width="9.42578125" style="159" customWidth="1"/>
    <col min="9227" max="9228" width="10.85546875" style="159" customWidth="1"/>
    <col min="9229" max="9229" width="9.42578125" style="159" customWidth="1"/>
    <col min="9230" max="9230" width="13.140625" style="159" customWidth="1"/>
    <col min="9231" max="9231" width="11.140625" style="159" customWidth="1"/>
    <col min="9232" max="9232" width="9.42578125" style="159" customWidth="1"/>
    <col min="9233" max="9233" width="12.85546875" style="159" customWidth="1"/>
    <col min="9234" max="9234" width="12.140625" style="159" customWidth="1"/>
    <col min="9235" max="9235" width="9.42578125" style="159" customWidth="1"/>
    <col min="9236" max="9236" width="12" style="159" customWidth="1"/>
    <col min="9237" max="9237" width="12.28515625" style="159" customWidth="1"/>
    <col min="9238" max="9238" width="15.42578125" style="159" customWidth="1"/>
    <col min="9239" max="9472" width="9.140625" style="159"/>
    <col min="9473" max="9473" width="4.42578125" style="159" customWidth="1"/>
    <col min="9474" max="9474" width="13.7109375" style="159" customWidth="1"/>
    <col min="9475" max="9475" width="53" style="159" customWidth="1"/>
    <col min="9476" max="9476" width="10.140625" style="159" customWidth="1"/>
    <col min="9477" max="9477" width="11.140625" style="159" customWidth="1"/>
    <col min="9478" max="9478" width="11.28515625" style="159" customWidth="1"/>
    <col min="9479" max="9479" width="9.42578125" style="159" customWidth="1"/>
    <col min="9480" max="9480" width="11.85546875" style="159" customWidth="1"/>
    <col min="9481" max="9481" width="10.5703125" style="159" customWidth="1"/>
    <col min="9482" max="9482" width="9.42578125" style="159" customWidth="1"/>
    <col min="9483" max="9484" width="10.85546875" style="159" customWidth="1"/>
    <col min="9485" max="9485" width="9.42578125" style="159" customWidth="1"/>
    <col min="9486" max="9486" width="13.140625" style="159" customWidth="1"/>
    <col min="9487" max="9487" width="11.140625" style="159" customWidth="1"/>
    <col min="9488" max="9488" width="9.42578125" style="159" customWidth="1"/>
    <col min="9489" max="9489" width="12.85546875" style="159" customWidth="1"/>
    <col min="9490" max="9490" width="12.140625" style="159" customWidth="1"/>
    <col min="9491" max="9491" width="9.42578125" style="159" customWidth="1"/>
    <col min="9492" max="9492" width="12" style="159" customWidth="1"/>
    <col min="9493" max="9493" width="12.28515625" style="159" customWidth="1"/>
    <col min="9494" max="9494" width="15.42578125" style="159" customWidth="1"/>
    <col min="9495" max="9728" width="9.140625" style="159"/>
    <col min="9729" max="9729" width="4.42578125" style="159" customWidth="1"/>
    <col min="9730" max="9730" width="13.7109375" style="159" customWidth="1"/>
    <col min="9731" max="9731" width="53" style="159" customWidth="1"/>
    <col min="9732" max="9732" width="10.140625" style="159" customWidth="1"/>
    <col min="9733" max="9733" width="11.140625" style="159" customWidth="1"/>
    <col min="9734" max="9734" width="11.28515625" style="159" customWidth="1"/>
    <col min="9735" max="9735" width="9.42578125" style="159" customWidth="1"/>
    <col min="9736" max="9736" width="11.85546875" style="159" customWidth="1"/>
    <col min="9737" max="9737" width="10.5703125" style="159" customWidth="1"/>
    <col min="9738" max="9738" width="9.42578125" style="159" customWidth="1"/>
    <col min="9739" max="9740" width="10.85546875" style="159" customWidth="1"/>
    <col min="9741" max="9741" width="9.42578125" style="159" customWidth="1"/>
    <col min="9742" max="9742" width="13.140625" style="159" customWidth="1"/>
    <col min="9743" max="9743" width="11.140625" style="159" customWidth="1"/>
    <col min="9744" max="9744" width="9.42578125" style="159" customWidth="1"/>
    <col min="9745" max="9745" width="12.85546875" style="159" customWidth="1"/>
    <col min="9746" max="9746" width="12.140625" style="159" customWidth="1"/>
    <col min="9747" max="9747" width="9.42578125" style="159" customWidth="1"/>
    <col min="9748" max="9748" width="12" style="159" customWidth="1"/>
    <col min="9749" max="9749" width="12.28515625" style="159" customWidth="1"/>
    <col min="9750" max="9750" width="15.42578125" style="159" customWidth="1"/>
    <col min="9751" max="9984" width="9.140625" style="159"/>
    <col min="9985" max="9985" width="4.42578125" style="159" customWidth="1"/>
    <col min="9986" max="9986" width="13.7109375" style="159" customWidth="1"/>
    <col min="9987" max="9987" width="53" style="159" customWidth="1"/>
    <col min="9988" max="9988" width="10.140625" style="159" customWidth="1"/>
    <col min="9989" max="9989" width="11.140625" style="159" customWidth="1"/>
    <col min="9990" max="9990" width="11.28515625" style="159" customWidth="1"/>
    <col min="9991" max="9991" width="9.42578125" style="159" customWidth="1"/>
    <col min="9992" max="9992" width="11.85546875" style="159" customWidth="1"/>
    <col min="9993" max="9993" width="10.5703125" style="159" customWidth="1"/>
    <col min="9994" max="9994" width="9.42578125" style="159" customWidth="1"/>
    <col min="9995" max="9996" width="10.85546875" style="159" customWidth="1"/>
    <col min="9997" max="9997" width="9.42578125" style="159" customWidth="1"/>
    <col min="9998" max="9998" width="13.140625" style="159" customWidth="1"/>
    <col min="9999" max="9999" width="11.140625" style="159" customWidth="1"/>
    <col min="10000" max="10000" width="9.42578125" style="159" customWidth="1"/>
    <col min="10001" max="10001" width="12.85546875" style="159" customWidth="1"/>
    <col min="10002" max="10002" width="12.140625" style="159" customWidth="1"/>
    <col min="10003" max="10003" width="9.42578125" style="159" customWidth="1"/>
    <col min="10004" max="10004" width="12" style="159" customWidth="1"/>
    <col min="10005" max="10005" width="12.28515625" style="159" customWidth="1"/>
    <col min="10006" max="10006" width="15.42578125" style="159" customWidth="1"/>
    <col min="10007" max="10240" width="9.140625" style="159"/>
    <col min="10241" max="10241" width="4.42578125" style="159" customWidth="1"/>
    <col min="10242" max="10242" width="13.7109375" style="159" customWidth="1"/>
    <col min="10243" max="10243" width="53" style="159" customWidth="1"/>
    <col min="10244" max="10244" width="10.140625" style="159" customWidth="1"/>
    <col min="10245" max="10245" width="11.140625" style="159" customWidth="1"/>
    <col min="10246" max="10246" width="11.28515625" style="159" customWidth="1"/>
    <col min="10247" max="10247" width="9.42578125" style="159" customWidth="1"/>
    <col min="10248" max="10248" width="11.85546875" style="159" customWidth="1"/>
    <col min="10249" max="10249" width="10.5703125" style="159" customWidth="1"/>
    <col min="10250" max="10250" width="9.42578125" style="159" customWidth="1"/>
    <col min="10251" max="10252" width="10.85546875" style="159" customWidth="1"/>
    <col min="10253" max="10253" width="9.42578125" style="159" customWidth="1"/>
    <col min="10254" max="10254" width="13.140625" style="159" customWidth="1"/>
    <col min="10255" max="10255" width="11.140625" style="159" customWidth="1"/>
    <col min="10256" max="10256" width="9.42578125" style="159" customWidth="1"/>
    <col min="10257" max="10257" width="12.85546875" style="159" customWidth="1"/>
    <col min="10258" max="10258" width="12.140625" style="159" customWidth="1"/>
    <col min="10259" max="10259" width="9.42578125" style="159" customWidth="1"/>
    <col min="10260" max="10260" width="12" style="159" customWidth="1"/>
    <col min="10261" max="10261" width="12.28515625" style="159" customWidth="1"/>
    <col min="10262" max="10262" width="15.42578125" style="159" customWidth="1"/>
    <col min="10263" max="10496" width="9.140625" style="159"/>
    <col min="10497" max="10497" width="4.42578125" style="159" customWidth="1"/>
    <col min="10498" max="10498" width="13.7109375" style="159" customWidth="1"/>
    <col min="10499" max="10499" width="53" style="159" customWidth="1"/>
    <col min="10500" max="10500" width="10.140625" style="159" customWidth="1"/>
    <col min="10501" max="10501" width="11.140625" style="159" customWidth="1"/>
    <col min="10502" max="10502" width="11.28515625" style="159" customWidth="1"/>
    <col min="10503" max="10503" width="9.42578125" style="159" customWidth="1"/>
    <col min="10504" max="10504" width="11.85546875" style="159" customWidth="1"/>
    <col min="10505" max="10505" width="10.5703125" style="159" customWidth="1"/>
    <col min="10506" max="10506" width="9.42578125" style="159" customWidth="1"/>
    <col min="10507" max="10508" width="10.85546875" style="159" customWidth="1"/>
    <col min="10509" max="10509" width="9.42578125" style="159" customWidth="1"/>
    <col min="10510" max="10510" width="13.140625" style="159" customWidth="1"/>
    <col min="10511" max="10511" width="11.140625" style="159" customWidth="1"/>
    <col min="10512" max="10512" width="9.42578125" style="159" customWidth="1"/>
    <col min="10513" max="10513" width="12.85546875" style="159" customWidth="1"/>
    <col min="10514" max="10514" width="12.140625" style="159" customWidth="1"/>
    <col min="10515" max="10515" width="9.42578125" style="159" customWidth="1"/>
    <col min="10516" max="10516" width="12" style="159" customWidth="1"/>
    <col min="10517" max="10517" width="12.28515625" style="159" customWidth="1"/>
    <col min="10518" max="10518" width="15.42578125" style="159" customWidth="1"/>
    <col min="10519" max="10752" width="9.140625" style="159"/>
    <col min="10753" max="10753" width="4.42578125" style="159" customWidth="1"/>
    <col min="10754" max="10754" width="13.7109375" style="159" customWidth="1"/>
    <col min="10755" max="10755" width="53" style="159" customWidth="1"/>
    <col min="10756" max="10756" width="10.140625" style="159" customWidth="1"/>
    <col min="10757" max="10757" width="11.140625" style="159" customWidth="1"/>
    <col min="10758" max="10758" width="11.28515625" style="159" customWidth="1"/>
    <col min="10759" max="10759" width="9.42578125" style="159" customWidth="1"/>
    <col min="10760" max="10760" width="11.85546875" style="159" customWidth="1"/>
    <col min="10761" max="10761" width="10.5703125" style="159" customWidth="1"/>
    <col min="10762" max="10762" width="9.42578125" style="159" customWidth="1"/>
    <col min="10763" max="10764" width="10.85546875" style="159" customWidth="1"/>
    <col min="10765" max="10765" width="9.42578125" style="159" customWidth="1"/>
    <col min="10766" max="10766" width="13.140625" style="159" customWidth="1"/>
    <col min="10767" max="10767" width="11.140625" style="159" customWidth="1"/>
    <col min="10768" max="10768" width="9.42578125" style="159" customWidth="1"/>
    <col min="10769" max="10769" width="12.85546875" style="159" customWidth="1"/>
    <col min="10770" max="10770" width="12.140625" style="159" customWidth="1"/>
    <col min="10771" max="10771" width="9.42578125" style="159" customWidth="1"/>
    <col min="10772" max="10772" width="12" style="159" customWidth="1"/>
    <col min="10773" max="10773" width="12.28515625" style="159" customWidth="1"/>
    <col min="10774" max="10774" width="15.42578125" style="159" customWidth="1"/>
    <col min="10775" max="11008" width="9.140625" style="159"/>
    <col min="11009" max="11009" width="4.42578125" style="159" customWidth="1"/>
    <col min="11010" max="11010" width="13.7109375" style="159" customWidth="1"/>
    <col min="11011" max="11011" width="53" style="159" customWidth="1"/>
    <col min="11012" max="11012" width="10.140625" style="159" customWidth="1"/>
    <col min="11013" max="11013" width="11.140625" style="159" customWidth="1"/>
    <col min="11014" max="11014" width="11.28515625" style="159" customWidth="1"/>
    <col min="11015" max="11015" width="9.42578125" style="159" customWidth="1"/>
    <col min="11016" max="11016" width="11.85546875" style="159" customWidth="1"/>
    <col min="11017" max="11017" width="10.5703125" style="159" customWidth="1"/>
    <col min="11018" max="11018" width="9.42578125" style="159" customWidth="1"/>
    <col min="11019" max="11020" width="10.85546875" style="159" customWidth="1"/>
    <col min="11021" max="11021" width="9.42578125" style="159" customWidth="1"/>
    <col min="11022" max="11022" width="13.140625" style="159" customWidth="1"/>
    <col min="11023" max="11023" width="11.140625" style="159" customWidth="1"/>
    <col min="11024" max="11024" width="9.42578125" style="159" customWidth="1"/>
    <col min="11025" max="11025" width="12.85546875" style="159" customWidth="1"/>
    <col min="11026" max="11026" width="12.140625" style="159" customWidth="1"/>
    <col min="11027" max="11027" width="9.42578125" style="159" customWidth="1"/>
    <col min="11028" max="11028" width="12" style="159" customWidth="1"/>
    <col min="11029" max="11029" width="12.28515625" style="159" customWidth="1"/>
    <col min="11030" max="11030" width="15.42578125" style="159" customWidth="1"/>
    <col min="11031" max="11264" width="9.140625" style="159"/>
    <col min="11265" max="11265" width="4.42578125" style="159" customWidth="1"/>
    <col min="11266" max="11266" width="13.7109375" style="159" customWidth="1"/>
    <col min="11267" max="11267" width="53" style="159" customWidth="1"/>
    <col min="11268" max="11268" width="10.140625" style="159" customWidth="1"/>
    <col min="11269" max="11269" width="11.140625" style="159" customWidth="1"/>
    <col min="11270" max="11270" width="11.28515625" style="159" customWidth="1"/>
    <col min="11271" max="11271" width="9.42578125" style="159" customWidth="1"/>
    <col min="11272" max="11272" width="11.85546875" style="159" customWidth="1"/>
    <col min="11273" max="11273" width="10.5703125" style="159" customWidth="1"/>
    <col min="11274" max="11274" width="9.42578125" style="159" customWidth="1"/>
    <col min="11275" max="11276" width="10.85546875" style="159" customWidth="1"/>
    <col min="11277" max="11277" width="9.42578125" style="159" customWidth="1"/>
    <col min="11278" max="11278" width="13.140625" style="159" customWidth="1"/>
    <col min="11279" max="11279" width="11.140625" style="159" customWidth="1"/>
    <col min="11280" max="11280" width="9.42578125" style="159" customWidth="1"/>
    <col min="11281" max="11281" width="12.85546875" style="159" customWidth="1"/>
    <col min="11282" max="11282" width="12.140625" style="159" customWidth="1"/>
    <col min="11283" max="11283" width="9.42578125" style="159" customWidth="1"/>
    <col min="11284" max="11284" width="12" style="159" customWidth="1"/>
    <col min="11285" max="11285" width="12.28515625" style="159" customWidth="1"/>
    <col min="11286" max="11286" width="15.42578125" style="159" customWidth="1"/>
    <col min="11287" max="11520" width="9.140625" style="159"/>
    <col min="11521" max="11521" width="4.42578125" style="159" customWidth="1"/>
    <col min="11522" max="11522" width="13.7109375" style="159" customWidth="1"/>
    <col min="11523" max="11523" width="53" style="159" customWidth="1"/>
    <col min="11524" max="11524" width="10.140625" style="159" customWidth="1"/>
    <col min="11525" max="11525" width="11.140625" style="159" customWidth="1"/>
    <col min="11526" max="11526" width="11.28515625" style="159" customWidth="1"/>
    <col min="11527" max="11527" width="9.42578125" style="159" customWidth="1"/>
    <col min="11528" max="11528" width="11.85546875" style="159" customWidth="1"/>
    <col min="11529" max="11529" width="10.5703125" style="159" customWidth="1"/>
    <col min="11530" max="11530" width="9.42578125" style="159" customWidth="1"/>
    <col min="11531" max="11532" width="10.85546875" style="159" customWidth="1"/>
    <col min="11533" max="11533" width="9.42578125" style="159" customWidth="1"/>
    <col min="11534" max="11534" width="13.140625" style="159" customWidth="1"/>
    <col min="11535" max="11535" width="11.140625" style="159" customWidth="1"/>
    <col min="11536" max="11536" width="9.42578125" style="159" customWidth="1"/>
    <col min="11537" max="11537" width="12.85546875" style="159" customWidth="1"/>
    <col min="11538" max="11538" width="12.140625" style="159" customWidth="1"/>
    <col min="11539" max="11539" width="9.42578125" style="159" customWidth="1"/>
    <col min="11540" max="11540" width="12" style="159" customWidth="1"/>
    <col min="11541" max="11541" width="12.28515625" style="159" customWidth="1"/>
    <col min="11542" max="11542" width="15.42578125" style="159" customWidth="1"/>
    <col min="11543" max="11776" width="9.140625" style="159"/>
    <col min="11777" max="11777" width="4.42578125" style="159" customWidth="1"/>
    <col min="11778" max="11778" width="13.7109375" style="159" customWidth="1"/>
    <col min="11779" max="11779" width="53" style="159" customWidth="1"/>
    <col min="11780" max="11780" width="10.140625" style="159" customWidth="1"/>
    <col min="11781" max="11781" width="11.140625" style="159" customWidth="1"/>
    <col min="11782" max="11782" width="11.28515625" style="159" customWidth="1"/>
    <col min="11783" max="11783" width="9.42578125" style="159" customWidth="1"/>
    <col min="11784" max="11784" width="11.85546875" style="159" customWidth="1"/>
    <col min="11785" max="11785" width="10.5703125" style="159" customWidth="1"/>
    <col min="11786" max="11786" width="9.42578125" style="159" customWidth="1"/>
    <col min="11787" max="11788" width="10.85546875" style="159" customWidth="1"/>
    <col min="11789" max="11789" width="9.42578125" style="159" customWidth="1"/>
    <col min="11790" max="11790" width="13.140625" style="159" customWidth="1"/>
    <col min="11791" max="11791" width="11.140625" style="159" customWidth="1"/>
    <col min="11792" max="11792" width="9.42578125" style="159" customWidth="1"/>
    <col min="11793" max="11793" width="12.85546875" style="159" customWidth="1"/>
    <col min="11794" max="11794" width="12.140625" style="159" customWidth="1"/>
    <col min="11795" max="11795" width="9.42578125" style="159" customWidth="1"/>
    <col min="11796" max="11796" width="12" style="159" customWidth="1"/>
    <col min="11797" max="11797" width="12.28515625" style="159" customWidth="1"/>
    <col min="11798" max="11798" width="15.42578125" style="159" customWidth="1"/>
    <col min="11799" max="12032" width="9.140625" style="159"/>
    <col min="12033" max="12033" width="4.42578125" style="159" customWidth="1"/>
    <col min="12034" max="12034" width="13.7109375" style="159" customWidth="1"/>
    <col min="12035" max="12035" width="53" style="159" customWidth="1"/>
    <col min="12036" max="12036" width="10.140625" style="159" customWidth="1"/>
    <col min="12037" max="12037" width="11.140625" style="159" customWidth="1"/>
    <col min="12038" max="12038" width="11.28515625" style="159" customWidth="1"/>
    <col min="12039" max="12039" width="9.42578125" style="159" customWidth="1"/>
    <col min="12040" max="12040" width="11.85546875" style="159" customWidth="1"/>
    <col min="12041" max="12041" width="10.5703125" style="159" customWidth="1"/>
    <col min="12042" max="12042" width="9.42578125" style="159" customWidth="1"/>
    <col min="12043" max="12044" width="10.85546875" style="159" customWidth="1"/>
    <col min="12045" max="12045" width="9.42578125" style="159" customWidth="1"/>
    <col min="12046" max="12046" width="13.140625" style="159" customWidth="1"/>
    <col min="12047" max="12047" width="11.140625" style="159" customWidth="1"/>
    <col min="12048" max="12048" width="9.42578125" style="159" customWidth="1"/>
    <col min="12049" max="12049" width="12.85546875" style="159" customWidth="1"/>
    <col min="12050" max="12050" width="12.140625" style="159" customWidth="1"/>
    <col min="12051" max="12051" width="9.42578125" style="159" customWidth="1"/>
    <col min="12052" max="12052" width="12" style="159" customWidth="1"/>
    <col min="12053" max="12053" width="12.28515625" style="159" customWidth="1"/>
    <col min="12054" max="12054" width="15.42578125" style="159" customWidth="1"/>
    <col min="12055" max="12288" width="9.140625" style="159"/>
    <col min="12289" max="12289" width="4.42578125" style="159" customWidth="1"/>
    <col min="12290" max="12290" width="13.7109375" style="159" customWidth="1"/>
    <col min="12291" max="12291" width="53" style="159" customWidth="1"/>
    <col min="12292" max="12292" width="10.140625" style="159" customWidth="1"/>
    <col min="12293" max="12293" width="11.140625" style="159" customWidth="1"/>
    <col min="12294" max="12294" width="11.28515625" style="159" customWidth="1"/>
    <col min="12295" max="12295" width="9.42578125" style="159" customWidth="1"/>
    <col min="12296" max="12296" width="11.85546875" style="159" customWidth="1"/>
    <col min="12297" max="12297" width="10.5703125" style="159" customWidth="1"/>
    <col min="12298" max="12298" width="9.42578125" style="159" customWidth="1"/>
    <col min="12299" max="12300" width="10.85546875" style="159" customWidth="1"/>
    <col min="12301" max="12301" width="9.42578125" style="159" customWidth="1"/>
    <col min="12302" max="12302" width="13.140625" style="159" customWidth="1"/>
    <col min="12303" max="12303" width="11.140625" style="159" customWidth="1"/>
    <col min="12304" max="12304" width="9.42578125" style="159" customWidth="1"/>
    <col min="12305" max="12305" width="12.85546875" style="159" customWidth="1"/>
    <col min="12306" max="12306" width="12.140625" style="159" customWidth="1"/>
    <col min="12307" max="12307" width="9.42578125" style="159" customWidth="1"/>
    <col min="12308" max="12308" width="12" style="159" customWidth="1"/>
    <col min="12309" max="12309" width="12.28515625" style="159" customWidth="1"/>
    <col min="12310" max="12310" width="15.42578125" style="159" customWidth="1"/>
    <col min="12311" max="12544" width="9.140625" style="159"/>
    <col min="12545" max="12545" width="4.42578125" style="159" customWidth="1"/>
    <col min="12546" max="12546" width="13.7109375" style="159" customWidth="1"/>
    <col min="12547" max="12547" width="53" style="159" customWidth="1"/>
    <col min="12548" max="12548" width="10.140625" style="159" customWidth="1"/>
    <col min="12549" max="12549" width="11.140625" style="159" customWidth="1"/>
    <col min="12550" max="12550" width="11.28515625" style="159" customWidth="1"/>
    <col min="12551" max="12551" width="9.42578125" style="159" customWidth="1"/>
    <col min="12552" max="12552" width="11.85546875" style="159" customWidth="1"/>
    <col min="12553" max="12553" width="10.5703125" style="159" customWidth="1"/>
    <col min="12554" max="12554" width="9.42578125" style="159" customWidth="1"/>
    <col min="12555" max="12556" width="10.85546875" style="159" customWidth="1"/>
    <col min="12557" max="12557" width="9.42578125" style="159" customWidth="1"/>
    <col min="12558" max="12558" width="13.140625" style="159" customWidth="1"/>
    <col min="12559" max="12559" width="11.140625" style="159" customWidth="1"/>
    <col min="12560" max="12560" width="9.42578125" style="159" customWidth="1"/>
    <col min="12561" max="12561" width="12.85546875" style="159" customWidth="1"/>
    <col min="12562" max="12562" width="12.140625" style="159" customWidth="1"/>
    <col min="12563" max="12563" width="9.42578125" style="159" customWidth="1"/>
    <col min="12564" max="12564" width="12" style="159" customWidth="1"/>
    <col min="12565" max="12565" width="12.28515625" style="159" customWidth="1"/>
    <col min="12566" max="12566" width="15.42578125" style="159" customWidth="1"/>
    <col min="12567" max="12800" width="9.140625" style="159"/>
    <col min="12801" max="12801" width="4.42578125" style="159" customWidth="1"/>
    <col min="12802" max="12802" width="13.7109375" style="159" customWidth="1"/>
    <col min="12803" max="12803" width="53" style="159" customWidth="1"/>
    <col min="12804" max="12804" width="10.140625" style="159" customWidth="1"/>
    <col min="12805" max="12805" width="11.140625" style="159" customWidth="1"/>
    <col min="12806" max="12806" width="11.28515625" style="159" customWidth="1"/>
    <col min="12807" max="12807" width="9.42578125" style="159" customWidth="1"/>
    <col min="12808" max="12808" width="11.85546875" style="159" customWidth="1"/>
    <col min="12809" max="12809" width="10.5703125" style="159" customWidth="1"/>
    <col min="12810" max="12810" width="9.42578125" style="159" customWidth="1"/>
    <col min="12811" max="12812" width="10.85546875" style="159" customWidth="1"/>
    <col min="12813" max="12813" width="9.42578125" style="159" customWidth="1"/>
    <col min="12814" max="12814" width="13.140625" style="159" customWidth="1"/>
    <col min="12815" max="12815" width="11.140625" style="159" customWidth="1"/>
    <col min="12816" max="12816" width="9.42578125" style="159" customWidth="1"/>
    <col min="12817" max="12817" width="12.85546875" style="159" customWidth="1"/>
    <col min="12818" max="12818" width="12.140625" style="159" customWidth="1"/>
    <col min="12819" max="12819" width="9.42578125" style="159" customWidth="1"/>
    <col min="12820" max="12820" width="12" style="159" customWidth="1"/>
    <col min="12821" max="12821" width="12.28515625" style="159" customWidth="1"/>
    <col min="12822" max="12822" width="15.42578125" style="159" customWidth="1"/>
    <col min="12823" max="13056" width="9.140625" style="159"/>
    <col min="13057" max="13057" width="4.42578125" style="159" customWidth="1"/>
    <col min="13058" max="13058" width="13.7109375" style="159" customWidth="1"/>
    <col min="13059" max="13059" width="53" style="159" customWidth="1"/>
    <col min="13060" max="13060" width="10.140625" style="159" customWidth="1"/>
    <col min="13061" max="13061" width="11.140625" style="159" customWidth="1"/>
    <col min="13062" max="13062" width="11.28515625" style="159" customWidth="1"/>
    <col min="13063" max="13063" width="9.42578125" style="159" customWidth="1"/>
    <col min="13064" max="13064" width="11.85546875" style="159" customWidth="1"/>
    <col min="13065" max="13065" width="10.5703125" style="159" customWidth="1"/>
    <col min="13066" max="13066" width="9.42578125" style="159" customWidth="1"/>
    <col min="13067" max="13068" width="10.85546875" style="159" customWidth="1"/>
    <col min="13069" max="13069" width="9.42578125" style="159" customWidth="1"/>
    <col min="13070" max="13070" width="13.140625" style="159" customWidth="1"/>
    <col min="13071" max="13071" width="11.140625" style="159" customWidth="1"/>
    <col min="13072" max="13072" width="9.42578125" style="159" customWidth="1"/>
    <col min="13073" max="13073" width="12.85546875" style="159" customWidth="1"/>
    <col min="13074" max="13074" width="12.140625" style="159" customWidth="1"/>
    <col min="13075" max="13075" width="9.42578125" style="159" customWidth="1"/>
    <col min="13076" max="13076" width="12" style="159" customWidth="1"/>
    <col min="13077" max="13077" width="12.28515625" style="159" customWidth="1"/>
    <col min="13078" max="13078" width="15.42578125" style="159" customWidth="1"/>
    <col min="13079" max="13312" width="9.140625" style="159"/>
    <col min="13313" max="13313" width="4.42578125" style="159" customWidth="1"/>
    <col min="13314" max="13314" width="13.7109375" style="159" customWidth="1"/>
    <col min="13315" max="13315" width="53" style="159" customWidth="1"/>
    <col min="13316" max="13316" width="10.140625" style="159" customWidth="1"/>
    <col min="13317" max="13317" width="11.140625" style="159" customWidth="1"/>
    <col min="13318" max="13318" width="11.28515625" style="159" customWidth="1"/>
    <col min="13319" max="13319" width="9.42578125" style="159" customWidth="1"/>
    <col min="13320" max="13320" width="11.85546875" style="159" customWidth="1"/>
    <col min="13321" max="13321" width="10.5703125" style="159" customWidth="1"/>
    <col min="13322" max="13322" width="9.42578125" style="159" customWidth="1"/>
    <col min="13323" max="13324" width="10.85546875" style="159" customWidth="1"/>
    <col min="13325" max="13325" width="9.42578125" style="159" customWidth="1"/>
    <col min="13326" max="13326" width="13.140625" style="159" customWidth="1"/>
    <col min="13327" max="13327" width="11.140625" style="159" customWidth="1"/>
    <col min="13328" max="13328" width="9.42578125" style="159" customWidth="1"/>
    <col min="13329" max="13329" width="12.85546875" style="159" customWidth="1"/>
    <col min="13330" max="13330" width="12.140625" style="159" customWidth="1"/>
    <col min="13331" max="13331" width="9.42578125" style="159" customWidth="1"/>
    <col min="13332" max="13332" width="12" style="159" customWidth="1"/>
    <col min="13333" max="13333" width="12.28515625" style="159" customWidth="1"/>
    <col min="13334" max="13334" width="15.42578125" style="159" customWidth="1"/>
    <col min="13335" max="13568" width="9.140625" style="159"/>
    <col min="13569" max="13569" width="4.42578125" style="159" customWidth="1"/>
    <col min="13570" max="13570" width="13.7109375" style="159" customWidth="1"/>
    <col min="13571" max="13571" width="53" style="159" customWidth="1"/>
    <col min="13572" max="13572" width="10.140625" style="159" customWidth="1"/>
    <col min="13573" max="13573" width="11.140625" style="159" customWidth="1"/>
    <col min="13574" max="13574" width="11.28515625" style="159" customWidth="1"/>
    <col min="13575" max="13575" width="9.42578125" style="159" customWidth="1"/>
    <col min="13576" max="13576" width="11.85546875" style="159" customWidth="1"/>
    <col min="13577" max="13577" width="10.5703125" style="159" customWidth="1"/>
    <col min="13578" max="13578" width="9.42578125" style="159" customWidth="1"/>
    <col min="13579" max="13580" width="10.85546875" style="159" customWidth="1"/>
    <col min="13581" max="13581" width="9.42578125" style="159" customWidth="1"/>
    <col min="13582" max="13582" width="13.140625" style="159" customWidth="1"/>
    <col min="13583" max="13583" width="11.140625" style="159" customWidth="1"/>
    <col min="13584" max="13584" width="9.42578125" style="159" customWidth="1"/>
    <col min="13585" max="13585" width="12.85546875" style="159" customWidth="1"/>
    <col min="13586" max="13586" width="12.140625" style="159" customWidth="1"/>
    <col min="13587" max="13587" width="9.42578125" style="159" customWidth="1"/>
    <col min="13588" max="13588" width="12" style="159" customWidth="1"/>
    <col min="13589" max="13589" width="12.28515625" style="159" customWidth="1"/>
    <col min="13590" max="13590" width="15.42578125" style="159" customWidth="1"/>
    <col min="13591" max="13824" width="9.140625" style="159"/>
    <col min="13825" max="13825" width="4.42578125" style="159" customWidth="1"/>
    <col min="13826" max="13826" width="13.7109375" style="159" customWidth="1"/>
    <col min="13827" max="13827" width="53" style="159" customWidth="1"/>
    <col min="13828" max="13828" width="10.140625" style="159" customWidth="1"/>
    <col min="13829" max="13829" width="11.140625" style="159" customWidth="1"/>
    <col min="13830" max="13830" width="11.28515625" style="159" customWidth="1"/>
    <col min="13831" max="13831" width="9.42578125" style="159" customWidth="1"/>
    <col min="13832" max="13832" width="11.85546875" style="159" customWidth="1"/>
    <col min="13833" max="13833" width="10.5703125" style="159" customWidth="1"/>
    <col min="13834" max="13834" width="9.42578125" style="159" customWidth="1"/>
    <col min="13835" max="13836" width="10.85546875" style="159" customWidth="1"/>
    <col min="13837" max="13837" width="9.42578125" style="159" customWidth="1"/>
    <col min="13838" max="13838" width="13.140625" style="159" customWidth="1"/>
    <col min="13839" max="13839" width="11.140625" style="159" customWidth="1"/>
    <col min="13840" max="13840" width="9.42578125" style="159" customWidth="1"/>
    <col min="13841" max="13841" width="12.85546875" style="159" customWidth="1"/>
    <col min="13842" max="13842" width="12.140625" style="159" customWidth="1"/>
    <col min="13843" max="13843" width="9.42578125" style="159" customWidth="1"/>
    <col min="13844" max="13844" width="12" style="159" customWidth="1"/>
    <col min="13845" max="13845" width="12.28515625" style="159" customWidth="1"/>
    <col min="13846" max="13846" width="15.42578125" style="159" customWidth="1"/>
    <col min="13847" max="14080" width="9.140625" style="159"/>
    <col min="14081" max="14081" width="4.42578125" style="159" customWidth="1"/>
    <col min="14082" max="14082" width="13.7109375" style="159" customWidth="1"/>
    <col min="14083" max="14083" width="53" style="159" customWidth="1"/>
    <col min="14084" max="14084" width="10.140625" style="159" customWidth="1"/>
    <col min="14085" max="14085" width="11.140625" style="159" customWidth="1"/>
    <col min="14086" max="14086" width="11.28515625" style="159" customWidth="1"/>
    <col min="14087" max="14087" width="9.42578125" style="159" customWidth="1"/>
    <col min="14088" max="14088" width="11.85546875" style="159" customWidth="1"/>
    <col min="14089" max="14089" width="10.5703125" style="159" customWidth="1"/>
    <col min="14090" max="14090" width="9.42578125" style="159" customWidth="1"/>
    <col min="14091" max="14092" width="10.85546875" style="159" customWidth="1"/>
    <col min="14093" max="14093" width="9.42578125" style="159" customWidth="1"/>
    <col min="14094" max="14094" width="13.140625" style="159" customWidth="1"/>
    <col min="14095" max="14095" width="11.140625" style="159" customWidth="1"/>
    <col min="14096" max="14096" width="9.42578125" style="159" customWidth="1"/>
    <col min="14097" max="14097" width="12.85546875" style="159" customWidth="1"/>
    <col min="14098" max="14098" width="12.140625" style="159" customWidth="1"/>
    <col min="14099" max="14099" width="9.42578125" style="159" customWidth="1"/>
    <col min="14100" max="14100" width="12" style="159" customWidth="1"/>
    <col min="14101" max="14101" width="12.28515625" style="159" customWidth="1"/>
    <col min="14102" max="14102" width="15.42578125" style="159" customWidth="1"/>
    <col min="14103" max="14336" width="9.140625" style="159"/>
    <col min="14337" max="14337" width="4.42578125" style="159" customWidth="1"/>
    <col min="14338" max="14338" width="13.7109375" style="159" customWidth="1"/>
    <col min="14339" max="14339" width="53" style="159" customWidth="1"/>
    <col min="14340" max="14340" width="10.140625" style="159" customWidth="1"/>
    <col min="14341" max="14341" width="11.140625" style="159" customWidth="1"/>
    <col min="14342" max="14342" width="11.28515625" style="159" customWidth="1"/>
    <col min="14343" max="14343" width="9.42578125" style="159" customWidth="1"/>
    <col min="14344" max="14344" width="11.85546875" style="159" customWidth="1"/>
    <col min="14345" max="14345" width="10.5703125" style="159" customWidth="1"/>
    <col min="14346" max="14346" width="9.42578125" style="159" customWidth="1"/>
    <col min="14347" max="14348" width="10.85546875" style="159" customWidth="1"/>
    <col min="14349" max="14349" width="9.42578125" style="159" customWidth="1"/>
    <col min="14350" max="14350" width="13.140625" style="159" customWidth="1"/>
    <col min="14351" max="14351" width="11.140625" style="159" customWidth="1"/>
    <col min="14352" max="14352" width="9.42578125" style="159" customWidth="1"/>
    <col min="14353" max="14353" width="12.85546875" style="159" customWidth="1"/>
    <col min="14354" max="14354" width="12.140625" style="159" customWidth="1"/>
    <col min="14355" max="14355" width="9.42578125" style="159" customWidth="1"/>
    <col min="14356" max="14356" width="12" style="159" customWidth="1"/>
    <col min="14357" max="14357" width="12.28515625" style="159" customWidth="1"/>
    <col min="14358" max="14358" width="15.42578125" style="159" customWidth="1"/>
    <col min="14359" max="14592" width="9.140625" style="159"/>
    <col min="14593" max="14593" width="4.42578125" style="159" customWidth="1"/>
    <col min="14594" max="14594" width="13.7109375" style="159" customWidth="1"/>
    <col min="14595" max="14595" width="53" style="159" customWidth="1"/>
    <col min="14596" max="14596" width="10.140625" style="159" customWidth="1"/>
    <col min="14597" max="14597" width="11.140625" style="159" customWidth="1"/>
    <col min="14598" max="14598" width="11.28515625" style="159" customWidth="1"/>
    <col min="14599" max="14599" width="9.42578125" style="159" customWidth="1"/>
    <col min="14600" max="14600" width="11.85546875" style="159" customWidth="1"/>
    <col min="14601" max="14601" width="10.5703125" style="159" customWidth="1"/>
    <col min="14602" max="14602" width="9.42578125" style="159" customWidth="1"/>
    <col min="14603" max="14604" width="10.85546875" style="159" customWidth="1"/>
    <col min="14605" max="14605" width="9.42578125" style="159" customWidth="1"/>
    <col min="14606" max="14606" width="13.140625" style="159" customWidth="1"/>
    <col min="14607" max="14607" width="11.140625" style="159" customWidth="1"/>
    <col min="14608" max="14608" width="9.42578125" style="159" customWidth="1"/>
    <col min="14609" max="14609" width="12.85546875" style="159" customWidth="1"/>
    <col min="14610" max="14610" width="12.140625" style="159" customWidth="1"/>
    <col min="14611" max="14611" width="9.42578125" style="159" customWidth="1"/>
    <col min="14612" max="14612" width="12" style="159" customWidth="1"/>
    <col min="14613" max="14613" width="12.28515625" style="159" customWidth="1"/>
    <col min="14614" max="14614" width="15.42578125" style="159" customWidth="1"/>
    <col min="14615" max="14848" width="9.140625" style="159"/>
    <col min="14849" max="14849" width="4.42578125" style="159" customWidth="1"/>
    <col min="14850" max="14850" width="13.7109375" style="159" customWidth="1"/>
    <col min="14851" max="14851" width="53" style="159" customWidth="1"/>
    <col min="14852" max="14852" width="10.140625" style="159" customWidth="1"/>
    <col min="14853" max="14853" width="11.140625" style="159" customWidth="1"/>
    <col min="14854" max="14854" width="11.28515625" style="159" customWidth="1"/>
    <col min="14855" max="14855" width="9.42578125" style="159" customWidth="1"/>
    <col min="14856" max="14856" width="11.85546875" style="159" customWidth="1"/>
    <col min="14857" max="14857" width="10.5703125" style="159" customWidth="1"/>
    <col min="14858" max="14858" width="9.42578125" style="159" customWidth="1"/>
    <col min="14859" max="14860" width="10.85546875" style="159" customWidth="1"/>
    <col min="14861" max="14861" width="9.42578125" style="159" customWidth="1"/>
    <col min="14862" max="14862" width="13.140625" style="159" customWidth="1"/>
    <col min="14863" max="14863" width="11.140625" style="159" customWidth="1"/>
    <col min="14864" max="14864" width="9.42578125" style="159" customWidth="1"/>
    <col min="14865" max="14865" width="12.85546875" style="159" customWidth="1"/>
    <col min="14866" max="14866" width="12.140625" style="159" customWidth="1"/>
    <col min="14867" max="14867" width="9.42578125" style="159" customWidth="1"/>
    <col min="14868" max="14868" width="12" style="159" customWidth="1"/>
    <col min="14869" max="14869" width="12.28515625" style="159" customWidth="1"/>
    <col min="14870" max="14870" width="15.42578125" style="159" customWidth="1"/>
    <col min="14871" max="15104" width="9.140625" style="159"/>
    <col min="15105" max="15105" width="4.42578125" style="159" customWidth="1"/>
    <col min="15106" max="15106" width="13.7109375" style="159" customWidth="1"/>
    <col min="15107" max="15107" width="53" style="159" customWidth="1"/>
    <col min="15108" max="15108" width="10.140625" style="159" customWidth="1"/>
    <col min="15109" max="15109" width="11.140625" style="159" customWidth="1"/>
    <col min="15110" max="15110" width="11.28515625" style="159" customWidth="1"/>
    <col min="15111" max="15111" width="9.42578125" style="159" customWidth="1"/>
    <col min="15112" max="15112" width="11.85546875" style="159" customWidth="1"/>
    <col min="15113" max="15113" width="10.5703125" style="159" customWidth="1"/>
    <col min="15114" max="15114" width="9.42578125" style="159" customWidth="1"/>
    <col min="15115" max="15116" width="10.85546875" style="159" customWidth="1"/>
    <col min="15117" max="15117" width="9.42578125" style="159" customWidth="1"/>
    <col min="15118" max="15118" width="13.140625" style="159" customWidth="1"/>
    <col min="15119" max="15119" width="11.140625" style="159" customWidth="1"/>
    <col min="15120" max="15120" width="9.42578125" style="159" customWidth="1"/>
    <col min="15121" max="15121" width="12.85546875" style="159" customWidth="1"/>
    <col min="15122" max="15122" width="12.140625" style="159" customWidth="1"/>
    <col min="15123" max="15123" width="9.42578125" style="159" customWidth="1"/>
    <col min="15124" max="15124" width="12" style="159" customWidth="1"/>
    <col min="15125" max="15125" width="12.28515625" style="159" customWidth="1"/>
    <col min="15126" max="15126" width="15.42578125" style="159" customWidth="1"/>
    <col min="15127" max="15360" width="9.140625" style="159"/>
    <col min="15361" max="15361" width="4.42578125" style="159" customWidth="1"/>
    <col min="15362" max="15362" width="13.7109375" style="159" customWidth="1"/>
    <col min="15363" max="15363" width="53" style="159" customWidth="1"/>
    <col min="15364" max="15364" width="10.140625" style="159" customWidth="1"/>
    <col min="15365" max="15365" width="11.140625" style="159" customWidth="1"/>
    <col min="15366" max="15366" width="11.28515625" style="159" customWidth="1"/>
    <col min="15367" max="15367" width="9.42578125" style="159" customWidth="1"/>
    <col min="15368" max="15368" width="11.85546875" style="159" customWidth="1"/>
    <col min="15369" max="15369" width="10.5703125" style="159" customWidth="1"/>
    <col min="15370" max="15370" width="9.42578125" style="159" customWidth="1"/>
    <col min="15371" max="15372" width="10.85546875" style="159" customWidth="1"/>
    <col min="15373" max="15373" width="9.42578125" style="159" customWidth="1"/>
    <col min="15374" max="15374" width="13.140625" style="159" customWidth="1"/>
    <col min="15375" max="15375" width="11.140625" style="159" customWidth="1"/>
    <col min="15376" max="15376" width="9.42578125" style="159" customWidth="1"/>
    <col min="15377" max="15377" width="12.85546875" style="159" customWidth="1"/>
    <col min="15378" max="15378" width="12.140625" style="159" customWidth="1"/>
    <col min="15379" max="15379" width="9.42578125" style="159" customWidth="1"/>
    <col min="15380" max="15380" width="12" style="159" customWidth="1"/>
    <col min="15381" max="15381" width="12.28515625" style="159" customWidth="1"/>
    <col min="15382" max="15382" width="15.42578125" style="159" customWidth="1"/>
    <col min="15383" max="15616" width="9.140625" style="159"/>
    <col min="15617" max="15617" width="4.42578125" style="159" customWidth="1"/>
    <col min="15618" max="15618" width="13.7109375" style="159" customWidth="1"/>
    <col min="15619" max="15619" width="53" style="159" customWidth="1"/>
    <col min="15620" max="15620" width="10.140625" style="159" customWidth="1"/>
    <col min="15621" max="15621" width="11.140625" style="159" customWidth="1"/>
    <col min="15622" max="15622" width="11.28515625" style="159" customWidth="1"/>
    <col min="15623" max="15623" width="9.42578125" style="159" customWidth="1"/>
    <col min="15624" max="15624" width="11.85546875" style="159" customWidth="1"/>
    <col min="15625" max="15625" width="10.5703125" style="159" customWidth="1"/>
    <col min="15626" max="15626" width="9.42578125" style="159" customWidth="1"/>
    <col min="15627" max="15628" width="10.85546875" style="159" customWidth="1"/>
    <col min="15629" max="15629" width="9.42578125" style="159" customWidth="1"/>
    <col min="15630" max="15630" width="13.140625" style="159" customWidth="1"/>
    <col min="15631" max="15631" width="11.140625" style="159" customWidth="1"/>
    <col min="15632" max="15632" width="9.42578125" style="159" customWidth="1"/>
    <col min="15633" max="15633" width="12.85546875" style="159" customWidth="1"/>
    <col min="15634" max="15634" width="12.140625" style="159" customWidth="1"/>
    <col min="15635" max="15635" width="9.42578125" style="159" customWidth="1"/>
    <col min="15636" max="15636" width="12" style="159" customWidth="1"/>
    <col min="15637" max="15637" width="12.28515625" style="159" customWidth="1"/>
    <col min="15638" max="15638" width="15.42578125" style="159" customWidth="1"/>
    <col min="15639" max="15872" width="9.140625" style="159"/>
    <col min="15873" max="15873" width="4.42578125" style="159" customWidth="1"/>
    <col min="15874" max="15874" width="13.7109375" style="159" customWidth="1"/>
    <col min="15875" max="15875" width="53" style="159" customWidth="1"/>
    <col min="15876" max="15876" width="10.140625" style="159" customWidth="1"/>
    <col min="15877" max="15877" width="11.140625" style="159" customWidth="1"/>
    <col min="15878" max="15878" width="11.28515625" style="159" customWidth="1"/>
    <col min="15879" max="15879" width="9.42578125" style="159" customWidth="1"/>
    <col min="15880" max="15880" width="11.85546875" style="159" customWidth="1"/>
    <col min="15881" max="15881" width="10.5703125" style="159" customWidth="1"/>
    <col min="15882" max="15882" width="9.42578125" style="159" customWidth="1"/>
    <col min="15883" max="15884" width="10.85546875" style="159" customWidth="1"/>
    <col min="15885" max="15885" width="9.42578125" style="159" customWidth="1"/>
    <col min="15886" max="15886" width="13.140625" style="159" customWidth="1"/>
    <col min="15887" max="15887" width="11.140625" style="159" customWidth="1"/>
    <col min="15888" max="15888" width="9.42578125" style="159" customWidth="1"/>
    <col min="15889" max="15889" width="12.85546875" style="159" customWidth="1"/>
    <col min="15890" max="15890" width="12.140625" style="159" customWidth="1"/>
    <col min="15891" max="15891" width="9.42578125" style="159" customWidth="1"/>
    <col min="15892" max="15892" width="12" style="159" customWidth="1"/>
    <col min="15893" max="15893" width="12.28515625" style="159" customWidth="1"/>
    <col min="15894" max="15894" width="15.42578125" style="159" customWidth="1"/>
    <col min="15895" max="16128" width="9.140625" style="159"/>
    <col min="16129" max="16129" width="4.42578125" style="159" customWidth="1"/>
    <col min="16130" max="16130" width="13.7109375" style="159" customWidth="1"/>
    <col min="16131" max="16131" width="53" style="159" customWidth="1"/>
    <col min="16132" max="16132" width="10.140625" style="159" customWidth="1"/>
    <col min="16133" max="16133" width="11.140625" style="159" customWidth="1"/>
    <col min="16134" max="16134" width="11.28515625" style="159" customWidth="1"/>
    <col min="16135" max="16135" width="9.42578125" style="159" customWidth="1"/>
    <col min="16136" max="16136" width="11.85546875" style="159" customWidth="1"/>
    <col min="16137" max="16137" width="10.5703125" style="159" customWidth="1"/>
    <col min="16138" max="16138" width="9.42578125" style="159" customWidth="1"/>
    <col min="16139" max="16140" width="10.85546875" style="159" customWidth="1"/>
    <col min="16141" max="16141" width="9.42578125" style="159" customWidth="1"/>
    <col min="16142" max="16142" width="13.140625" style="159" customWidth="1"/>
    <col min="16143" max="16143" width="11.140625" style="159" customWidth="1"/>
    <col min="16144" max="16144" width="9.42578125" style="159" customWidth="1"/>
    <col min="16145" max="16145" width="12.85546875" style="159" customWidth="1"/>
    <col min="16146" max="16146" width="12.140625" style="159" customWidth="1"/>
    <col min="16147" max="16147" width="9.42578125" style="159" customWidth="1"/>
    <col min="16148" max="16148" width="12" style="159" customWidth="1"/>
    <col min="16149" max="16149" width="12.28515625" style="159" customWidth="1"/>
    <col min="16150" max="16150" width="15.42578125" style="159" customWidth="1"/>
    <col min="16151" max="16384" width="9.140625" style="159"/>
  </cols>
  <sheetData>
    <row r="1" spans="1:21" ht="18.75" customHeight="1">
      <c r="B1" s="7381" t="str">
        <f>[2]СПО!B1</f>
        <v>Гуманитарно-педагогическая академия (филиал) ФГАОУ ВО «КФУ им. В. И. Вернадского» в г. Ялте</v>
      </c>
      <c r="C1" s="7381"/>
      <c r="D1" s="7381"/>
      <c r="E1" s="7381"/>
      <c r="F1" s="7381"/>
      <c r="G1" s="7381"/>
      <c r="H1" s="7381"/>
      <c r="I1" s="7381"/>
      <c r="J1" s="7381"/>
      <c r="K1" s="7381"/>
      <c r="L1" s="7381"/>
      <c r="M1" s="7381"/>
      <c r="N1" s="7381"/>
      <c r="O1" s="7381"/>
      <c r="P1" s="7381"/>
      <c r="Q1" s="7381"/>
      <c r="R1" s="7381"/>
      <c r="S1" s="7381"/>
      <c r="T1" s="7381"/>
      <c r="U1" s="7381"/>
    </row>
    <row r="2" spans="1:21" ht="18.75">
      <c r="B2" s="12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</row>
    <row r="3" spans="1:21" ht="18.75" customHeight="1">
      <c r="B3" s="7382" t="s">
        <v>88</v>
      </c>
      <c r="C3" s="7382"/>
      <c r="D3" s="7382"/>
      <c r="E3" s="7382"/>
      <c r="F3" s="7382"/>
      <c r="G3" s="7381" t="str">
        <f>[2]СПО!F3</f>
        <v>01.06.2017 г.</v>
      </c>
      <c r="H3" s="7381"/>
      <c r="I3" s="7383" t="s">
        <v>89</v>
      </c>
      <c r="J3" s="7383"/>
      <c r="K3" s="7383"/>
      <c r="L3" s="7383"/>
      <c r="M3" s="7383"/>
      <c r="N3" s="7383"/>
      <c r="O3" s="7383"/>
      <c r="P3" s="7383"/>
      <c r="Q3" s="7383"/>
      <c r="R3" s="7383"/>
      <c r="S3" s="7383"/>
      <c r="T3" s="7383"/>
      <c r="U3" s="7383"/>
    </row>
    <row r="4" spans="1:21" ht="18.75"/>
    <row r="5" spans="1:21" ht="12.75" customHeight="1">
      <c r="B5" s="7393" t="s">
        <v>1</v>
      </c>
      <c r="C5" s="7393"/>
      <c r="D5" s="7385" t="s">
        <v>2</v>
      </c>
      <c r="E5" s="7385"/>
      <c r="F5" s="7385"/>
      <c r="G5" s="7386" t="s">
        <v>3</v>
      </c>
      <c r="H5" s="7386"/>
      <c r="I5" s="7386"/>
      <c r="J5" s="7385" t="s">
        <v>4</v>
      </c>
      <c r="K5" s="7385"/>
      <c r="L5" s="7385"/>
      <c r="M5" s="7388" t="s">
        <v>5</v>
      </c>
      <c r="N5" s="7388"/>
      <c r="O5" s="7388"/>
      <c r="P5" s="7389">
        <v>5</v>
      </c>
      <c r="Q5" s="7389"/>
      <c r="R5" s="7389"/>
      <c r="S5" s="7391" t="s">
        <v>22</v>
      </c>
      <c r="T5" s="7391"/>
      <c r="U5" s="7391"/>
    </row>
    <row r="6" spans="1:21" ht="18.75">
      <c r="B6" s="7393"/>
      <c r="C6" s="7393"/>
      <c r="D6" s="7385"/>
      <c r="E6" s="7385"/>
      <c r="F6" s="7385"/>
      <c r="G6" s="7386"/>
      <c r="H6" s="7386"/>
      <c r="I6" s="7387"/>
      <c r="J6" s="7385"/>
      <c r="K6" s="7385"/>
      <c r="L6" s="7385"/>
      <c r="M6" s="7388"/>
      <c r="N6" s="7388"/>
      <c r="O6" s="7385"/>
      <c r="P6" s="7389"/>
      <c r="Q6" s="7389"/>
      <c r="R6" s="7390"/>
      <c r="S6" s="7391"/>
      <c r="T6" s="7391"/>
      <c r="U6" s="7392"/>
    </row>
    <row r="7" spans="1:21" ht="134.44999999999999" customHeight="1">
      <c r="B7" s="7393"/>
      <c r="C7" s="7393"/>
      <c r="D7" s="164" t="s">
        <v>7</v>
      </c>
      <c r="E7" s="165" t="s">
        <v>8</v>
      </c>
      <c r="F7" s="166" t="s">
        <v>9</v>
      </c>
      <c r="G7" s="167" t="s">
        <v>7</v>
      </c>
      <c r="H7" s="168" t="s">
        <v>8</v>
      </c>
      <c r="I7" s="166" t="s">
        <v>9</v>
      </c>
      <c r="J7" s="167" t="s">
        <v>7</v>
      </c>
      <c r="K7" s="168" t="s">
        <v>8</v>
      </c>
      <c r="L7" s="166" t="s">
        <v>9</v>
      </c>
      <c r="M7" s="167" t="s">
        <v>7</v>
      </c>
      <c r="N7" s="168" t="s">
        <v>8</v>
      </c>
      <c r="O7" s="166" t="s">
        <v>9</v>
      </c>
      <c r="P7" s="167" t="s">
        <v>7</v>
      </c>
      <c r="Q7" s="168" t="s">
        <v>8</v>
      </c>
      <c r="R7" s="166" t="s">
        <v>9</v>
      </c>
      <c r="S7" s="167" t="s">
        <v>7</v>
      </c>
      <c r="T7" s="168" t="s">
        <v>8</v>
      </c>
      <c r="U7" s="166" t="s">
        <v>9</v>
      </c>
    </row>
    <row r="8" spans="1:21" ht="20.25" customHeight="1">
      <c r="B8" s="7384" t="s">
        <v>10</v>
      </c>
      <c r="C8" s="7384"/>
      <c r="D8" s="169">
        <f>SUM(D9:D30)</f>
        <v>320</v>
      </c>
      <c r="E8" s="169">
        <f t="shared" ref="E8:U8" si="0">SUM(E9:E30)</f>
        <v>14</v>
      </c>
      <c r="F8" s="170">
        <f t="shared" si="0"/>
        <v>334</v>
      </c>
      <c r="G8" s="171">
        <f t="shared" si="0"/>
        <v>278</v>
      </c>
      <c r="H8" s="169">
        <f t="shared" si="0"/>
        <v>13</v>
      </c>
      <c r="I8" s="170">
        <f t="shared" si="0"/>
        <v>291</v>
      </c>
      <c r="J8" s="171">
        <f t="shared" si="0"/>
        <v>285</v>
      </c>
      <c r="K8" s="169">
        <f t="shared" si="0"/>
        <v>56</v>
      </c>
      <c r="L8" s="170">
        <f t="shared" si="0"/>
        <v>341</v>
      </c>
      <c r="M8" s="171">
        <f t="shared" si="0"/>
        <v>206</v>
      </c>
      <c r="N8" s="169">
        <f t="shared" si="0"/>
        <v>23</v>
      </c>
      <c r="O8" s="170">
        <f t="shared" si="0"/>
        <v>229</v>
      </c>
      <c r="P8" s="186">
        <f t="shared" si="0"/>
        <v>14</v>
      </c>
      <c r="Q8" s="191">
        <f t="shared" si="0"/>
        <v>0</v>
      </c>
      <c r="R8" s="192">
        <f t="shared" si="0"/>
        <v>14</v>
      </c>
      <c r="S8" s="171">
        <f t="shared" si="0"/>
        <v>1103</v>
      </c>
      <c r="T8" s="169">
        <f t="shared" si="0"/>
        <v>106</v>
      </c>
      <c r="U8" s="170">
        <f t="shared" si="0"/>
        <v>1209</v>
      </c>
    </row>
    <row r="9" spans="1:21" ht="18.75">
      <c r="A9" s="122">
        <v>1</v>
      </c>
      <c r="B9" s="172" t="s">
        <v>90</v>
      </c>
      <c r="C9" s="139" t="s">
        <v>91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115" customFormat="1" ht="18.75">
      <c r="A10" s="122"/>
      <c r="B10" s="144" t="s">
        <v>92</v>
      </c>
      <c r="C10" s="145" t="s">
        <v>93</v>
      </c>
      <c r="D10" s="146">
        <v>19</v>
      </c>
      <c r="E10" s="147">
        <v>0</v>
      </c>
      <c r="F10" s="148">
        <v>19</v>
      </c>
      <c r="G10" s="149">
        <v>20</v>
      </c>
      <c r="H10" s="147">
        <v>0</v>
      </c>
      <c r="I10" s="148">
        <v>20</v>
      </c>
      <c r="J10" s="149">
        <v>17</v>
      </c>
      <c r="K10" s="147">
        <v>3</v>
      </c>
      <c r="L10" s="148">
        <v>20</v>
      </c>
      <c r="M10" s="149">
        <v>13</v>
      </c>
      <c r="N10" s="147">
        <v>0</v>
      </c>
      <c r="O10" s="148">
        <v>13</v>
      </c>
      <c r="P10" s="149">
        <v>0</v>
      </c>
      <c r="Q10" s="147">
        <v>0</v>
      </c>
      <c r="R10" s="148">
        <v>0</v>
      </c>
      <c r="S10" s="149">
        <v>69</v>
      </c>
      <c r="T10" s="147">
        <v>3</v>
      </c>
      <c r="U10" s="148">
        <v>72</v>
      </c>
    </row>
    <row r="11" spans="1:21" s="115" customFormat="1" ht="18.75">
      <c r="A11" s="122"/>
      <c r="B11" s="144" t="s">
        <v>94</v>
      </c>
      <c r="C11" s="145" t="s">
        <v>95</v>
      </c>
      <c r="D11" s="146">
        <v>13</v>
      </c>
      <c r="E11" s="147">
        <v>0</v>
      </c>
      <c r="F11" s="148">
        <v>13</v>
      </c>
      <c r="G11" s="149">
        <v>13</v>
      </c>
      <c r="H11" s="147">
        <v>1</v>
      </c>
      <c r="I11" s="148">
        <v>14</v>
      </c>
      <c r="J11" s="149">
        <v>17</v>
      </c>
      <c r="K11" s="147">
        <v>2</v>
      </c>
      <c r="L11" s="148">
        <v>19</v>
      </c>
      <c r="M11" s="149">
        <v>22</v>
      </c>
      <c r="N11" s="147">
        <v>2</v>
      </c>
      <c r="O11" s="148">
        <v>24</v>
      </c>
      <c r="P11" s="149">
        <v>0</v>
      </c>
      <c r="Q11" s="147">
        <v>0</v>
      </c>
      <c r="R11" s="148">
        <v>0</v>
      </c>
      <c r="S11" s="149">
        <v>65</v>
      </c>
      <c r="T11" s="147">
        <v>5</v>
      </c>
      <c r="U11" s="148">
        <v>70</v>
      </c>
    </row>
    <row r="12" spans="1:21" s="115" customFormat="1" ht="18.75">
      <c r="A12" s="122"/>
      <c r="B12" s="144" t="s">
        <v>96</v>
      </c>
      <c r="C12" s="145" t="s">
        <v>97</v>
      </c>
      <c r="D12" s="146">
        <v>17</v>
      </c>
      <c r="E12" s="147">
        <v>4</v>
      </c>
      <c r="F12" s="148">
        <v>21</v>
      </c>
      <c r="G12" s="149">
        <v>35</v>
      </c>
      <c r="H12" s="147">
        <v>0</v>
      </c>
      <c r="I12" s="148">
        <v>35</v>
      </c>
      <c r="J12" s="149">
        <v>14</v>
      </c>
      <c r="K12" s="147">
        <v>3</v>
      </c>
      <c r="L12" s="148">
        <v>17</v>
      </c>
      <c r="M12" s="149">
        <v>23</v>
      </c>
      <c r="N12" s="147">
        <v>3</v>
      </c>
      <c r="O12" s="148">
        <v>26</v>
      </c>
      <c r="P12" s="149">
        <v>0</v>
      </c>
      <c r="Q12" s="147">
        <v>0</v>
      </c>
      <c r="R12" s="148">
        <v>0</v>
      </c>
      <c r="S12" s="149">
        <v>89</v>
      </c>
      <c r="T12" s="147">
        <v>10</v>
      </c>
      <c r="U12" s="148">
        <v>99</v>
      </c>
    </row>
    <row r="13" spans="1:21" s="115" customFormat="1" ht="18.75">
      <c r="A13" s="122"/>
      <c r="B13" s="144" t="s">
        <v>98</v>
      </c>
      <c r="C13" s="145" t="s">
        <v>99</v>
      </c>
      <c r="D13" s="146">
        <v>18</v>
      </c>
      <c r="E13" s="147">
        <v>0</v>
      </c>
      <c r="F13" s="148">
        <v>18</v>
      </c>
      <c r="G13" s="149">
        <v>23</v>
      </c>
      <c r="H13" s="147">
        <v>1</v>
      </c>
      <c r="I13" s="148">
        <v>24</v>
      </c>
      <c r="J13" s="149">
        <v>20</v>
      </c>
      <c r="K13" s="147">
        <v>16</v>
      </c>
      <c r="L13" s="148">
        <v>36</v>
      </c>
      <c r="M13" s="149">
        <v>13</v>
      </c>
      <c r="N13" s="147">
        <v>2</v>
      </c>
      <c r="O13" s="148">
        <v>15</v>
      </c>
      <c r="P13" s="149">
        <v>0</v>
      </c>
      <c r="Q13" s="147">
        <v>0</v>
      </c>
      <c r="R13" s="148">
        <v>0</v>
      </c>
      <c r="S13" s="149">
        <v>74</v>
      </c>
      <c r="T13" s="147">
        <v>19</v>
      </c>
      <c r="U13" s="148">
        <v>93</v>
      </c>
    </row>
    <row r="14" spans="1:21" s="115" customFormat="1" ht="18.75">
      <c r="A14" s="122"/>
      <c r="B14" s="144" t="s">
        <v>100</v>
      </c>
      <c r="C14" s="145" t="s">
        <v>101</v>
      </c>
      <c r="D14" s="146">
        <v>19</v>
      </c>
      <c r="E14" s="147">
        <v>1</v>
      </c>
      <c r="F14" s="148">
        <v>20</v>
      </c>
      <c r="G14" s="149">
        <v>8</v>
      </c>
      <c r="H14" s="147">
        <v>3</v>
      </c>
      <c r="I14" s="148">
        <v>11</v>
      </c>
      <c r="J14" s="149">
        <v>17</v>
      </c>
      <c r="K14" s="147">
        <v>2</v>
      </c>
      <c r="L14" s="148">
        <v>19</v>
      </c>
      <c r="M14" s="149">
        <v>11</v>
      </c>
      <c r="N14" s="147">
        <v>0</v>
      </c>
      <c r="O14" s="148">
        <v>11</v>
      </c>
      <c r="P14" s="149">
        <v>0</v>
      </c>
      <c r="Q14" s="147">
        <v>0</v>
      </c>
      <c r="R14" s="148">
        <v>0</v>
      </c>
      <c r="S14" s="149">
        <v>55</v>
      </c>
      <c r="T14" s="147">
        <v>6</v>
      </c>
      <c r="U14" s="148">
        <v>61</v>
      </c>
    </row>
    <row r="15" spans="1:21" s="115" customFormat="1" ht="18.75">
      <c r="A15" s="122"/>
      <c r="B15" s="144" t="s">
        <v>102</v>
      </c>
      <c r="C15" s="145" t="s">
        <v>103</v>
      </c>
      <c r="D15" s="146">
        <v>52</v>
      </c>
      <c r="E15" s="147">
        <v>0</v>
      </c>
      <c r="F15" s="148">
        <v>52</v>
      </c>
      <c r="G15" s="149">
        <v>41</v>
      </c>
      <c r="H15" s="147">
        <v>0</v>
      </c>
      <c r="I15" s="148">
        <v>41</v>
      </c>
      <c r="J15" s="149">
        <v>45</v>
      </c>
      <c r="K15" s="147">
        <v>0</v>
      </c>
      <c r="L15" s="148">
        <v>45</v>
      </c>
      <c r="M15" s="149">
        <v>5</v>
      </c>
      <c r="N15" s="147">
        <v>0</v>
      </c>
      <c r="O15" s="148">
        <v>5</v>
      </c>
      <c r="P15" s="149">
        <v>0</v>
      </c>
      <c r="Q15" s="147">
        <v>0</v>
      </c>
      <c r="R15" s="148">
        <v>0</v>
      </c>
      <c r="S15" s="149">
        <v>143</v>
      </c>
      <c r="T15" s="147">
        <v>0</v>
      </c>
      <c r="U15" s="148">
        <v>143</v>
      </c>
    </row>
    <row r="16" spans="1:21" s="115" customFormat="1" ht="18.75">
      <c r="A16" s="122"/>
      <c r="B16" s="144" t="s">
        <v>104</v>
      </c>
      <c r="C16" s="145" t="s">
        <v>105</v>
      </c>
      <c r="D16" s="146">
        <v>15</v>
      </c>
      <c r="E16" s="147">
        <v>0</v>
      </c>
      <c r="F16" s="148">
        <v>15</v>
      </c>
      <c r="G16" s="149">
        <v>12</v>
      </c>
      <c r="H16" s="147">
        <v>0</v>
      </c>
      <c r="I16" s="148">
        <v>12</v>
      </c>
      <c r="J16" s="149">
        <v>15</v>
      </c>
      <c r="K16" s="147">
        <v>1</v>
      </c>
      <c r="L16" s="148">
        <v>16</v>
      </c>
      <c r="M16" s="149">
        <v>7</v>
      </c>
      <c r="N16" s="147">
        <v>0</v>
      </c>
      <c r="O16" s="148">
        <v>7</v>
      </c>
      <c r="P16" s="149">
        <v>0</v>
      </c>
      <c r="Q16" s="147">
        <v>0</v>
      </c>
      <c r="R16" s="148">
        <v>0</v>
      </c>
      <c r="S16" s="149">
        <v>49</v>
      </c>
      <c r="T16" s="147">
        <v>1</v>
      </c>
      <c r="U16" s="148">
        <v>50</v>
      </c>
    </row>
    <row r="17" spans="1:22" s="115" customFormat="1" ht="37.5">
      <c r="A17" s="122"/>
      <c r="B17" s="144" t="s">
        <v>106</v>
      </c>
      <c r="C17" s="145" t="s">
        <v>107</v>
      </c>
      <c r="D17" s="146">
        <v>16</v>
      </c>
      <c r="E17" s="147">
        <v>0</v>
      </c>
      <c r="F17" s="148">
        <v>16</v>
      </c>
      <c r="G17" s="149">
        <v>12</v>
      </c>
      <c r="H17" s="147">
        <v>0</v>
      </c>
      <c r="I17" s="148">
        <v>12</v>
      </c>
      <c r="J17" s="149">
        <v>15</v>
      </c>
      <c r="K17" s="147">
        <v>2</v>
      </c>
      <c r="L17" s="148">
        <v>17</v>
      </c>
      <c r="M17" s="149">
        <v>25</v>
      </c>
      <c r="N17" s="147">
        <v>2</v>
      </c>
      <c r="O17" s="148">
        <v>27</v>
      </c>
      <c r="P17" s="149">
        <v>14</v>
      </c>
      <c r="Q17" s="147">
        <v>0</v>
      </c>
      <c r="R17" s="148">
        <v>14</v>
      </c>
      <c r="S17" s="149">
        <v>82</v>
      </c>
      <c r="T17" s="147">
        <v>4</v>
      </c>
      <c r="U17" s="148">
        <v>86</v>
      </c>
    </row>
    <row r="18" spans="1:22" s="115" customFormat="1" ht="18.75">
      <c r="A18" s="122"/>
      <c r="B18" s="144" t="s">
        <v>108</v>
      </c>
      <c r="C18" s="145" t="s">
        <v>109</v>
      </c>
      <c r="D18" s="146">
        <v>50</v>
      </c>
      <c r="E18" s="147">
        <v>5</v>
      </c>
      <c r="F18" s="148">
        <v>55</v>
      </c>
      <c r="G18" s="149">
        <v>36</v>
      </c>
      <c r="H18" s="147">
        <v>4</v>
      </c>
      <c r="I18" s="148">
        <v>40</v>
      </c>
      <c r="J18" s="149">
        <v>40</v>
      </c>
      <c r="K18" s="147">
        <v>9</v>
      </c>
      <c r="L18" s="148">
        <v>49</v>
      </c>
      <c r="M18" s="149">
        <v>30</v>
      </c>
      <c r="N18" s="147">
        <v>4</v>
      </c>
      <c r="O18" s="148">
        <v>34</v>
      </c>
      <c r="P18" s="149">
        <v>0</v>
      </c>
      <c r="Q18" s="147">
        <v>0</v>
      </c>
      <c r="R18" s="148">
        <v>0</v>
      </c>
      <c r="S18" s="149">
        <v>156</v>
      </c>
      <c r="T18" s="147">
        <v>22</v>
      </c>
      <c r="U18" s="148">
        <v>178</v>
      </c>
    </row>
    <row r="19" spans="1:22" s="115" customFormat="1" ht="18.75">
      <c r="A19" s="122"/>
      <c r="B19" s="144" t="s">
        <v>110</v>
      </c>
      <c r="C19" s="145" t="s">
        <v>111</v>
      </c>
      <c r="D19" s="146">
        <v>14</v>
      </c>
      <c r="E19" s="147">
        <v>0</v>
      </c>
      <c r="F19" s="148">
        <v>14</v>
      </c>
      <c r="G19" s="149">
        <v>9</v>
      </c>
      <c r="H19" s="147">
        <v>0</v>
      </c>
      <c r="I19" s="148">
        <v>9</v>
      </c>
      <c r="J19" s="149">
        <v>8</v>
      </c>
      <c r="K19" s="147">
        <v>1</v>
      </c>
      <c r="L19" s="148">
        <v>9</v>
      </c>
      <c r="M19" s="149">
        <v>9</v>
      </c>
      <c r="N19" s="147">
        <v>0</v>
      </c>
      <c r="O19" s="148">
        <v>9</v>
      </c>
      <c r="P19" s="149">
        <v>0</v>
      </c>
      <c r="Q19" s="147">
        <v>0</v>
      </c>
      <c r="R19" s="148">
        <v>0</v>
      </c>
      <c r="S19" s="149">
        <v>40</v>
      </c>
      <c r="T19" s="147">
        <v>1</v>
      </c>
      <c r="U19" s="148">
        <v>41</v>
      </c>
    </row>
    <row r="20" spans="1:22" s="115" customFormat="1" ht="18.75">
      <c r="A20" s="122"/>
      <c r="B20" s="144" t="s">
        <v>112</v>
      </c>
      <c r="C20" s="145" t="s">
        <v>113</v>
      </c>
      <c r="D20" s="146">
        <v>10</v>
      </c>
      <c r="E20" s="147">
        <v>0</v>
      </c>
      <c r="F20" s="148">
        <v>10</v>
      </c>
      <c r="G20" s="149">
        <v>0</v>
      </c>
      <c r="H20" s="147">
        <v>0</v>
      </c>
      <c r="I20" s="148">
        <v>0</v>
      </c>
      <c r="J20" s="149">
        <v>6</v>
      </c>
      <c r="K20" s="147">
        <v>0</v>
      </c>
      <c r="L20" s="148">
        <v>6</v>
      </c>
      <c r="M20" s="149">
        <v>0</v>
      </c>
      <c r="N20" s="147">
        <v>0</v>
      </c>
      <c r="O20" s="148">
        <v>0</v>
      </c>
      <c r="P20" s="149">
        <v>0</v>
      </c>
      <c r="Q20" s="147">
        <v>0</v>
      </c>
      <c r="R20" s="148">
        <v>0</v>
      </c>
      <c r="S20" s="149">
        <v>16</v>
      </c>
      <c r="T20" s="147">
        <v>0</v>
      </c>
      <c r="U20" s="148">
        <v>16</v>
      </c>
    </row>
    <row r="21" spans="1:22" s="115" customFormat="1" ht="56.25">
      <c r="A21" s="122"/>
      <c r="B21" s="144" t="s">
        <v>114</v>
      </c>
      <c r="C21" s="145" t="s">
        <v>115</v>
      </c>
      <c r="D21" s="146">
        <v>15</v>
      </c>
      <c r="E21" s="147">
        <v>1</v>
      </c>
      <c r="F21" s="148">
        <v>16</v>
      </c>
      <c r="G21" s="149">
        <v>16</v>
      </c>
      <c r="H21" s="147">
        <v>1</v>
      </c>
      <c r="I21" s="148">
        <v>17</v>
      </c>
      <c r="J21" s="149">
        <v>7</v>
      </c>
      <c r="K21" s="147">
        <v>0</v>
      </c>
      <c r="L21" s="148">
        <v>7</v>
      </c>
      <c r="M21" s="149">
        <v>11</v>
      </c>
      <c r="N21" s="147">
        <v>4</v>
      </c>
      <c r="O21" s="148">
        <v>15</v>
      </c>
      <c r="P21" s="149">
        <v>0</v>
      </c>
      <c r="Q21" s="147">
        <v>0</v>
      </c>
      <c r="R21" s="148">
        <v>0</v>
      </c>
      <c r="S21" s="149">
        <v>49</v>
      </c>
      <c r="T21" s="147">
        <v>6</v>
      </c>
      <c r="U21" s="148">
        <v>55</v>
      </c>
    </row>
    <row r="22" spans="1:22" s="115" customFormat="1" ht="18.75">
      <c r="A22" s="122"/>
      <c r="B22" s="144" t="s">
        <v>116</v>
      </c>
      <c r="C22" s="145" t="s">
        <v>117</v>
      </c>
      <c r="D22" s="146">
        <v>14</v>
      </c>
      <c r="E22" s="147">
        <v>0</v>
      </c>
      <c r="F22" s="148">
        <v>14</v>
      </c>
      <c r="G22" s="149">
        <v>11</v>
      </c>
      <c r="H22" s="147">
        <v>0</v>
      </c>
      <c r="I22" s="148">
        <v>11</v>
      </c>
      <c r="J22" s="149">
        <v>9</v>
      </c>
      <c r="K22" s="147">
        <v>1</v>
      </c>
      <c r="L22" s="148">
        <v>10</v>
      </c>
      <c r="M22" s="149">
        <v>8</v>
      </c>
      <c r="N22" s="147">
        <v>0</v>
      </c>
      <c r="O22" s="148">
        <v>8</v>
      </c>
      <c r="P22" s="149">
        <v>0</v>
      </c>
      <c r="Q22" s="147">
        <v>0</v>
      </c>
      <c r="R22" s="148">
        <v>0</v>
      </c>
      <c r="S22" s="149">
        <v>42</v>
      </c>
      <c r="T22" s="147">
        <v>1</v>
      </c>
      <c r="U22" s="148">
        <v>43</v>
      </c>
    </row>
    <row r="23" spans="1:22" s="115" customFormat="1" ht="18.75">
      <c r="A23" s="122"/>
      <c r="B23" s="144" t="s">
        <v>118</v>
      </c>
      <c r="C23" s="145" t="s">
        <v>119</v>
      </c>
      <c r="D23" s="146">
        <v>2</v>
      </c>
      <c r="E23" s="147">
        <v>2</v>
      </c>
      <c r="F23" s="148">
        <v>4</v>
      </c>
      <c r="G23" s="149">
        <v>2</v>
      </c>
      <c r="H23" s="147">
        <v>1</v>
      </c>
      <c r="I23" s="148">
        <v>3</v>
      </c>
      <c r="J23" s="149">
        <v>1</v>
      </c>
      <c r="K23" s="147">
        <v>1</v>
      </c>
      <c r="L23" s="148">
        <v>2</v>
      </c>
      <c r="M23" s="149">
        <v>2</v>
      </c>
      <c r="N23" s="147">
        <v>0</v>
      </c>
      <c r="O23" s="148">
        <v>2</v>
      </c>
      <c r="P23" s="149">
        <v>0</v>
      </c>
      <c r="Q23" s="147">
        <v>0</v>
      </c>
      <c r="R23" s="148">
        <v>0</v>
      </c>
      <c r="S23" s="149">
        <v>7</v>
      </c>
      <c r="T23" s="147">
        <v>4</v>
      </c>
      <c r="U23" s="148">
        <v>11</v>
      </c>
    </row>
    <row r="24" spans="1:22" s="115" customFormat="1" ht="18.75">
      <c r="A24" s="122"/>
      <c r="B24" s="144" t="s">
        <v>120</v>
      </c>
      <c r="C24" s="145" t="s">
        <v>121</v>
      </c>
      <c r="D24" s="146">
        <v>3</v>
      </c>
      <c r="E24" s="147">
        <v>0</v>
      </c>
      <c r="F24" s="148">
        <v>3</v>
      </c>
      <c r="G24" s="149">
        <v>9</v>
      </c>
      <c r="H24" s="147">
        <v>0</v>
      </c>
      <c r="I24" s="148">
        <v>9</v>
      </c>
      <c r="J24" s="149">
        <v>6</v>
      </c>
      <c r="K24" s="147">
        <v>2</v>
      </c>
      <c r="L24" s="148">
        <v>8</v>
      </c>
      <c r="M24" s="149">
        <v>4</v>
      </c>
      <c r="N24" s="147">
        <v>3</v>
      </c>
      <c r="O24" s="148">
        <v>7</v>
      </c>
      <c r="P24" s="149">
        <v>0</v>
      </c>
      <c r="Q24" s="147">
        <v>0</v>
      </c>
      <c r="R24" s="148">
        <v>0</v>
      </c>
      <c r="S24" s="149">
        <v>22</v>
      </c>
      <c r="T24" s="147">
        <v>5</v>
      </c>
      <c r="U24" s="148">
        <v>27</v>
      </c>
    </row>
    <row r="25" spans="1:22" s="115" customFormat="1" ht="18.75">
      <c r="A25" s="122"/>
      <c r="B25" s="144" t="s">
        <v>122</v>
      </c>
      <c r="C25" s="145" t="s">
        <v>123</v>
      </c>
      <c r="D25" s="146">
        <v>2</v>
      </c>
      <c r="E25" s="147">
        <v>0</v>
      </c>
      <c r="F25" s="148">
        <v>2</v>
      </c>
      <c r="G25" s="149">
        <v>0</v>
      </c>
      <c r="H25" s="147">
        <v>0</v>
      </c>
      <c r="I25" s="148">
        <v>0</v>
      </c>
      <c r="J25" s="149">
        <v>1</v>
      </c>
      <c r="K25" s="147">
        <v>0</v>
      </c>
      <c r="L25" s="148">
        <v>1</v>
      </c>
      <c r="M25" s="149">
        <v>3</v>
      </c>
      <c r="N25" s="147">
        <v>0</v>
      </c>
      <c r="O25" s="148">
        <v>3</v>
      </c>
      <c r="P25" s="149">
        <v>0</v>
      </c>
      <c r="Q25" s="147">
        <v>0</v>
      </c>
      <c r="R25" s="148">
        <v>0</v>
      </c>
      <c r="S25" s="149">
        <v>6</v>
      </c>
      <c r="T25" s="147">
        <v>0</v>
      </c>
      <c r="U25" s="148">
        <v>6</v>
      </c>
    </row>
    <row r="26" spans="1:22" s="115" customFormat="1" ht="18.75">
      <c r="A26" s="122"/>
      <c r="B26" s="144" t="s">
        <v>124</v>
      </c>
      <c r="C26" s="145" t="s">
        <v>125</v>
      </c>
      <c r="D26" s="146">
        <v>2</v>
      </c>
      <c r="E26" s="147">
        <v>0</v>
      </c>
      <c r="F26" s="148">
        <v>2</v>
      </c>
      <c r="G26" s="149">
        <v>2</v>
      </c>
      <c r="H26" s="147">
        <v>0</v>
      </c>
      <c r="I26" s="148">
        <v>2</v>
      </c>
      <c r="J26" s="149">
        <v>1</v>
      </c>
      <c r="K26" s="147">
        <v>0</v>
      </c>
      <c r="L26" s="148">
        <v>1</v>
      </c>
      <c r="M26" s="149">
        <v>0</v>
      </c>
      <c r="N26" s="147">
        <v>0</v>
      </c>
      <c r="O26" s="148">
        <v>0</v>
      </c>
      <c r="P26" s="149">
        <v>0</v>
      </c>
      <c r="Q26" s="147">
        <v>0</v>
      </c>
      <c r="R26" s="148">
        <v>0</v>
      </c>
      <c r="S26" s="149">
        <v>5</v>
      </c>
      <c r="T26" s="147">
        <v>0</v>
      </c>
      <c r="U26" s="148">
        <v>5</v>
      </c>
    </row>
    <row r="27" spans="1:22" s="115" customFormat="1" ht="18.75">
      <c r="A27" s="122"/>
      <c r="B27" s="144" t="s">
        <v>126</v>
      </c>
      <c r="C27" s="145" t="s">
        <v>127</v>
      </c>
      <c r="D27" s="146">
        <v>1</v>
      </c>
      <c r="E27" s="147">
        <v>0</v>
      </c>
      <c r="F27" s="148">
        <v>1</v>
      </c>
      <c r="G27" s="149">
        <v>2</v>
      </c>
      <c r="H27" s="147">
        <v>0</v>
      </c>
      <c r="I27" s="148">
        <v>2</v>
      </c>
      <c r="J27" s="149">
        <v>2</v>
      </c>
      <c r="K27" s="147">
        <v>0</v>
      </c>
      <c r="L27" s="148">
        <v>2</v>
      </c>
      <c r="M27" s="149">
        <v>0</v>
      </c>
      <c r="N27" s="147">
        <v>2</v>
      </c>
      <c r="O27" s="148">
        <v>2</v>
      </c>
      <c r="P27" s="149">
        <v>0</v>
      </c>
      <c r="Q27" s="147">
        <v>0</v>
      </c>
      <c r="R27" s="148">
        <v>0</v>
      </c>
      <c r="S27" s="149">
        <v>5</v>
      </c>
      <c r="T27" s="147">
        <v>2</v>
      </c>
      <c r="U27" s="148">
        <v>7</v>
      </c>
    </row>
    <row r="28" spans="1:22" s="115" customFormat="1" ht="37.5">
      <c r="A28" s="122"/>
      <c r="B28" s="144" t="s">
        <v>128</v>
      </c>
      <c r="C28" s="145" t="s">
        <v>129</v>
      </c>
      <c r="D28" s="146">
        <v>3</v>
      </c>
      <c r="E28" s="147">
        <v>0</v>
      </c>
      <c r="F28" s="148">
        <v>3</v>
      </c>
      <c r="G28" s="149">
        <v>1</v>
      </c>
      <c r="H28" s="147">
        <v>0</v>
      </c>
      <c r="I28" s="148">
        <v>1</v>
      </c>
      <c r="J28" s="149">
        <v>6</v>
      </c>
      <c r="K28" s="147">
        <v>0</v>
      </c>
      <c r="L28" s="148">
        <v>6</v>
      </c>
      <c r="M28" s="149">
        <v>2</v>
      </c>
      <c r="N28" s="147">
        <v>0</v>
      </c>
      <c r="O28" s="148">
        <v>2</v>
      </c>
      <c r="P28" s="149">
        <v>0</v>
      </c>
      <c r="Q28" s="147">
        <v>0</v>
      </c>
      <c r="R28" s="148">
        <v>0</v>
      </c>
      <c r="S28" s="149">
        <v>12</v>
      </c>
      <c r="T28" s="147">
        <v>0</v>
      </c>
      <c r="U28" s="148">
        <v>12</v>
      </c>
    </row>
    <row r="29" spans="1:22" s="115" customFormat="1" ht="18.75">
      <c r="A29" s="122"/>
      <c r="B29" s="144" t="s">
        <v>130</v>
      </c>
      <c r="C29" s="145" t="s">
        <v>131</v>
      </c>
      <c r="D29" s="146">
        <v>24</v>
      </c>
      <c r="E29" s="147">
        <v>1</v>
      </c>
      <c r="F29" s="148">
        <v>25</v>
      </c>
      <c r="G29" s="149">
        <v>22</v>
      </c>
      <c r="H29" s="147">
        <v>2</v>
      </c>
      <c r="I29" s="148">
        <v>24</v>
      </c>
      <c r="J29" s="149">
        <v>23</v>
      </c>
      <c r="K29" s="147">
        <v>13</v>
      </c>
      <c r="L29" s="148">
        <v>36</v>
      </c>
      <c r="M29" s="149">
        <v>13</v>
      </c>
      <c r="N29" s="147">
        <v>1</v>
      </c>
      <c r="O29" s="148">
        <v>14</v>
      </c>
      <c r="P29" s="149">
        <v>0</v>
      </c>
      <c r="Q29" s="147">
        <v>0</v>
      </c>
      <c r="R29" s="148">
        <v>0</v>
      </c>
      <c r="S29" s="149">
        <v>82</v>
      </c>
      <c r="T29" s="147">
        <v>17</v>
      </c>
      <c r="U29" s="148">
        <v>99</v>
      </c>
    </row>
    <row r="30" spans="1:22" s="115" customFormat="1" ht="37.5">
      <c r="A30" s="122"/>
      <c r="B30" s="150" t="s">
        <v>132</v>
      </c>
      <c r="C30" s="151" t="s">
        <v>133</v>
      </c>
      <c r="D30" s="152">
        <v>11</v>
      </c>
      <c r="E30" s="153">
        <v>0</v>
      </c>
      <c r="F30" s="154">
        <v>11</v>
      </c>
      <c r="G30" s="155">
        <v>4</v>
      </c>
      <c r="H30" s="153">
        <v>0</v>
      </c>
      <c r="I30" s="154">
        <v>4</v>
      </c>
      <c r="J30" s="155">
        <v>15</v>
      </c>
      <c r="K30" s="153">
        <v>0</v>
      </c>
      <c r="L30" s="154">
        <v>15</v>
      </c>
      <c r="M30" s="155">
        <v>5</v>
      </c>
      <c r="N30" s="153">
        <v>0</v>
      </c>
      <c r="O30" s="154">
        <v>5</v>
      </c>
      <c r="P30" s="155">
        <v>0</v>
      </c>
      <c r="Q30" s="153">
        <v>0</v>
      </c>
      <c r="R30" s="154">
        <v>0</v>
      </c>
      <c r="S30" s="155">
        <v>35</v>
      </c>
      <c r="T30" s="153">
        <v>0</v>
      </c>
      <c r="U30" s="154">
        <v>35</v>
      </c>
    </row>
    <row r="31" spans="1:22" s="114" customFormat="1" ht="21.6" customHeight="1">
      <c r="A31" s="122"/>
      <c r="B31" s="7377" t="s">
        <v>14</v>
      </c>
      <c r="C31" s="7377"/>
      <c r="D31" s="156">
        <f>SUM(D9:D30)</f>
        <v>320</v>
      </c>
      <c r="E31" s="156">
        <f t="shared" ref="E31:U31" si="1">SUM(E9:E30)</f>
        <v>14</v>
      </c>
      <c r="F31" s="130">
        <f t="shared" si="1"/>
        <v>334</v>
      </c>
      <c r="G31" s="126">
        <f t="shared" si="1"/>
        <v>278</v>
      </c>
      <c r="H31" s="156">
        <f t="shared" si="1"/>
        <v>13</v>
      </c>
      <c r="I31" s="127">
        <f t="shared" si="1"/>
        <v>291</v>
      </c>
      <c r="J31" s="126">
        <f t="shared" si="1"/>
        <v>285</v>
      </c>
      <c r="K31" s="156">
        <f t="shared" si="1"/>
        <v>56</v>
      </c>
      <c r="L31" s="127">
        <f t="shared" si="1"/>
        <v>341</v>
      </c>
      <c r="M31" s="126">
        <f t="shared" si="1"/>
        <v>206</v>
      </c>
      <c r="N31" s="156">
        <f t="shared" si="1"/>
        <v>23</v>
      </c>
      <c r="O31" s="127">
        <f t="shared" si="1"/>
        <v>229</v>
      </c>
      <c r="P31" s="119">
        <f t="shared" si="1"/>
        <v>14</v>
      </c>
      <c r="Q31" s="193">
        <f t="shared" si="1"/>
        <v>0</v>
      </c>
      <c r="R31" s="194">
        <f t="shared" si="1"/>
        <v>14</v>
      </c>
      <c r="S31" s="126">
        <f t="shared" si="1"/>
        <v>1103</v>
      </c>
      <c r="T31" s="156">
        <f t="shared" si="1"/>
        <v>106</v>
      </c>
      <c r="U31" s="127">
        <f t="shared" si="1"/>
        <v>1209</v>
      </c>
    </row>
    <row r="32" spans="1:22" s="158" customFormat="1" ht="12.75" customHeight="1">
      <c r="A32" s="122"/>
      <c r="B32" s="7378" t="s">
        <v>15</v>
      </c>
      <c r="C32" s="7378"/>
      <c r="D32" s="177"/>
      <c r="E32" s="178"/>
      <c r="F32" s="179"/>
      <c r="G32" s="178"/>
      <c r="H32" s="178"/>
      <c r="I32" s="187"/>
      <c r="J32" s="178"/>
      <c r="K32" s="178"/>
      <c r="L32" s="187"/>
      <c r="M32" s="178"/>
      <c r="N32" s="178"/>
      <c r="O32" s="187"/>
      <c r="P32" s="178"/>
      <c r="Q32" s="178"/>
      <c r="R32" s="187"/>
      <c r="S32" s="178"/>
      <c r="T32" s="178"/>
      <c r="U32" s="187"/>
      <c r="V32" s="195"/>
    </row>
    <row r="33" spans="1:22" s="158" customFormat="1" ht="24.95" customHeight="1">
      <c r="A33" s="122"/>
      <c r="B33" s="7378" t="s">
        <v>16</v>
      </c>
      <c r="C33" s="7378"/>
      <c r="D33" s="180"/>
      <c r="E33" s="181"/>
      <c r="F33" s="182"/>
      <c r="G33" s="181"/>
      <c r="H33" s="181"/>
      <c r="I33" s="182"/>
      <c r="J33" s="181"/>
      <c r="K33" s="181"/>
      <c r="L33" s="182"/>
      <c r="M33" s="181"/>
      <c r="N33" s="181"/>
      <c r="O33" s="182"/>
      <c r="P33" s="181"/>
      <c r="Q33" s="181"/>
      <c r="R33" s="182"/>
      <c r="S33" s="181"/>
      <c r="T33" s="181"/>
      <c r="U33" s="182"/>
      <c r="V33" s="196"/>
    </row>
    <row r="34" spans="1:22" ht="18.75">
      <c r="A34" s="122"/>
      <c r="B34" s="172" t="s">
        <v>90</v>
      </c>
      <c r="C34" s="139" t="s">
        <v>91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>
      <c r="A35" s="122"/>
      <c r="B35" s="144" t="s">
        <v>92</v>
      </c>
      <c r="C35" s="145" t="s">
        <v>93</v>
      </c>
      <c r="D35" s="146">
        <v>17</v>
      </c>
      <c r="E35" s="147">
        <v>0</v>
      </c>
      <c r="F35" s="148">
        <v>17</v>
      </c>
      <c r="G35" s="149">
        <v>19</v>
      </c>
      <c r="H35" s="147">
        <v>0</v>
      </c>
      <c r="I35" s="148">
        <v>19</v>
      </c>
      <c r="J35" s="149">
        <v>17</v>
      </c>
      <c r="K35" s="147">
        <v>2</v>
      </c>
      <c r="L35" s="148">
        <v>19</v>
      </c>
      <c r="M35" s="149">
        <v>12</v>
      </c>
      <c r="N35" s="147">
        <v>0</v>
      </c>
      <c r="O35" s="148">
        <v>12</v>
      </c>
      <c r="P35" s="149">
        <v>0</v>
      </c>
      <c r="Q35" s="147">
        <v>0</v>
      </c>
      <c r="R35" s="148">
        <v>0</v>
      </c>
      <c r="S35" s="149">
        <v>65</v>
      </c>
      <c r="T35" s="147">
        <v>2</v>
      </c>
      <c r="U35" s="148">
        <v>67</v>
      </c>
    </row>
    <row r="36" spans="1:22" ht="18.75" outlineLevel="1">
      <c r="A36" s="122"/>
      <c r="B36" s="144" t="s">
        <v>94</v>
      </c>
      <c r="C36" s="145" t="s">
        <v>95</v>
      </c>
      <c r="D36" s="146">
        <v>13</v>
      </c>
      <c r="E36" s="147">
        <v>0</v>
      </c>
      <c r="F36" s="148">
        <v>13</v>
      </c>
      <c r="G36" s="149">
        <v>13</v>
      </c>
      <c r="H36" s="147">
        <v>1</v>
      </c>
      <c r="I36" s="148">
        <v>14</v>
      </c>
      <c r="J36" s="149">
        <v>17</v>
      </c>
      <c r="K36" s="147">
        <v>2</v>
      </c>
      <c r="L36" s="148">
        <v>19</v>
      </c>
      <c r="M36" s="149">
        <v>21</v>
      </c>
      <c r="N36" s="147">
        <v>2</v>
      </c>
      <c r="O36" s="148">
        <v>23</v>
      </c>
      <c r="P36" s="149">
        <v>0</v>
      </c>
      <c r="Q36" s="147">
        <v>0</v>
      </c>
      <c r="R36" s="148">
        <v>0</v>
      </c>
      <c r="S36" s="149">
        <v>64</v>
      </c>
      <c r="T36" s="147">
        <v>5</v>
      </c>
      <c r="U36" s="148">
        <v>69</v>
      </c>
    </row>
    <row r="37" spans="1:22" ht="18.75" outlineLevel="1">
      <c r="A37" s="122"/>
      <c r="B37" s="144" t="s">
        <v>96</v>
      </c>
      <c r="C37" s="145" t="s">
        <v>97</v>
      </c>
      <c r="D37" s="146">
        <v>17</v>
      </c>
      <c r="E37" s="147">
        <v>4</v>
      </c>
      <c r="F37" s="148">
        <v>21</v>
      </c>
      <c r="G37" s="149">
        <v>33</v>
      </c>
      <c r="H37" s="147">
        <v>0</v>
      </c>
      <c r="I37" s="148">
        <v>33</v>
      </c>
      <c r="J37" s="149">
        <v>12</v>
      </c>
      <c r="K37" s="147">
        <v>1</v>
      </c>
      <c r="L37" s="148">
        <v>13</v>
      </c>
      <c r="M37" s="149">
        <v>21</v>
      </c>
      <c r="N37" s="147">
        <v>3</v>
      </c>
      <c r="O37" s="148">
        <v>24</v>
      </c>
      <c r="P37" s="149">
        <v>0</v>
      </c>
      <c r="Q37" s="147">
        <v>0</v>
      </c>
      <c r="R37" s="148">
        <v>0</v>
      </c>
      <c r="S37" s="149">
        <v>83</v>
      </c>
      <c r="T37" s="147">
        <v>8</v>
      </c>
      <c r="U37" s="148">
        <v>91</v>
      </c>
    </row>
    <row r="38" spans="1:22" ht="18.75" outlineLevel="1">
      <c r="A38" s="122"/>
      <c r="B38" s="144" t="s">
        <v>98</v>
      </c>
      <c r="C38" s="145" t="s">
        <v>99</v>
      </c>
      <c r="D38" s="146">
        <v>17</v>
      </c>
      <c r="E38" s="147">
        <v>0</v>
      </c>
      <c r="F38" s="148">
        <v>17</v>
      </c>
      <c r="G38" s="149">
        <v>23</v>
      </c>
      <c r="H38" s="147">
        <v>1</v>
      </c>
      <c r="I38" s="148">
        <v>24</v>
      </c>
      <c r="J38" s="149">
        <v>18</v>
      </c>
      <c r="K38" s="147">
        <v>12</v>
      </c>
      <c r="L38" s="148">
        <v>30</v>
      </c>
      <c r="M38" s="149">
        <v>13</v>
      </c>
      <c r="N38" s="147">
        <v>2</v>
      </c>
      <c r="O38" s="148">
        <v>15</v>
      </c>
      <c r="P38" s="149">
        <v>0</v>
      </c>
      <c r="Q38" s="147">
        <v>0</v>
      </c>
      <c r="R38" s="148">
        <v>0</v>
      </c>
      <c r="S38" s="149">
        <v>71</v>
      </c>
      <c r="T38" s="147">
        <v>15</v>
      </c>
      <c r="U38" s="148">
        <v>86</v>
      </c>
    </row>
    <row r="39" spans="1:22" ht="18.75" outlineLevel="1">
      <c r="A39" s="122"/>
      <c r="B39" s="144" t="s">
        <v>100</v>
      </c>
      <c r="C39" s="145" t="s">
        <v>101</v>
      </c>
      <c r="D39" s="146">
        <v>19</v>
      </c>
      <c r="E39" s="147">
        <v>0</v>
      </c>
      <c r="F39" s="148">
        <v>19</v>
      </c>
      <c r="G39" s="149">
        <v>8</v>
      </c>
      <c r="H39" s="147">
        <v>3</v>
      </c>
      <c r="I39" s="148">
        <v>11</v>
      </c>
      <c r="J39" s="149">
        <v>17</v>
      </c>
      <c r="K39" s="147">
        <v>2</v>
      </c>
      <c r="L39" s="148">
        <v>19</v>
      </c>
      <c r="M39" s="149">
        <v>10</v>
      </c>
      <c r="N39" s="147">
        <v>0</v>
      </c>
      <c r="O39" s="148">
        <v>10</v>
      </c>
      <c r="P39" s="149">
        <v>0</v>
      </c>
      <c r="Q39" s="147">
        <v>0</v>
      </c>
      <c r="R39" s="148">
        <v>0</v>
      </c>
      <c r="S39" s="149">
        <v>54</v>
      </c>
      <c r="T39" s="147">
        <v>5</v>
      </c>
      <c r="U39" s="148">
        <v>59</v>
      </c>
    </row>
    <row r="40" spans="1:22" ht="18.75" outlineLevel="1">
      <c r="A40" s="122"/>
      <c r="B40" s="144" t="s">
        <v>102</v>
      </c>
      <c r="C40" s="145" t="s">
        <v>103</v>
      </c>
      <c r="D40" s="146">
        <v>51</v>
      </c>
      <c r="E40" s="147">
        <v>0</v>
      </c>
      <c r="F40" s="148">
        <v>51</v>
      </c>
      <c r="G40" s="149">
        <v>41</v>
      </c>
      <c r="H40" s="147">
        <v>0</v>
      </c>
      <c r="I40" s="148">
        <v>41</v>
      </c>
      <c r="J40" s="149">
        <v>43</v>
      </c>
      <c r="K40" s="147">
        <v>0</v>
      </c>
      <c r="L40" s="148">
        <v>43</v>
      </c>
      <c r="M40" s="149">
        <v>5</v>
      </c>
      <c r="N40" s="147">
        <v>0</v>
      </c>
      <c r="O40" s="148">
        <v>5</v>
      </c>
      <c r="P40" s="149">
        <v>0</v>
      </c>
      <c r="Q40" s="147">
        <v>0</v>
      </c>
      <c r="R40" s="148">
        <v>0</v>
      </c>
      <c r="S40" s="149">
        <v>140</v>
      </c>
      <c r="T40" s="147">
        <v>0</v>
      </c>
      <c r="U40" s="148">
        <v>140</v>
      </c>
    </row>
    <row r="41" spans="1:22" ht="18.75" outlineLevel="1">
      <c r="A41" s="122"/>
      <c r="B41" s="144" t="s">
        <v>104</v>
      </c>
      <c r="C41" s="145" t="s">
        <v>105</v>
      </c>
      <c r="D41" s="146">
        <v>15</v>
      </c>
      <c r="E41" s="147">
        <v>0</v>
      </c>
      <c r="F41" s="148">
        <v>15</v>
      </c>
      <c r="G41" s="149">
        <v>12</v>
      </c>
      <c r="H41" s="147">
        <v>0</v>
      </c>
      <c r="I41" s="148">
        <v>12</v>
      </c>
      <c r="J41" s="149">
        <v>15</v>
      </c>
      <c r="K41" s="147">
        <v>1</v>
      </c>
      <c r="L41" s="148">
        <v>16</v>
      </c>
      <c r="M41" s="149">
        <v>7</v>
      </c>
      <c r="N41" s="147">
        <v>0</v>
      </c>
      <c r="O41" s="148">
        <v>7</v>
      </c>
      <c r="P41" s="149">
        <v>0</v>
      </c>
      <c r="Q41" s="147">
        <v>0</v>
      </c>
      <c r="R41" s="148">
        <v>0</v>
      </c>
      <c r="S41" s="149">
        <v>49</v>
      </c>
      <c r="T41" s="147">
        <v>1</v>
      </c>
      <c r="U41" s="148">
        <v>50</v>
      </c>
    </row>
    <row r="42" spans="1:22" ht="37.5" outlineLevel="1">
      <c r="A42" s="122"/>
      <c r="B42" s="144" t="s">
        <v>106</v>
      </c>
      <c r="C42" s="145" t="s">
        <v>107</v>
      </c>
      <c r="D42" s="146">
        <v>16</v>
      </c>
      <c r="E42" s="147">
        <v>0</v>
      </c>
      <c r="F42" s="148">
        <v>16</v>
      </c>
      <c r="G42" s="149">
        <v>12</v>
      </c>
      <c r="H42" s="147">
        <v>0</v>
      </c>
      <c r="I42" s="148">
        <v>12</v>
      </c>
      <c r="J42" s="149">
        <v>15</v>
      </c>
      <c r="K42" s="147">
        <v>0</v>
      </c>
      <c r="L42" s="148">
        <v>15</v>
      </c>
      <c r="M42" s="149">
        <v>25</v>
      </c>
      <c r="N42" s="147">
        <v>2</v>
      </c>
      <c r="O42" s="148">
        <v>27</v>
      </c>
      <c r="P42" s="149">
        <v>14</v>
      </c>
      <c r="Q42" s="147">
        <v>0</v>
      </c>
      <c r="R42" s="148">
        <v>14</v>
      </c>
      <c r="S42" s="149">
        <v>82</v>
      </c>
      <c r="T42" s="147">
        <v>2</v>
      </c>
      <c r="U42" s="148">
        <v>84</v>
      </c>
    </row>
    <row r="43" spans="1:22" ht="18.75" outlineLevel="1">
      <c r="A43" s="122"/>
      <c r="B43" s="144" t="s">
        <v>108</v>
      </c>
      <c r="C43" s="145" t="s">
        <v>109</v>
      </c>
      <c r="D43" s="146">
        <v>49</v>
      </c>
      <c r="E43" s="147">
        <v>4</v>
      </c>
      <c r="F43" s="148">
        <v>53</v>
      </c>
      <c r="G43" s="149">
        <v>34</v>
      </c>
      <c r="H43" s="147">
        <v>3</v>
      </c>
      <c r="I43" s="148">
        <v>37</v>
      </c>
      <c r="J43" s="149">
        <v>37</v>
      </c>
      <c r="K43" s="147">
        <v>9</v>
      </c>
      <c r="L43" s="148">
        <v>46</v>
      </c>
      <c r="M43" s="149">
        <v>24</v>
      </c>
      <c r="N43" s="147">
        <v>4</v>
      </c>
      <c r="O43" s="148">
        <v>28</v>
      </c>
      <c r="P43" s="149">
        <v>0</v>
      </c>
      <c r="Q43" s="147">
        <v>0</v>
      </c>
      <c r="R43" s="148">
        <v>0</v>
      </c>
      <c r="S43" s="149">
        <v>144</v>
      </c>
      <c r="T43" s="147">
        <v>20</v>
      </c>
      <c r="U43" s="148">
        <v>164</v>
      </c>
    </row>
    <row r="44" spans="1:22" ht="18.75" outlineLevel="1">
      <c r="A44" s="122"/>
      <c r="B44" s="144" t="s">
        <v>110</v>
      </c>
      <c r="C44" s="145" t="s">
        <v>111</v>
      </c>
      <c r="D44" s="146">
        <v>14</v>
      </c>
      <c r="E44" s="147">
        <v>0</v>
      </c>
      <c r="F44" s="148">
        <v>14</v>
      </c>
      <c r="G44" s="149">
        <v>9</v>
      </c>
      <c r="H44" s="147">
        <v>0</v>
      </c>
      <c r="I44" s="148">
        <v>9</v>
      </c>
      <c r="J44" s="149">
        <v>7</v>
      </c>
      <c r="K44" s="147">
        <v>1</v>
      </c>
      <c r="L44" s="148">
        <v>8</v>
      </c>
      <c r="M44" s="149">
        <v>9</v>
      </c>
      <c r="N44" s="147">
        <v>0</v>
      </c>
      <c r="O44" s="148">
        <v>9</v>
      </c>
      <c r="P44" s="149">
        <v>0</v>
      </c>
      <c r="Q44" s="147">
        <v>0</v>
      </c>
      <c r="R44" s="148">
        <v>0</v>
      </c>
      <c r="S44" s="149">
        <v>39</v>
      </c>
      <c r="T44" s="147">
        <v>1</v>
      </c>
      <c r="U44" s="148">
        <v>40</v>
      </c>
    </row>
    <row r="45" spans="1:22" ht="18.75" outlineLevel="1">
      <c r="A45" s="122"/>
      <c r="B45" s="144" t="s">
        <v>112</v>
      </c>
      <c r="C45" s="145" t="s">
        <v>113</v>
      </c>
      <c r="D45" s="146">
        <v>10</v>
      </c>
      <c r="E45" s="147">
        <v>0</v>
      </c>
      <c r="F45" s="148">
        <v>10</v>
      </c>
      <c r="G45" s="149">
        <v>0</v>
      </c>
      <c r="H45" s="147">
        <v>0</v>
      </c>
      <c r="I45" s="148">
        <v>0</v>
      </c>
      <c r="J45" s="149">
        <v>6</v>
      </c>
      <c r="K45" s="147">
        <v>0</v>
      </c>
      <c r="L45" s="148">
        <v>6</v>
      </c>
      <c r="M45" s="149">
        <v>0</v>
      </c>
      <c r="N45" s="147">
        <v>0</v>
      </c>
      <c r="O45" s="148">
        <v>0</v>
      </c>
      <c r="P45" s="149">
        <v>0</v>
      </c>
      <c r="Q45" s="147">
        <v>0</v>
      </c>
      <c r="R45" s="148">
        <v>0</v>
      </c>
      <c r="S45" s="149">
        <v>16</v>
      </c>
      <c r="T45" s="147">
        <v>0</v>
      </c>
      <c r="U45" s="148">
        <v>16</v>
      </c>
    </row>
    <row r="46" spans="1:22" ht="56.25" outlineLevel="1">
      <c r="A46" s="122"/>
      <c r="B46" s="144" t="s">
        <v>114</v>
      </c>
      <c r="C46" s="145" t="s">
        <v>115</v>
      </c>
      <c r="D46" s="146">
        <v>15</v>
      </c>
      <c r="E46" s="147">
        <v>1</v>
      </c>
      <c r="F46" s="148">
        <v>16</v>
      </c>
      <c r="G46" s="149">
        <v>16</v>
      </c>
      <c r="H46" s="147">
        <v>1</v>
      </c>
      <c r="I46" s="148">
        <v>17</v>
      </c>
      <c r="J46" s="149">
        <v>7</v>
      </c>
      <c r="K46" s="147">
        <v>0</v>
      </c>
      <c r="L46" s="148">
        <v>7</v>
      </c>
      <c r="M46" s="149">
        <v>11</v>
      </c>
      <c r="N46" s="147">
        <v>2</v>
      </c>
      <c r="O46" s="148">
        <v>13</v>
      </c>
      <c r="P46" s="149">
        <v>0</v>
      </c>
      <c r="Q46" s="147">
        <v>0</v>
      </c>
      <c r="R46" s="148">
        <v>0</v>
      </c>
      <c r="S46" s="149">
        <v>49</v>
      </c>
      <c r="T46" s="147">
        <v>4</v>
      </c>
      <c r="U46" s="148">
        <v>53</v>
      </c>
    </row>
    <row r="47" spans="1:22" ht="18.75" outlineLevel="1">
      <c r="A47" s="122"/>
      <c r="B47" s="144" t="s">
        <v>116</v>
      </c>
      <c r="C47" s="145" t="s">
        <v>117</v>
      </c>
      <c r="D47" s="146">
        <v>14</v>
      </c>
      <c r="E47" s="147">
        <v>0</v>
      </c>
      <c r="F47" s="148">
        <v>14</v>
      </c>
      <c r="G47" s="149">
        <v>11</v>
      </c>
      <c r="H47" s="147">
        <v>0</v>
      </c>
      <c r="I47" s="148">
        <v>11</v>
      </c>
      <c r="J47" s="149">
        <v>7</v>
      </c>
      <c r="K47" s="147">
        <v>1</v>
      </c>
      <c r="L47" s="148">
        <v>8</v>
      </c>
      <c r="M47" s="149">
        <v>7</v>
      </c>
      <c r="N47" s="147">
        <v>0</v>
      </c>
      <c r="O47" s="148">
        <v>7</v>
      </c>
      <c r="P47" s="149">
        <v>0</v>
      </c>
      <c r="Q47" s="147">
        <v>0</v>
      </c>
      <c r="R47" s="148">
        <v>0</v>
      </c>
      <c r="S47" s="149">
        <v>39</v>
      </c>
      <c r="T47" s="147">
        <v>1</v>
      </c>
      <c r="U47" s="148">
        <v>40</v>
      </c>
    </row>
    <row r="48" spans="1:22" ht="18.75" outlineLevel="1">
      <c r="A48" s="122"/>
      <c r="B48" s="144" t="s">
        <v>118</v>
      </c>
      <c r="C48" s="145" t="s">
        <v>119</v>
      </c>
      <c r="D48" s="146">
        <v>2</v>
      </c>
      <c r="E48" s="147">
        <v>0</v>
      </c>
      <c r="F48" s="148">
        <v>2</v>
      </c>
      <c r="G48" s="149">
        <v>2</v>
      </c>
      <c r="H48" s="147">
        <v>1</v>
      </c>
      <c r="I48" s="148">
        <v>3</v>
      </c>
      <c r="J48" s="149">
        <v>1</v>
      </c>
      <c r="K48" s="147">
        <v>1</v>
      </c>
      <c r="L48" s="148">
        <v>2</v>
      </c>
      <c r="M48" s="149">
        <v>1</v>
      </c>
      <c r="N48" s="147">
        <v>0</v>
      </c>
      <c r="O48" s="148">
        <v>1</v>
      </c>
      <c r="P48" s="149">
        <v>0</v>
      </c>
      <c r="Q48" s="147">
        <v>0</v>
      </c>
      <c r="R48" s="148">
        <v>0</v>
      </c>
      <c r="S48" s="149">
        <v>6</v>
      </c>
      <c r="T48" s="147">
        <v>2</v>
      </c>
      <c r="U48" s="148">
        <v>8</v>
      </c>
    </row>
    <row r="49" spans="1:21" ht="18.75" outlineLevel="1">
      <c r="A49" s="122"/>
      <c r="B49" s="144" t="s">
        <v>120</v>
      </c>
      <c r="C49" s="145" t="s">
        <v>121</v>
      </c>
      <c r="D49" s="146">
        <v>3</v>
      </c>
      <c r="E49" s="147">
        <v>0</v>
      </c>
      <c r="F49" s="148">
        <v>3</v>
      </c>
      <c r="G49" s="149">
        <v>9</v>
      </c>
      <c r="H49" s="147">
        <v>0</v>
      </c>
      <c r="I49" s="148">
        <v>9</v>
      </c>
      <c r="J49" s="149">
        <v>6</v>
      </c>
      <c r="K49" s="147">
        <v>2</v>
      </c>
      <c r="L49" s="148">
        <v>8</v>
      </c>
      <c r="M49" s="149">
        <v>2</v>
      </c>
      <c r="N49" s="147">
        <v>0</v>
      </c>
      <c r="O49" s="148">
        <v>2</v>
      </c>
      <c r="P49" s="149">
        <v>0</v>
      </c>
      <c r="Q49" s="147">
        <v>0</v>
      </c>
      <c r="R49" s="148">
        <v>0</v>
      </c>
      <c r="S49" s="149">
        <v>20</v>
      </c>
      <c r="T49" s="147">
        <v>2</v>
      </c>
      <c r="U49" s="148">
        <v>22</v>
      </c>
    </row>
    <row r="50" spans="1:21" ht="18.75" outlineLevel="1">
      <c r="A50" s="122"/>
      <c r="B50" s="144" t="s">
        <v>122</v>
      </c>
      <c r="C50" s="145" t="s">
        <v>123</v>
      </c>
      <c r="D50" s="146">
        <v>2</v>
      </c>
      <c r="E50" s="147">
        <v>0</v>
      </c>
      <c r="F50" s="148">
        <v>2</v>
      </c>
      <c r="G50" s="149">
        <v>0</v>
      </c>
      <c r="H50" s="147">
        <v>0</v>
      </c>
      <c r="I50" s="148">
        <v>0</v>
      </c>
      <c r="J50" s="149">
        <v>1</v>
      </c>
      <c r="K50" s="147">
        <v>0</v>
      </c>
      <c r="L50" s="148">
        <v>1</v>
      </c>
      <c r="M50" s="149">
        <v>2</v>
      </c>
      <c r="N50" s="147">
        <v>0</v>
      </c>
      <c r="O50" s="148">
        <v>2</v>
      </c>
      <c r="P50" s="149">
        <v>0</v>
      </c>
      <c r="Q50" s="147">
        <v>0</v>
      </c>
      <c r="R50" s="148">
        <v>0</v>
      </c>
      <c r="S50" s="149">
        <v>5</v>
      </c>
      <c r="T50" s="147">
        <v>0</v>
      </c>
      <c r="U50" s="148">
        <v>5</v>
      </c>
    </row>
    <row r="51" spans="1:21" ht="18.75" outlineLevel="1">
      <c r="A51" s="122"/>
      <c r="B51" s="144" t="s">
        <v>124</v>
      </c>
      <c r="C51" s="145" t="s">
        <v>125</v>
      </c>
      <c r="D51" s="146">
        <v>2</v>
      </c>
      <c r="E51" s="147">
        <v>0</v>
      </c>
      <c r="F51" s="148">
        <v>2</v>
      </c>
      <c r="G51" s="149">
        <v>2</v>
      </c>
      <c r="H51" s="147">
        <v>0</v>
      </c>
      <c r="I51" s="148">
        <v>2</v>
      </c>
      <c r="J51" s="149">
        <v>1</v>
      </c>
      <c r="K51" s="147">
        <v>0</v>
      </c>
      <c r="L51" s="148">
        <v>1</v>
      </c>
      <c r="M51" s="149">
        <v>0</v>
      </c>
      <c r="N51" s="147">
        <v>0</v>
      </c>
      <c r="O51" s="148">
        <v>0</v>
      </c>
      <c r="P51" s="149">
        <v>0</v>
      </c>
      <c r="Q51" s="147">
        <v>0</v>
      </c>
      <c r="R51" s="148">
        <v>0</v>
      </c>
      <c r="S51" s="149">
        <v>5</v>
      </c>
      <c r="T51" s="147">
        <v>0</v>
      </c>
      <c r="U51" s="148">
        <v>5</v>
      </c>
    </row>
    <row r="52" spans="1:21" ht="18.75" outlineLevel="1">
      <c r="A52" s="122"/>
      <c r="B52" s="144" t="s">
        <v>126</v>
      </c>
      <c r="C52" s="145" t="s">
        <v>127</v>
      </c>
      <c r="D52" s="146">
        <v>1</v>
      </c>
      <c r="E52" s="147">
        <v>0</v>
      </c>
      <c r="F52" s="148">
        <v>1</v>
      </c>
      <c r="G52" s="149">
        <v>2</v>
      </c>
      <c r="H52" s="147">
        <v>0</v>
      </c>
      <c r="I52" s="148">
        <v>2</v>
      </c>
      <c r="J52" s="149">
        <v>2</v>
      </c>
      <c r="K52" s="147">
        <v>0</v>
      </c>
      <c r="L52" s="148">
        <v>2</v>
      </c>
      <c r="M52" s="149">
        <v>0</v>
      </c>
      <c r="N52" s="147">
        <v>0</v>
      </c>
      <c r="O52" s="148">
        <v>0</v>
      </c>
      <c r="P52" s="149">
        <v>0</v>
      </c>
      <c r="Q52" s="147">
        <v>0</v>
      </c>
      <c r="R52" s="148">
        <v>0</v>
      </c>
      <c r="S52" s="149">
        <v>5</v>
      </c>
      <c r="T52" s="147">
        <v>0</v>
      </c>
      <c r="U52" s="148">
        <v>5</v>
      </c>
    </row>
    <row r="53" spans="1:21" ht="37.5" outlineLevel="1">
      <c r="A53" s="122"/>
      <c r="B53" s="144" t="s">
        <v>128</v>
      </c>
      <c r="C53" s="145" t="s">
        <v>129</v>
      </c>
      <c r="D53" s="146">
        <v>3</v>
      </c>
      <c r="E53" s="147">
        <v>0</v>
      </c>
      <c r="F53" s="148">
        <v>3</v>
      </c>
      <c r="G53" s="149">
        <v>1</v>
      </c>
      <c r="H53" s="147">
        <v>0</v>
      </c>
      <c r="I53" s="148">
        <v>1</v>
      </c>
      <c r="J53" s="149">
        <v>6</v>
      </c>
      <c r="K53" s="147">
        <v>0</v>
      </c>
      <c r="L53" s="148">
        <v>6</v>
      </c>
      <c r="M53" s="149">
        <v>2</v>
      </c>
      <c r="N53" s="147">
        <v>0</v>
      </c>
      <c r="O53" s="148">
        <v>2</v>
      </c>
      <c r="P53" s="149">
        <v>0</v>
      </c>
      <c r="Q53" s="147">
        <v>0</v>
      </c>
      <c r="R53" s="148">
        <v>0</v>
      </c>
      <c r="S53" s="149">
        <v>12</v>
      </c>
      <c r="T53" s="147">
        <v>0</v>
      </c>
      <c r="U53" s="148">
        <v>12</v>
      </c>
    </row>
    <row r="54" spans="1:21" ht="18.75" outlineLevel="1">
      <c r="A54" s="122"/>
      <c r="B54" s="144" t="s">
        <v>130</v>
      </c>
      <c r="C54" s="145" t="s">
        <v>131</v>
      </c>
      <c r="D54" s="146">
        <v>23</v>
      </c>
      <c r="E54" s="147">
        <v>1</v>
      </c>
      <c r="F54" s="148">
        <v>24</v>
      </c>
      <c r="G54" s="149">
        <v>21</v>
      </c>
      <c r="H54" s="147">
        <v>2</v>
      </c>
      <c r="I54" s="148">
        <v>23</v>
      </c>
      <c r="J54" s="149">
        <v>23</v>
      </c>
      <c r="K54" s="147">
        <v>13</v>
      </c>
      <c r="L54" s="148">
        <v>36</v>
      </c>
      <c r="M54" s="149">
        <v>12</v>
      </c>
      <c r="N54" s="147">
        <v>1</v>
      </c>
      <c r="O54" s="148">
        <v>13</v>
      </c>
      <c r="P54" s="149">
        <v>0</v>
      </c>
      <c r="Q54" s="147">
        <v>0</v>
      </c>
      <c r="R54" s="148">
        <v>0</v>
      </c>
      <c r="S54" s="149">
        <v>79</v>
      </c>
      <c r="T54" s="147">
        <v>17</v>
      </c>
      <c r="U54" s="148">
        <v>96</v>
      </c>
    </row>
    <row r="55" spans="1:21" ht="37.5" outlineLevel="1">
      <c r="A55" s="122"/>
      <c r="B55" s="150" t="s">
        <v>132</v>
      </c>
      <c r="C55" s="151" t="s">
        <v>133</v>
      </c>
      <c r="D55" s="152">
        <v>11</v>
      </c>
      <c r="E55" s="153">
        <v>0</v>
      </c>
      <c r="F55" s="154">
        <v>11</v>
      </c>
      <c r="G55" s="155">
        <v>4</v>
      </c>
      <c r="H55" s="153">
        <v>0</v>
      </c>
      <c r="I55" s="154">
        <v>4</v>
      </c>
      <c r="J55" s="155">
        <v>15</v>
      </c>
      <c r="K55" s="153">
        <v>0</v>
      </c>
      <c r="L55" s="154">
        <v>15</v>
      </c>
      <c r="M55" s="155">
        <v>5</v>
      </c>
      <c r="N55" s="153">
        <v>0</v>
      </c>
      <c r="O55" s="154">
        <v>5</v>
      </c>
      <c r="P55" s="155">
        <v>0</v>
      </c>
      <c r="Q55" s="153">
        <v>0</v>
      </c>
      <c r="R55" s="154">
        <v>0</v>
      </c>
      <c r="S55" s="155">
        <v>35</v>
      </c>
      <c r="T55" s="153">
        <v>0</v>
      </c>
      <c r="U55" s="154">
        <v>35</v>
      </c>
    </row>
    <row r="56" spans="1:21" ht="17.649999999999999" customHeight="1">
      <c r="B56" s="7379" t="s">
        <v>17</v>
      </c>
      <c r="C56" s="7379"/>
      <c r="D56" s="156">
        <f>SUM(D34:D55)</f>
        <v>314</v>
      </c>
      <c r="E56" s="156">
        <f t="shared" ref="E56:U56" si="2">SUM(E34:E55)</f>
        <v>10</v>
      </c>
      <c r="F56" s="127">
        <f t="shared" si="2"/>
        <v>324</v>
      </c>
      <c r="G56" s="126">
        <f t="shared" si="2"/>
        <v>272</v>
      </c>
      <c r="H56" s="156">
        <f t="shared" si="2"/>
        <v>12</v>
      </c>
      <c r="I56" s="130">
        <f t="shared" si="2"/>
        <v>284</v>
      </c>
      <c r="J56" s="126">
        <f t="shared" si="2"/>
        <v>273</v>
      </c>
      <c r="K56" s="156">
        <f t="shared" si="2"/>
        <v>47</v>
      </c>
      <c r="L56" s="127">
        <f t="shared" si="2"/>
        <v>320</v>
      </c>
      <c r="M56" s="126">
        <f t="shared" si="2"/>
        <v>189</v>
      </c>
      <c r="N56" s="156">
        <f t="shared" si="2"/>
        <v>16</v>
      </c>
      <c r="O56" s="127">
        <f t="shared" si="2"/>
        <v>205</v>
      </c>
      <c r="P56" s="188">
        <f t="shared" si="2"/>
        <v>14</v>
      </c>
      <c r="Q56" s="119">
        <f t="shared" si="2"/>
        <v>0</v>
      </c>
      <c r="R56" s="194">
        <f t="shared" si="2"/>
        <v>14</v>
      </c>
      <c r="S56" s="126">
        <f t="shared" si="2"/>
        <v>1062</v>
      </c>
      <c r="T56" s="156">
        <f t="shared" si="2"/>
        <v>85</v>
      </c>
      <c r="U56" s="127">
        <f t="shared" si="2"/>
        <v>1147</v>
      </c>
    </row>
    <row r="57" spans="1:21" ht="16.350000000000001" customHeight="1">
      <c r="B57" s="7380" t="s">
        <v>18</v>
      </c>
      <c r="C57" s="7380"/>
      <c r="D57" s="183"/>
      <c r="E57" s="184"/>
      <c r="F57" s="185"/>
      <c r="G57" s="184"/>
      <c r="H57" s="184"/>
      <c r="I57" s="189"/>
      <c r="J57" s="184"/>
      <c r="K57" s="184"/>
      <c r="L57" s="185"/>
      <c r="M57" s="184"/>
      <c r="N57" s="184"/>
      <c r="O57" s="185"/>
      <c r="P57" s="190"/>
      <c r="Q57" s="190"/>
      <c r="R57" s="197"/>
      <c r="S57" s="184"/>
      <c r="T57" s="184"/>
      <c r="U57" s="185"/>
    </row>
    <row r="58" spans="1:21" ht="18.75">
      <c r="B58" s="138" t="s">
        <v>92</v>
      </c>
      <c r="C58" s="139" t="s">
        <v>93</v>
      </c>
      <c r="D58" s="140">
        <v>2</v>
      </c>
      <c r="E58" s="141">
        <v>0</v>
      </c>
      <c r="F58" s="142">
        <v>2</v>
      </c>
      <c r="G58" s="143">
        <v>1</v>
      </c>
      <c r="H58" s="141">
        <v>0</v>
      </c>
      <c r="I58" s="142">
        <v>1</v>
      </c>
      <c r="J58" s="143">
        <v>0</v>
      </c>
      <c r="K58" s="141">
        <v>1</v>
      </c>
      <c r="L58" s="142">
        <v>1</v>
      </c>
      <c r="M58" s="143">
        <v>1</v>
      </c>
      <c r="N58" s="141">
        <v>0</v>
      </c>
      <c r="O58" s="142">
        <v>1</v>
      </c>
      <c r="P58" s="143">
        <v>0</v>
      </c>
      <c r="Q58" s="141">
        <v>0</v>
      </c>
      <c r="R58" s="142">
        <v>0</v>
      </c>
      <c r="S58" s="143">
        <v>4</v>
      </c>
      <c r="T58" s="141">
        <v>1</v>
      </c>
      <c r="U58" s="142">
        <v>5</v>
      </c>
    </row>
    <row r="59" spans="1:21" ht="18.75" outlineLevel="1">
      <c r="B59" s="144" t="s">
        <v>94</v>
      </c>
      <c r="C59" s="145" t="s">
        <v>95</v>
      </c>
      <c r="D59" s="146">
        <v>0</v>
      </c>
      <c r="E59" s="147">
        <v>0</v>
      </c>
      <c r="F59" s="148">
        <v>0</v>
      </c>
      <c r="G59" s="149">
        <v>0</v>
      </c>
      <c r="H59" s="147">
        <v>0</v>
      </c>
      <c r="I59" s="148">
        <v>0</v>
      </c>
      <c r="J59" s="149">
        <v>0</v>
      </c>
      <c r="K59" s="147">
        <v>0</v>
      </c>
      <c r="L59" s="148">
        <v>0</v>
      </c>
      <c r="M59" s="149">
        <v>1</v>
      </c>
      <c r="N59" s="147">
        <v>0</v>
      </c>
      <c r="O59" s="148">
        <v>1</v>
      </c>
      <c r="P59" s="149">
        <v>0</v>
      </c>
      <c r="Q59" s="147">
        <v>0</v>
      </c>
      <c r="R59" s="148">
        <v>0</v>
      </c>
      <c r="S59" s="149">
        <v>1</v>
      </c>
      <c r="T59" s="147">
        <v>0</v>
      </c>
      <c r="U59" s="148">
        <v>1</v>
      </c>
    </row>
    <row r="60" spans="1:21" ht="18.75" outlineLevel="1">
      <c r="B60" s="144" t="s">
        <v>96</v>
      </c>
      <c r="C60" s="145" t="s">
        <v>97</v>
      </c>
      <c r="D60" s="146">
        <v>0</v>
      </c>
      <c r="E60" s="147">
        <v>0</v>
      </c>
      <c r="F60" s="148">
        <v>0</v>
      </c>
      <c r="G60" s="149">
        <v>2</v>
      </c>
      <c r="H60" s="147">
        <v>0</v>
      </c>
      <c r="I60" s="148">
        <v>2</v>
      </c>
      <c r="J60" s="149">
        <v>2</v>
      </c>
      <c r="K60" s="147">
        <v>2</v>
      </c>
      <c r="L60" s="148">
        <v>4</v>
      </c>
      <c r="M60" s="149">
        <v>2</v>
      </c>
      <c r="N60" s="147">
        <v>0</v>
      </c>
      <c r="O60" s="148">
        <v>2</v>
      </c>
      <c r="P60" s="149">
        <v>0</v>
      </c>
      <c r="Q60" s="147">
        <v>0</v>
      </c>
      <c r="R60" s="148">
        <v>0</v>
      </c>
      <c r="S60" s="149">
        <v>6</v>
      </c>
      <c r="T60" s="147">
        <v>2</v>
      </c>
      <c r="U60" s="148">
        <v>8</v>
      </c>
    </row>
    <row r="61" spans="1:21" ht="18.75" outlineLevel="1">
      <c r="B61" s="144" t="s">
        <v>98</v>
      </c>
      <c r="C61" s="145" t="s">
        <v>99</v>
      </c>
      <c r="D61" s="146">
        <v>1</v>
      </c>
      <c r="E61" s="147">
        <v>0</v>
      </c>
      <c r="F61" s="148">
        <v>1</v>
      </c>
      <c r="G61" s="149">
        <v>0</v>
      </c>
      <c r="H61" s="147">
        <v>0</v>
      </c>
      <c r="I61" s="148">
        <v>0</v>
      </c>
      <c r="J61" s="149">
        <v>2</v>
      </c>
      <c r="K61" s="147">
        <v>4</v>
      </c>
      <c r="L61" s="148">
        <v>6</v>
      </c>
      <c r="M61" s="149">
        <v>0</v>
      </c>
      <c r="N61" s="147">
        <v>0</v>
      </c>
      <c r="O61" s="148">
        <v>0</v>
      </c>
      <c r="P61" s="149">
        <v>0</v>
      </c>
      <c r="Q61" s="147">
        <v>0</v>
      </c>
      <c r="R61" s="148">
        <v>0</v>
      </c>
      <c r="S61" s="149">
        <v>3</v>
      </c>
      <c r="T61" s="147">
        <v>4</v>
      </c>
      <c r="U61" s="148">
        <v>7</v>
      </c>
    </row>
    <row r="62" spans="1:21" ht="18.75" outlineLevel="1">
      <c r="B62" s="144" t="s">
        <v>100</v>
      </c>
      <c r="C62" s="145" t="s">
        <v>101</v>
      </c>
      <c r="D62" s="146">
        <v>0</v>
      </c>
      <c r="E62" s="147">
        <v>1</v>
      </c>
      <c r="F62" s="148">
        <v>1</v>
      </c>
      <c r="G62" s="149">
        <v>0</v>
      </c>
      <c r="H62" s="147">
        <v>0</v>
      </c>
      <c r="I62" s="148">
        <v>0</v>
      </c>
      <c r="J62" s="149">
        <v>0</v>
      </c>
      <c r="K62" s="147">
        <v>0</v>
      </c>
      <c r="L62" s="148">
        <v>0</v>
      </c>
      <c r="M62" s="149">
        <v>1</v>
      </c>
      <c r="N62" s="147">
        <v>0</v>
      </c>
      <c r="O62" s="148">
        <v>1</v>
      </c>
      <c r="P62" s="149">
        <v>0</v>
      </c>
      <c r="Q62" s="147">
        <v>0</v>
      </c>
      <c r="R62" s="148">
        <v>0</v>
      </c>
      <c r="S62" s="149">
        <v>1</v>
      </c>
      <c r="T62" s="147">
        <v>1</v>
      </c>
      <c r="U62" s="148">
        <v>2</v>
      </c>
    </row>
    <row r="63" spans="1:21" ht="18.75" outlineLevel="1">
      <c r="B63" s="144" t="s">
        <v>102</v>
      </c>
      <c r="C63" s="145" t="s">
        <v>103</v>
      </c>
      <c r="D63" s="146">
        <v>1</v>
      </c>
      <c r="E63" s="147">
        <v>0</v>
      </c>
      <c r="F63" s="148">
        <v>1</v>
      </c>
      <c r="G63" s="149">
        <v>0</v>
      </c>
      <c r="H63" s="147">
        <v>0</v>
      </c>
      <c r="I63" s="148">
        <v>0</v>
      </c>
      <c r="J63" s="149">
        <v>2</v>
      </c>
      <c r="K63" s="147">
        <v>0</v>
      </c>
      <c r="L63" s="148">
        <v>2</v>
      </c>
      <c r="M63" s="149">
        <v>0</v>
      </c>
      <c r="N63" s="147">
        <v>0</v>
      </c>
      <c r="O63" s="148">
        <v>0</v>
      </c>
      <c r="P63" s="149">
        <v>0</v>
      </c>
      <c r="Q63" s="147">
        <v>0</v>
      </c>
      <c r="R63" s="148">
        <v>0</v>
      </c>
      <c r="S63" s="149">
        <v>3</v>
      </c>
      <c r="T63" s="147">
        <v>0</v>
      </c>
      <c r="U63" s="148">
        <v>3</v>
      </c>
    </row>
    <row r="64" spans="1:21" ht="37.5" outlineLevel="1">
      <c r="B64" s="144" t="s">
        <v>106</v>
      </c>
      <c r="C64" s="145" t="s">
        <v>107</v>
      </c>
      <c r="D64" s="146">
        <v>0</v>
      </c>
      <c r="E64" s="147">
        <v>0</v>
      </c>
      <c r="F64" s="148">
        <v>0</v>
      </c>
      <c r="G64" s="149">
        <v>0</v>
      </c>
      <c r="H64" s="147">
        <v>0</v>
      </c>
      <c r="I64" s="148">
        <v>0</v>
      </c>
      <c r="J64" s="149">
        <v>0</v>
      </c>
      <c r="K64" s="147">
        <v>2</v>
      </c>
      <c r="L64" s="148">
        <v>2</v>
      </c>
      <c r="M64" s="149">
        <v>0</v>
      </c>
      <c r="N64" s="147">
        <v>0</v>
      </c>
      <c r="O64" s="148">
        <v>0</v>
      </c>
      <c r="P64" s="149">
        <v>0</v>
      </c>
      <c r="Q64" s="147">
        <v>0</v>
      </c>
      <c r="R64" s="148">
        <v>0</v>
      </c>
      <c r="S64" s="149">
        <v>0</v>
      </c>
      <c r="T64" s="147">
        <v>2</v>
      </c>
      <c r="U64" s="148">
        <v>2</v>
      </c>
    </row>
    <row r="65" spans="2:22" ht="18.75" outlineLevel="1">
      <c r="B65" s="144" t="s">
        <v>108</v>
      </c>
      <c r="C65" s="145" t="s">
        <v>109</v>
      </c>
      <c r="D65" s="146">
        <v>1</v>
      </c>
      <c r="E65" s="147">
        <v>1</v>
      </c>
      <c r="F65" s="148">
        <v>2</v>
      </c>
      <c r="G65" s="149">
        <v>2</v>
      </c>
      <c r="H65" s="147">
        <v>1</v>
      </c>
      <c r="I65" s="148">
        <v>3</v>
      </c>
      <c r="J65" s="149">
        <v>3</v>
      </c>
      <c r="K65" s="147">
        <v>0</v>
      </c>
      <c r="L65" s="148">
        <v>3</v>
      </c>
      <c r="M65" s="149">
        <v>6</v>
      </c>
      <c r="N65" s="147">
        <v>0</v>
      </c>
      <c r="O65" s="148">
        <v>6</v>
      </c>
      <c r="P65" s="149">
        <v>0</v>
      </c>
      <c r="Q65" s="147">
        <v>0</v>
      </c>
      <c r="R65" s="148">
        <v>0</v>
      </c>
      <c r="S65" s="149">
        <v>12</v>
      </c>
      <c r="T65" s="147">
        <v>2</v>
      </c>
      <c r="U65" s="148">
        <v>14</v>
      </c>
    </row>
    <row r="66" spans="2:22" ht="18.75" outlineLevel="1">
      <c r="B66" s="144" t="s">
        <v>110</v>
      </c>
      <c r="C66" s="145" t="s">
        <v>111</v>
      </c>
      <c r="D66" s="146">
        <v>0</v>
      </c>
      <c r="E66" s="147">
        <v>0</v>
      </c>
      <c r="F66" s="148">
        <v>0</v>
      </c>
      <c r="G66" s="149">
        <v>0</v>
      </c>
      <c r="H66" s="147">
        <v>0</v>
      </c>
      <c r="I66" s="148">
        <v>0</v>
      </c>
      <c r="J66" s="149">
        <v>1</v>
      </c>
      <c r="K66" s="147">
        <v>0</v>
      </c>
      <c r="L66" s="148">
        <v>1</v>
      </c>
      <c r="M66" s="149">
        <v>0</v>
      </c>
      <c r="N66" s="147">
        <v>0</v>
      </c>
      <c r="O66" s="148">
        <v>0</v>
      </c>
      <c r="P66" s="149">
        <v>0</v>
      </c>
      <c r="Q66" s="147">
        <v>0</v>
      </c>
      <c r="R66" s="148">
        <v>0</v>
      </c>
      <c r="S66" s="149">
        <v>1</v>
      </c>
      <c r="T66" s="147">
        <v>0</v>
      </c>
      <c r="U66" s="148">
        <v>1</v>
      </c>
    </row>
    <row r="67" spans="2:22" ht="56.25" outlineLevel="1">
      <c r="B67" s="144" t="s">
        <v>114</v>
      </c>
      <c r="C67" s="145" t="s">
        <v>115</v>
      </c>
      <c r="D67" s="146">
        <v>0</v>
      </c>
      <c r="E67" s="147">
        <v>0</v>
      </c>
      <c r="F67" s="148">
        <v>0</v>
      </c>
      <c r="G67" s="149">
        <v>0</v>
      </c>
      <c r="H67" s="147">
        <v>0</v>
      </c>
      <c r="I67" s="148">
        <v>0</v>
      </c>
      <c r="J67" s="149">
        <v>0</v>
      </c>
      <c r="K67" s="147">
        <v>0</v>
      </c>
      <c r="L67" s="148">
        <v>0</v>
      </c>
      <c r="M67" s="149">
        <v>0</v>
      </c>
      <c r="N67" s="147">
        <v>2</v>
      </c>
      <c r="O67" s="148">
        <v>2</v>
      </c>
      <c r="P67" s="149">
        <v>0</v>
      </c>
      <c r="Q67" s="147">
        <v>0</v>
      </c>
      <c r="R67" s="148">
        <v>0</v>
      </c>
      <c r="S67" s="149">
        <v>0</v>
      </c>
      <c r="T67" s="147">
        <v>2</v>
      </c>
      <c r="U67" s="148">
        <v>2</v>
      </c>
    </row>
    <row r="68" spans="2:22" ht="18.75" outlineLevel="1">
      <c r="B68" s="144" t="s">
        <v>116</v>
      </c>
      <c r="C68" s="145" t="s">
        <v>117</v>
      </c>
      <c r="D68" s="146">
        <v>0</v>
      </c>
      <c r="E68" s="147">
        <v>0</v>
      </c>
      <c r="F68" s="148">
        <v>0</v>
      </c>
      <c r="G68" s="149">
        <v>0</v>
      </c>
      <c r="H68" s="147">
        <v>0</v>
      </c>
      <c r="I68" s="148">
        <v>0</v>
      </c>
      <c r="J68" s="149">
        <v>2</v>
      </c>
      <c r="K68" s="147">
        <v>0</v>
      </c>
      <c r="L68" s="148">
        <v>2</v>
      </c>
      <c r="M68" s="149">
        <v>1</v>
      </c>
      <c r="N68" s="147">
        <v>0</v>
      </c>
      <c r="O68" s="148">
        <v>1</v>
      </c>
      <c r="P68" s="149">
        <v>0</v>
      </c>
      <c r="Q68" s="147">
        <v>0</v>
      </c>
      <c r="R68" s="148">
        <v>0</v>
      </c>
      <c r="S68" s="149">
        <v>3</v>
      </c>
      <c r="T68" s="147">
        <v>0</v>
      </c>
      <c r="U68" s="148">
        <v>3</v>
      </c>
    </row>
    <row r="69" spans="2:22" ht="18.75" outlineLevel="1">
      <c r="B69" s="144" t="s">
        <v>118</v>
      </c>
      <c r="C69" s="145" t="s">
        <v>119</v>
      </c>
      <c r="D69" s="146">
        <v>0</v>
      </c>
      <c r="E69" s="147">
        <v>2</v>
      </c>
      <c r="F69" s="148">
        <v>2</v>
      </c>
      <c r="G69" s="149">
        <v>0</v>
      </c>
      <c r="H69" s="147">
        <v>0</v>
      </c>
      <c r="I69" s="148">
        <v>0</v>
      </c>
      <c r="J69" s="149">
        <v>0</v>
      </c>
      <c r="K69" s="147">
        <v>0</v>
      </c>
      <c r="L69" s="148">
        <v>0</v>
      </c>
      <c r="M69" s="149">
        <v>1</v>
      </c>
      <c r="N69" s="147">
        <v>0</v>
      </c>
      <c r="O69" s="148">
        <v>1</v>
      </c>
      <c r="P69" s="149">
        <v>0</v>
      </c>
      <c r="Q69" s="147">
        <v>0</v>
      </c>
      <c r="R69" s="148">
        <v>0</v>
      </c>
      <c r="S69" s="149">
        <v>1</v>
      </c>
      <c r="T69" s="147">
        <v>2</v>
      </c>
      <c r="U69" s="148">
        <v>3</v>
      </c>
    </row>
    <row r="70" spans="2:22" ht="18.75" outlineLevel="1">
      <c r="B70" s="144" t="s">
        <v>120</v>
      </c>
      <c r="C70" s="145" t="s">
        <v>121</v>
      </c>
      <c r="D70" s="146">
        <v>0</v>
      </c>
      <c r="E70" s="147">
        <v>0</v>
      </c>
      <c r="F70" s="148">
        <v>0</v>
      </c>
      <c r="G70" s="149">
        <v>0</v>
      </c>
      <c r="H70" s="147">
        <v>0</v>
      </c>
      <c r="I70" s="148">
        <v>0</v>
      </c>
      <c r="J70" s="149">
        <v>0</v>
      </c>
      <c r="K70" s="147">
        <v>0</v>
      </c>
      <c r="L70" s="148">
        <v>0</v>
      </c>
      <c r="M70" s="149">
        <v>2</v>
      </c>
      <c r="N70" s="147">
        <v>3</v>
      </c>
      <c r="O70" s="148">
        <v>5</v>
      </c>
      <c r="P70" s="149">
        <v>0</v>
      </c>
      <c r="Q70" s="147">
        <v>0</v>
      </c>
      <c r="R70" s="148">
        <v>0</v>
      </c>
      <c r="S70" s="149">
        <v>2</v>
      </c>
      <c r="T70" s="147">
        <v>3</v>
      </c>
      <c r="U70" s="148">
        <v>5</v>
      </c>
    </row>
    <row r="71" spans="2:22" ht="18.75" outlineLevel="1">
      <c r="B71" s="144" t="s">
        <v>122</v>
      </c>
      <c r="C71" s="145" t="s">
        <v>123</v>
      </c>
      <c r="D71" s="146">
        <v>0</v>
      </c>
      <c r="E71" s="147">
        <v>0</v>
      </c>
      <c r="F71" s="148">
        <v>0</v>
      </c>
      <c r="G71" s="149">
        <v>0</v>
      </c>
      <c r="H71" s="147">
        <v>0</v>
      </c>
      <c r="I71" s="148">
        <v>0</v>
      </c>
      <c r="J71" s="149">
        <v>0</v>
      </c>
      <c r="K71" s="147">
        <v>0</v>
      </c>
      <c r="L71" s="148">
        <v>0</v>
      </c>
      <c r="M71" s="149">
        <v>1</v>
      </c>
      <c r="N71" s="147">
        <v>0</v>
      </c>
      <c r="O71" s="148">
        <v>1</v>
      </c>
      <c r="P71" s="149">
        <v>0</v>
      </c>
      <c r="Q71" s="147">
        <v>0</v>
      </c>
      <c r="R71" s="148">
        <v>0</v>
      </c>
      <c r="S71" s="149">
        <v>1</v>
      </c>
      <c r="T71" s="147">
        <v>0</v>
      </c>
      <c r="U71" s="148">
        <v>1</v>
      </c>
    </row>
    <row r="72" spans="2:22" ht="18.75" outlineLevel="1">
      <c r="B72" s="144" t="s">
        <v>126</v>
      </c>
      <c r="C72" s="145" t="s">
        <v>127</v>
      </c>
      <c r="D72" s="146">
        <v>0</v>
      </c>
      <c r="E72" s="147">
        <v>0</v>
      </c>
      <c r="F72" s="148">
        <v>0</v>
      </c>
      <c r="G72" s="149">
        <v>0</v>
      </c>
      <c r="H72" s="147">
        <v>0</v>
      </c>
      <c r="I72" s="148">
        <v>0</v>
      </c>
      <c r="J72" s="149">
        <v>0</v>
      </c>
      <c r="K72" s="147">
        <v>0</v>
      </c>
      <c r="L72" s="148">
        <v>0</v>
      </c>
      <c r="M72" s="149">
        <v>0</v>
      </c>
      <c r="N72" s="147">
        <v>2</v>
      </c>
      <c r="O72" s="148">
        <v>2</v>
      </c>
      <c r="P72" s="149">
        <v>0</v>
      </c>
      <c r="Q72" s="147">
        <v>0</v>
      </c>
      <c r="R72" s="148">
        <v>0</v>
      </c>
      <c r="S72" s="149">
        <v>0</v>
      </c>
      <c r="T72" s="147">
        <v>2</v>
      </c>
      <c r="U72" s="148">
        <v>2</v>
      </c>
    </row>
    <row r="73" spans="2:22" ht="18.75" outlineLevel="1">
      <c r="B73" s="150" t="s">
        <v>130</v>
      </c>
      <c r="C73" s="151" t="s">
        <v>131</v>
      </c>
      <c r="D73" s="152">
        <v>1</v>
      </c>
      <c r="E73" s="153">
        <v>0</v>
      </c>
      <c r="F73" s="154">
        <v>1</v>
      </c>
      <c r="G73" s="155">
        <v>1</v>
      </c>
      <c r="H73" s="153">
        <v>0</v>
      </c>
      <c r="I73" s="154">
        <v>1</v>
      </c>
      <c r="J73" s="155">
        <v>0</v>
      </c>
      <c r="K73" s="153">
        <v>0</v>
      </c>
      <c r="L73" s="154">
        <v>0</v>
      </c>
      <c r="M73" s="155">
        <v>1</v>
      </c>
      <c r="N73" s="153">
        <v>0</v>
      </c>
      <c r="O73" s="154">
        <v>1</v>
      </c>
      <c r="P73" s="155">
        <v>0</v>
      </c>
      <c r="Q73" s="153">
        <v>0</v>
      </c>
      <c r="R73" s="154">
        <v>0</v>
      </c>
      <c r="S73" s="155">
        <v>3</v>
      </c>
      <c r="T73" s="153">
        <v>0</v>
      </c>
      <c r="U73" s="154">
        <v>3</v>
      </c>
    </row>
    <row r="74" spans="2:22" ht="24.95" customHeight="1">
      <c r="B74" s="7371" t="s">
        <v>19</v>
      </c>
      <c r="C74" s="7372"/>
      <c r="D74" s="124">
        <f t="shared" ref="D74:O74" si="3">SUM(D58:D73)</f>
        <v>6</v>
      </c>
      <c r="E74" s="125">
        <f t="shared" si="3"/>
        <v>4</v>
      </c>
      <c r="F74" s="123">
        <f t="shared" si="3"/>
        <v>10</v>
      </c>
      <c r="G74" s="124">
        <f t="shared" si="3"/>
        <v>6</v>
      </c>
      <c r="H74" s="125">
        <f t="shared" si="3"/>
        <v>1</v>
      </c>
      <c r="I74" s="123">
        <f t="shared" si="3"/>
        <v>7</v>
      </c>
      <c r="J74" s="124">
        <f t="shared" si="3"/>
        <v>12</v>
      </c>
      <c r="K74" s="125">
        <f t="shared" si="3"/>
        <v>9</v>
      </c>
      <c r="L74" s="123">
        <f t="shared" si="3"/>
        <v>21</v>
      </c>
      <c r="M74" s="124">
        <f t="shared" si="3"/>
        <v>17</v>
      </c>
      <c r="N74" s="125">
        <f t="shared" si="3"/>
        <v>7</v>
      </c>
      <c r="O74" s="123">
        <f t="shared" si="3"/>
        <v>24</v>
      </c>
      <c r="P74" s="204">
        <v>0</v>
      </c>
      <c r="Q74" s="206">
        <f>SUM(Q34:Q55)</f>
        <v>0</v>
      </c>
      <c r="R74" s="157">
        <v>0</v>
      </c>
      <c r="S74" s="124">
        <f>SUM(S58:S73)</f>
        <v>41</v>
      </c>
      <c r="T74" s="125">
        <f>SUM(T58:T73)</f>
        <v>21</v>
      </c>
      <c r="U74" s="123">
        <f>SUM(S74:T74)</f>
        <v>62</v>
      </c>
    </row>
    <row r="75" spans="2:22" s="122" customFormat="1" ht="25.5" customHeight="1">
      <c r="B75" s="7373" t="s">
        <v>29</v>
      </c>
      <c r="C75" s="7373"/>
      <c r="D75" s="198">
        <f t="shared" ref="D75:U75" si="4">SUM(D34:D55)</f>
        <v>314</v>
      </c>
      <c r="E75" s="199">
        <f t="shared" si="4"/>
        <v>10</v>
      </c>
      <c r="F75" s="200">
        <f t="shared" si="4"/>
        <v>324</v>
      </c>
      <c r="G75" s="198">
        <f t="shared" si="4"/>
        <v>272</v>
      </c>
      <c r="H75" s="199">
        <f t="shared" si="4"/>
        <v>12</v>
      </c>
      <c r="I75" s="199">
        <f t="shared" si="4"/>
        <v>284</v>
      </c>
      <c r="J75" s="199">
        <f t="shared" si="4"/>
        <v>273</v>
      </c>
      <c r="K75" s="199">
        <f t="shared" si="4"/>
        <v>47</v>
      </c>
      <c r="L75" s="199">
        <f t="shared" si="4"/>
        <v>320</v>
      </c>
      <c r="M75" s="199">
        <f t="shared" si="4"/>
        <v>189</v>
      </c>
      <c r="N75" s="199">
        <f t="shared" si="4"/>
        <v>16</v>
      </c>
      <c r="O75" s="200">
        <f t="shared" si="4"/>
        <v>205</v>
      </c>
      <c r="P75" s="200">
        <f t="shared" si="4"/>
        <v>14</v>
      </c>
      <c r="Q75" s="200">
        <f t="shared" si="4"/>
        <v>0</v>
      </c>
      <c r="R75" s="200">
        <f t="shared" si="4"/>
        <v>14</v>
      </c>
      <c r="S75" s="199">
        <f t="shared" si="4"/>
        <v>1062</v>
      </c>
      <c r="T75" s="199">
        <f t="shared" si="4"/>
        <v>85</v>
      </c>
      <c r="U75" s="200">
        <f t="shared" si="4"/>
        <v>1147</v>
      </c>
    </row>
    <row r="76" spans="2:22" ht="38.450000000000003" customHeight="1">
      <c r="B76" s="7374" t="s">
        <v>34</v>
      </c>
      <c r="C76" s="7374"/>
      <c r="D76" s="201">
        <f>D74</f>
        <v>6</v>
      </c>
      <c r="E76" s="202">
        <f t="shared" ref="E76:U76" si="5">E74</f>
        <v>4</v>
      </c>
      <c r="F76" s="163">
        <f t="shared" si="5"/>
        <v>10</v>
      </c>
      <c r="G76" s="201">
        <f t="shared" si="5"/>
        <v>6</v>
      </c>
      <c r="H76" s="202">
        <f t="shared" si="5"/>
        <v>1</v>
      </c>
      <c r="I76" s="163">
        <f t="shared" si="5"/>
        <v>7</v>
      </c>
      <c r="J76" s="202">
        <f t="shared" si="5"/>
        <v>12</v>
      </c>
      <c r="K76" s="202">
        <f t="shared" si="5"/>
        <v>9</v>
      </c>
      <c r="L76" s="163">
        <f t="shared" si="5"/>
        <v>21</v>
      </c>
      <c r="M76" s="202">
        <f t="shared" si="5"/>
        <v>17</v>
      </c>
      <c r="N76" s="202">
        <f t="shared" si="5"/>
        <v>7</v>
      </c>
      <c r="O76" s="200">
        <f t="shared" si="5"/>
        <v>24</v>
      </c>
      <c r="P76" s="205">
        <v>0</v>
      </c>
      <c r="Q76" s="207">
        <f>Q74+Q75</f>
        <v>0</v>
      </c>
      <c r="R76" s="208">
        <v>0</v>
      </c>
      <c r="S76" s="163">
        <f t="shared" si="5"/>
        <v>41</v>
      </c>
      <c r="T76" s="163">
        <f t="shared" si="5"/>
        <v>21</v>
      </c>
      <c r="U76" s="163">
        <f t="shared" si="5"/>
        <v>62</v>
      </c>
    </row>
    <row r="77" spans="2:22" ht="20.45" customHeight="1">
      <c r="B77" s="7375" t="s">
        <v>35</v>
      </c>
      <c r="C77" s="7375"/>
      <c r="D77" s="201">
        <f>D75+D76</f>
        <v>320</v>
      </c>
      <c r="E77" s="202">
        <f t="shared" ref="E77:S77" si="6">E75+E76</f>
        <v>14</v>
      </c>
      <c r="F77" s="163">
        <f t="shared" si="6"/>
        <v>334</v>
      </c>
      <c r="G77" s="201">
        <f t="shared" si="6"/>
        <v>278</v>
      </c>
      <c r="H77" s="202">
        <f t="shared" si="6"/>
        <v>13</v>
      </c>
      <c r="I77" s="163">
        <f t="shared" si="6"/>
        <v>291</v>
      </c>
      <c r="J77" s="202">
        <f t="shared" si="6"/>
        <v>285</v>
      </c>
      <c r="K77" s="202">
        <f t="shared" si="6"/>
        <v>56</v>
      </c>
      <c r="L77" s="163">
        <f t="shared" si="6"/>
        <v>341</v>
      </c>
      <c r="M77" s="202">
        <f t="shared" si="6"/>
        <v>206</v>
      </c>
      <c r="N77" s="202">
        <f t="shared" si="6"/>
        <v>23</v>
      </c>
      <c r="O77" s="163">
        <f t="shared" si="6"/>
        <v>229</v>
      </c>
      <c r="P77" s="163">
        <f t="shared" si="6"/>
        <v>14</v>
      </c>
      <c r="Q77" s="163">
        <f t="shared" si="6"/>
        <v>0</v>
      </c>
      <c r="R77" s="163">
        <f t="shared" si="6"/>
        <v>14</v>
      </c>
      <c r="S77" s="163">
        <f t="shared" si="6"/>
        <v>1103</v>
      </c>
      <c r="T77" s="202">
        <f>SUM(T75:T76)</f>
        <v>106</v>
      </c>
      <c r="U77" s="163">
        <f>SUM(S77:T77)</f>
        <v>1209</v>
      </c>
    </row>
    <row r="78" spans="2:22" s="122" customFormat="1" ht="18.75">
      <c r="F78" s="203"/>
      <c r="I78" s="203"/>
      <c r="L78" s="203"/>
      <c r="O78" s="203"/>
      <c r="P78" s="203"/>
      <c r="Q78" s="203"/>
      <c r="R78" s="203"/>
      <c r="U78" s="203"/>
    </row>
    <row r="79" spans="2:22" ht="23.45" customHeight="1">
      <c r="B79" s="7376" t="str">
        <f>[2]СПО!B42</f>
        <v>Начальник УМО___________________И.И. Линник</v>
      </c>
      <c r="C79" s="7376"/>
      <c r="D79" s="7376"/>
      <c r="E79" s="7376"/>
      <c r="F79" s="7376"/>
      <c r="G79" s="7376"/>
      <c r="H79" s="7376"/>
      <c r="I79" s="7376"/>
      <c r="J79" s="7376"/>
      <c r="K79" s="7376"/>
      <c r="L79" s="7376"/>
      <c r="M79" s="7376"/>
      <c r="N79" s="7376"/>
      <c r="O79" s="7376"/>
      <c r="P79" s="7376"/>
      <c r="Q79" s="7376"/>
      <c r="R79" s="7376"/>
      <c r="S79" s="7376"/>
      <c r="T79" s="7376"/>
      <c r="U79" s="121"/>
      <c r="V79" s="113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Лист23">
    <tabColor rgb="FF00B050"/>
  </sheetPr>
  <dimension ref="A1:V39"/>
  <sheetViews>
    <sheetView view="pageBreakPreview" topLeftCell="B1" zoomScale="60" zoomScaleNormal="60" workbookViewId="0">
      <selection activeCell="X17" sqref="X17"/>
    </sheetView>
  </sheetViews>
  <sheetFormatPr defaultColWidth="8.85546875" defaultRowHeight="18.75" outlineLevelRow="1"/>
  <cols>
    <col min="1" max="1" width="4.140625" style="122" customWidth="1"/>
    <col min="2" max="2" width="13.42578125" style="122" customWidth="1"/>
    <col min="3" max="3" width="52.7109375" style="159" customWidth="1"/>
    <col min="4" max="4" width="11.140625" style="159" customWidth="1"/>
    <col min="5" max="5" width="11.85546875" style="159" customWidth="1"/>
    <col min="6" max="6" width="10.85546875" style="160" customWidth="1"/>
    <col min="7" max="7" width="11" style="159" customWidth="1"/>
    <col min="8" max="8" width="11.42578125" style="159" customWidth="1"/>
    <col min="9" max="9" width="10.140625" style="160" customWidth="1"/>
    <col min="10" max="10" width="10.140625" style="159" customWidth="1"/>
    <col min="11" max="11" width="11.42578125" style="159" customWidth="1"/>
    <col min="12" max="12" width="10.42578125" style="160" customWidth="1"/>
    <col min="13" max="13" width="10.5703125" style="159" customWidth="1"/>
    <col min="14" max="14" width="12.85546875" style="159" customWidth="1"/>
    <col min="15" max="15" width="10.85546875" style="160" customWidth="1"/>
    <col min="16" max="16" width="11.42578125" style="161" customWidth="1"/>
    <col min="17" max="17" width="12.42578125" style="161" customWidth="1"/>
    <col min="18" max="18" width="11.85546875" style="161" customWidth="1"/>
    <col min="19" max="19" width="12.140625" style="159" customWidth="1"/>
    <col min="20" max="20" width="12.7109375" style="159" customWidth="1"/>
    <col min="21" max="21" width="13" style="160" customWidth="1"/>
    <col min="22" max="22" width="9.140625" style="159" customWidth="1"/>
    <col min="23" max="256" width="8.85546875" style="159"/>
    <col min="257" max="257" width="4.140625" style="159" customWidth="1"/>
    <col min="258" max="258" width="13.42578125" style="159" customWidth="1"/>
    <col min="259" max="259" width="52.7109375" style="159" customWidth="1"/>
    <col min="260" max="260" width="9.85546875" style="159" customWidth="1"/>
    <col min="261" max="262" width="10.85546875" style="159" customWidth="1"/>
    <col min="263" max="263" width="9.140625" style="159" customWidth="1"/>
    <col min="264" max="264" width="11.42578125" style="159" customWidth="1"/>
    <col min="265" max="265" width="10.140625" style="159" customWidth="1"/>
    <col min="266" max="266" width="9.140625" style="159" customWidth="1"/>
    <col min="267" max="268" width="10.42578125" style="159" customWidth="1"/>
    <col min="269" max="269" width="9.140625" style="159" customWidth="1"/>
    <col min="270" max="270" width="12.85546875" style="159" customWidth="1"/>
    <col min="271" max="271" width="10.85546875" style="159" customWidth="1"/>
    <col min="272" max="272" width="9.140625" style="159" customWidth="1"/>
    <col min="273" max="273" width="12.42578125" style="159" customWidth="1"/>
    <col min="274" max="274" width="11.85546875" style="159" customWidth="1"/>
    <col min="275" max="275" width="9.140625" style="159" customWidth="1"/>
    <col min="276" max="276" width="11.7109375" style="159" customWidth="1"/>
    <col min="277" max="277" width="11.85546875" style="159" customWidth="1"/>
    <col min="278" max="278" width="15.140625" style="159" customWidth="1"/>
    <col min="279" max="512" width="8.85546875" style="159"/>
    <col min="513" max="513" width="4.140625" style="159" customWidth="1"/>
    <col min="514" max="514" width="13.42578125" style="159" customWidth="1"/>
    <col min="515" max="515" width="52.7109375" style="159" customWidth="1"/>
    <col min="516" max="516" width="9.85546875" style="159" customWidth="1"/>
    <col min="517" max="518" width="10.85546875" style="159" customWidth="1"/>
    <col min="519" max="519" width="9.140625" style="159" customWidth="1"/>
    <col min="520" max="520" width="11.42578125" style="159" customWidth="1"/>
    <col min="521" max="521" width="10.140625" style="159" customWidth="1"/>
    <col min="522" max="522" width="9.140625" style="159" customWidth="1"/>
    <col min="523" max="524" width="10.42578125" style="159" customWidth="1"/>
    <col min="525" max="525" width="9.140625" style="159" customWidth="1"/>
    <col min="526" max="526" width="12.85546875" style="159" customWidth="1"/>
    <col min="527" max="527" width="10.85546875" style="159" customWidth="1"/>
    <col min="528" max="528" width="9.140625" style="159" customWidth="1"/>
    <col min="529" max="529" width="12.42578125" style="159" customWidth="1"/>
    <col min="530" max="530" width="11.85546875" style="159" customWidth="1"/>
    <col min="531" max="531" width="9.140625" style="159" customWidth="1"/>
    <col min="532" max="532" width="11.7109375" style="159" customWidth="1"/>
    <col min="533" max="533" width="11.85546875" style="159" customWidth="1"/>
    <col min="534" max="534" width="15.140625" style="159" customWidth="1"/>
    <col min="535" max="768" width="8.85546875" style="159"/>
    <col min="769" max="769" width="4.140625" style="159" customWidth="1"/>
    <col min="770" max="770" width="13.42578125" style="159" customWidth="1"/>
    <col min="771" max="771" width="52.7109375" style="159" customWidth="1"/>
    <col min="772" max="772" width="9.85546875" style="159" customWidth="1"/>
    <col min="773" max="774" width="10.85546875" style="159" customWidth="1"/>
    <col min="775" max="775" width="9.140625" style="159" customWidth="1"/>
    <col min="776" max="776" width="11.42578125" style="159" customWidth="1"/>
    <col min="777" max="777" width="10.140625" style="159" customWidth="1"/>
    <col min="778" max="778" width="9.140625" style="159" customWidth="1"/>
    <col min="779" max="780" width="10.42578125" style="159" customWidth="1"/>
    <col min="781" max="781" width="9.140625" style="159" customWidth="1"/>
    <col min="782" max="782" width="12.85546875" style="159" customWidth="1"/>
    <col min="783" max="783" width="10.85546875" style="159" customWidth="1"/>
    <col min="784" max="784" width="9.140625" style="159" customWidth="1"/>
    <col min="785" max="785" width="12.42578125" style="159" customWidth="1"/>
    <col min="786" max="786" width="11.85546875" style="159" customWidth="1"/>
    <col min="787" max="787" width="9.140625" style="159" customWidth="1"/>
    <col min="788" max="788" width="11.7109375" style="159" customWidth="1"/>
    <col min="789" max="789" width="11.85546875" style="159" customWidth="1"/>
    <col min="790" max="790" width="15.140625" style="159" customWidth="1"/>
    <col min="791" max="1024" width="8.85546875" style="159"/>
    <col min="1025" max="1025" width="4.140625" style="159" customWidth="1"/>
    <col min="1026" max="1026" width="13.42578125" style="159" customWidth="1"/>
    <col min="1027" max="1027" width="52.7109375" style="159" customWidth="1"/>
    <col min="1028" max="1028" width="9.85546875" style="159" customWidth="1"/>
    <col min="1029" max="1030" width="10.85546875" style="159" customWidth="1"/>
    <col min="1031" max="1031" width="9.140625" style="159" customWidth="1"/>
    <col min="1032" max="1032" width="11.42578125" style="159" customWidth="1"/>
    <col min="1033" max="1033" width="10.140625" style="159" customWidth="1"/>
    <col min="1034" max="1034" width="9.140625" style="159" customWidth="1"/>
    <col min="1035" max="1036" width="10.42578125" style="159" customWidth="1"/>
    <col min="1037" max="1037" width="9.140625" style="159" customWidth="1"/>
    <col min="1038" max="1038" width="12.85546875" style="159" customWidth="1"/>
    <col min="1039" max="1039" width="10.85546875" style="159" customWidth="1"/>
    <col min="1040" max="1040" width="9.140625" style="159" customWidth="1"/>
    <col min="1041" max="1041" width="12.42578125" style="159" customWidth="1"/>
    <col min="1042" max="1042" width="11.85546875" style="159" customWidth="1"/>
    <col min="1043" max="1043" width="9.140625" style="159" customWidth="1"/>
    <col min="1044" max="1044" width="11.7109375" style="159" customWidth="1"/>
    <col min="1045" max="1045" width="11.85546875" style="159" customWidth="1"/>
    <col min="1046" max="1046" width="15.140625" style="159" customWidth="1"/>
    <col min="1047" max="1280" width="8.85546875" style="159"/>
    <col min="1281" max="1281" width="4.140625" style="159" customWidth="1"/>
    <col min="1282" max="1282" width="13.42578125" style="159" customWidth="1"/>
    <col min="1283" max="1283" width="52.7109375" style="159" customWidth="1"/>
    <col min="1284" max="1284" width="9.85546875" style="159" customWidth="1"/>
    <col min="1285" max="1286" width="10.85546875" style="159" customWidth="1"/>
    <col min="1287" max="1287" width="9.140625" style="159" customWidth="1"/>
    <col min="1288" max="1288" width="11.42578125" style="159" customWidth="1"/>
    <col min="1289" max="1289" width="10.140625" style="159" customWidth="1"/>
    <col min="1290" max="1290" width="9.140625" style="159" customWidth="1"/>
    <col min="1291" max="1292" width="10.42578125" style="159" customWidth="1"/>
    <col min="1293" max="1293" width="9.140625" style="159" customWidth="1"/>
    <col min="1294" max="1294" width="12.85546875" style="159" customWidth="1"/>
    <col min="1295" max="1295" width="10.85546875" style="159" customWidth="1"/>
    <col min="1296" max="1296" width="9.140625" style="159" customWidth="1"/>
    <col min="1297" max="1297" width="12.42578125" style="159" customWidth="1"/>
    <col min="1298" max="1298" width="11.85546875" style="159" customWidth="1"/>
    <col min="1299" max="1299" width="9.140625" style="159" customWidth="1"/>
    <col min="1300" max="1300" width="11.7109375" style="159" customWidth="1"/>
    <col min="1301" max="1301" width="11.85546875" style="159" customWidth="1"/>
    <col min="1302" max="1302" width="15.140625" style="159" customWidth="1"/>
    <col min="1303" max="1536" width="8.85546875" style="159"/>
    <col min="1537" max="1537" width="4.140625" style="159" customWidth="1"/>
    <col min="1538" max="1538" width="13.42578125" style="159" customWidth="1"/>
    <col min="1539" max="1539" width="52.7109375" style="159" customWidth="1"/>
    <col min="1540" max="1540" width="9.85546875" style="159" customWidth="1"/>
    <col min="1541" max="1542" width="10.85546875" style="159" customWidth="1"/>
    <col min="1543" max="1543" width="9.140625" style="159" customWidth="1"/>
    <col min="1544" max="1544" width="11.42578125" style="159" customWidth="1"/>
    <col min="1545" max="1545" width="10.140625" style="159" customWidth="1"/>
    <col min="1546" max="1546" width="9.140625" style="159" customWidth="1"/>
    <col min="1547" max="1548" width="10.42578125" style="159" customWidth="1"/>
    <col min="1549" max="1549" width="9.140625" style="159" customWidth="1"/>
    <col min="1550" max="1550" width="12.85546875" style="159" customWidth="1"/>
    <col min="1551" max="1551" width="10.85546875" style="159" customWidth="1"/>
    <col min="1552" max="1552" width="9.140625" style="159" customWidth="1"/>
    <col min="1553" max="1553" width="12.42578125" style="159" customWidth="1"/>
    <col min="1554" max="1554" width="11.85546875" style="159" customWidth="1"/>
    <col min="1555" max="1555" width="9.140625" style="159" customWidth="1"/>
    <col min="1556" max="1556" width="11.7109375" style="159" customWidth="1"/>
    <col min="1557" max="1557" width="11.85546875" style="159" customWidth="1"/>
    <col min="1558" max="1558" width="15.140625" style="159" customWidth="1"/>
    <col min="1559" max="1792" width="8.85546875" style="159"/>
    <col min="1793" max="1793" width="4.140625" style="159" customWidth="1"/>
    <col min="1794" max="1794" width="13.42578125" style="159" customWidth="1"/>
    <col min="1795" max="1795" width="52.7109375" style="159" customWidth="1"/>
    <col min="1796" max="1796" width="9.85546875" style="159" customWidth="1"/>
    <col min="1797" max="1798" width="10.85546875" style="159" customWidth="1"/>
    <col min="1799" max="1799" width="9.140625" style="159" customWidth="1"/>
    <col min="1800" max="1800" width="11.42578125" style="159" customWidth="1"/>
    <col min="1801" max="1801" width="10.140625" style="159" customWidth="1"/>
    <col min="1802" max="1802" width="9.140625" style="159" customWidth="1"/>
    <col min="1803" max="1804" width="10.42578125" style="159" customWidth="1"/>
    <col min="1805" max="1805" width="9.140625" style="159" customWidth="1"/>
    <col min="1806" max="1806" width="12.85546875" style="159" customWidth="1"/>
    <col min="1807" max="1807" width="10.85546875" style="159" customWidth="1"/>
    <col min="1808" max="1808" width="9.140625" style="159" customWidth="1"/>
    <col min="1809" max="1809" width="12.42578125" style="159" customWidth="1"/>
    <col min="1810" max="1810" width="11.85546875" style="159" customWidth="1"/>
    <col min="1811" max="1811" width="9.140625" style="159" customWidth="1"/>
    <col min="1812" max="1812" width="11.7109375" style="159" customWidth="1"/>
    <col min="1813" max="1813" width="11.85546875" style="159" customWidth="1"/>
    <col min="1814" max="1814" width="15.140625" style="159" customWidth="1"/>
    <col min="1815" max="2048" width="8.85546875" style="159"/>
    <col min="2049" max="2049" width="4.140625" style="159" customWidth="1"/>
    <col min="2050" max="2050" width="13.42578125" style="159" customWidth="1"/>
    <col min="2051" max="2051" width="52.7109375" style="159" customWidth="1"/>
    <col min="2052" max="2052" width="9.85546875" style="159" customWidth="1"/>
    <col min="2053" max="2054" width="10.85546875" style="159" customWidth="1"/>
    <col min="2055" max="2055" width="9.140625" style="159" customWidth="1"/>
    <col min="2056" max="2056" width="11.42578125" style="159" customWidth="1"/>
    <col min="2057" max="2057" width="10.140625" style="159" customWidth="1"/>
    <col min="2058" max="2058" width="9.140625" style="159" customWidth="1"/>
    <col min="2059" max="2060" width="10.42578125" style="159" customWidth="1"/>
    <col min="2061" max="2061" width="9.140625" style="159" customWidth="1"/>
    <col min="2062" max="2062" width="12.85546875" style="159" customWidth="1"/>
    <col min="2063" max="2063" width="10.85546875" style="159" customWidth="1"/>
    <col min="2064" max="2064" width="9.140625" style="159" customWidth="1"/>
    <col min="2065" max="2065" width="12.42578125" style="159" customWidth="1"/>
    <col min="2066" max="2066" width="11.85546875" style="159" customWidth="1"/>
    <col min="2067" max="2067" width="9.140625" style="159" customWidth="1"/>
    <col min="2068" max="2068" width="11.7109375" style="159" customWidth="1"/>
    <col min="2069" max="2069" width="11.85546875" style="159" customWidth="1"/>
    <col min="2070" max="2070" width="15.140625" style="159" customWidth="1"/>
    <col min="2071" max="2304" width="8.85546875" style="159"/>
    <col min="2305" max="2305" width="4.140625" style="159" customWidth="1"/>
    <col min="2306" max="2306" width="13.42578125" style="159" customWidth="1"/>
    <col min="2307" max="2307" width="52.7109375" style="159" customWidth="1"/>
    <col min="2308" max="2308" width="9.85546875" style="159" customWidth="1"/>
    <col min="2309" max="2310" width="10.85546875" style="159" customWidth="1"/>
    <col min="2311" max="2311" width="9.140625" style="159" customWidth="1"/>
    <col min="2312" max="2312" width="11.42578125" style="159" customWidth="1"/>
    <col min="2313" max="2313" width="10.140625" style="159" customWidth="1"/>
    <col min="2314" max="2314" width="9.140625" style="159" customWidth="1"/>
    <col min="2315" max="2316" width="10.42578125" style="159" customWidth="1"/>
    <col min="2317" max="2317" width="9.140625" style="159" customWidth="1"/>
    <col min="2318" max="2318" width="12.85546875" style="159" customWidth="1"/>
    <col min="2319" max="2319" width="10.85546875" style="159" customWidth="1"/>
    <col min="2320" max="2320" width="9.140625" style="159" customWidth="1"/>
    <col min="2321" max="2321" width="12.42578125" style="159" customWidth="1"/>
    <col min="2322" max="2322" width="11.85546875" style="159" customWidth="1"/>
    <col min="2323" max="2323" width="9.140625" style="159" customWidth="1"/>
    <col min="2324" max="2324" width="11.7109375" style="159" customWidth="1"/>
    <col min="2325" max="2325" width="11.85546875" style="159" customWidth="1"/>
    <col min="2326" max="2326" width="15.140625" style="159" customWidth="1"/>
    <col min="2327" max="2560" width="8.85546875" style="159"/>
    <col min="2561" max="2561" width="4.140625" style="159" customWidth="1"/>
    <col min="2562" max="2562" width="13.42578125" style="159" customWidth="1"/>
    <col min="2563" max="2563" width="52.7109375" style="159" customWidth="1"/>
    <col min="2564" max="2564" width="9.85546875" style="159" customWidth="1"/>
    <col min="2565" max="2566" width="10.85546875" style="159" customWidth="1"/>
    <col min="2567" max="2567" width="9.140625" style="159" customWidth="1"/>
    <col min="2568" max="2568" width="11.42578125" style="159" customWidth="1"/>
    <col min="2569" max="2569" width="10.140625" style="159" customWidth="1"/>
    <col min="2570" max="2570" width="9.140625" style="159" customWidth="1"/>
    <col min="2571" max="2572" width="10.42578125" style="159" customWidth="1"/>
    <col min="2573" max="2573" width="9.140625" style="159" customWidth="1"/>
    <col min="2574" max="2574" width="12.85546875" style="159" customWidth="1"/>
    <col min="2575" max="2575" width="10.85546875" style="159" customWidth="1"/>
    <col min="2576" max="2576" width="9.140625" style="159" customWidth="1"/>
    <col min="2577" max="2577" width="12.42578125" style="159" customWidth="1"/>
    <col min="2578" max="2578" width="11.85546875" style="159" customWidth="1"/>
    <col min="2579" max="2579" width="9.140625" style="159" customWidth="1"/>
    <col min="2580" max="2580" width="11.7109375" style="159" customWidth="1"/>
    <col min="2581" max="2581" width="11.85546875" style="159" customWidth="1"/>
    <col min="2582" max="2582" width="15.140625" style="159" customWidth="1"/>
    <col min="2583" max="2816" width="8.85546875" style="159"/>
    <col min="2817" max="2817" width="4.140625" style="159" customWidth="1"/>
    <col min="2818" max="2818" width="13.42578125" style="159" customWidth="1"/>
    <col min="2819" max="2819" width="52.7109375" style="159" customWidth="1"/>
    <col min="2820" max="2820" width="9.85546875" style="159" customWidth="1"/>
    <col min="2821" max="2822" width="10.85546875" style="159" customWidth="1"/>
    <col min="2823" max="2823" width="9.140625" style="159" customWidth="1"/>
    <col min="2824" max="2824" width="11.42578125" style="159" customWidth="1"/>
    <col min="2825" max="2825" width="10.140625" style="159" customWidth="1"/>
    <col min="2826" max="2826" width="9.140625" style="159" customWidth="1"/>
    <col min="2827" max="2828" width="10.42578125" style="159" customWidth="1"/>
    <col min="2829" max="2829" width="9.140625" style="159" customWidth="1"/>
    <col min="2830" max="2830" width="12.85546875" style="159" customWidth="1"/>
    <col min="2831" max="2831" width="10.85546875" style="159" customWidth="1"/>
    <col min="2832" max="2832" width="9.140625" style="159" customWidth="1"/>
    <col min="2833" max="2833" width="12.42578125" style="159" customWidth="1"/>
    <col min="2834" max="2834" width="11.85546875" style="159" customWidth="1"/>
    <col min="2835" max="2835" width="9.140625" style="159" customWidth="1"/>
    <col min="2836" max="2836" width="11.7109375" style="159" customWidth="1"/>
    <col min="2837" max="2837" width="11.85546875" style="159" customWidth="1"/>
    <col min="2838" max="2838" width="15.140625" style="159" customWidth="1"/>
    <col min="2839" max="3072" width="8.85546875" style="159"/>
    <col min="3073" max="3073" width="4.140625" style="159" customWidth="1"/>
    <col min="3074" max="3074" width="13.42578125" style="159" customWidth="1"/>
    <col min="3075" max="3075" width="52.7109375" style="159" customWidth="1"/>
    <col min="3076" max="3076" width="9.85546875" style="159" customWidth="1"/>
    <col min="3077" max="3078" width="10.85546875" style="159" customWidth="1"/>
    <col min="3079" max="3079" width="9.140625" style="159" customWidth="1"/>
    <col min="3080" max="3080" width="11.42578125" style="159" customWidth="1"/>
    <col min="3081" max="3081" width="10.140625" style="159" customWidth="1"/>
    <col min="3082" max="3082" width="9.140625" style="159" customWidth="1"/>
    <col min="3083" max="3084" width="10.42578125" style="159" customWidth="1"/>
    <col min="3085" max="3085" width="9.140625" style="159" customWidth="1"/>
    <col min="3086" max="3086" width="12.85546875" style="159" customWidth="1"/>
    <col min="3087" max="3087" width="10.85546875" style="159" customWidth="1"/>
    <col min="3088" max="3088" width="9.140625" style="159" customWidth="1"/>
    <col min="3089" max="3089" width="12.42578125" style="159" customWidth="1"/>
    <col min="3090" max="3090" width="11.85546875" style="159" customWidth="1"/>
    <col min="3091" max="3091" width="9.140625" style="159" customWidth="1"/>
    <col min="3092" max="3092" width="11.7109375" style="159" customWidth="1"/>
    <col min="3093" max="3093" width="11.85546875" style="159" customWidth="1"/>
    <col min="3094" max="3094" width="15.140625" style="159" customWidth="1"/>
    <col min="3095" max="3328" width="8.85546875" style="159"/>
    <col min="3329" max="3329" width="4.140625" style="159" customWidth="1"/>
    <col min="3330" max="3330" width="13.42578125" style="159" customWidth="1"/>
    <col min="3331" max="3331" width="52.7109375" style="159" customWidth="1"/>
    <col min="3332" max="3332" width="9.85546875" style="159" customWidth="1"/>
    <col min="3333" max="3334" width="10.85546875" style="159" customWidth="1"/>
    <col min="3335" max="3335" width="9.140625" style="159" customWidth="1"/>
    <col min="3336" max="3336" width="11.42578125" style="159" customWidth="1"/>
    <col min="3337" max="3337" width="10.140625" style="159" customWidth="1"/>
    <col min="3338" max="3338" width="9.140625" style="159" customWidth="1"/>
    <col min="3339" max="3340" width="10.42578125" style="159" customWidth="1"/>
    <col min="3341" max="3341" width="9.140625" style="159" customWidth="1"/>
    <col min="3342" max="3342" width="12.85546875" style="159" customWidth="1"/>
    <col min="3343" max="3343" width="10.85546875" style="159" customWidth="1"/>
    <col min="3344" max="3344" width="9.140625" style="159" customWidth="1"/>
    <col min="3345" max="3345" width="12.42578125" style="159" customWidth="1"/>
    <col min="3346" max="3346" width="11.85546875" style="159" customWidth="1"/>
    <col min="3347" max="3347" width="9.140625" style="159" customWidth="1"/>
    <col min="3348" max="3348" width="11.7109375" style="159" customWidth="1"/>
    <col min="3349" max="3349" width="11.85546875" style="159" customWidth="1"/>
    <col min="3350" max="3350" width="15.140625" style="159" customWidth="1"/>
    <col min="3351" max="3584" width="8.85546875" style="159"/>
    <col min="3585" max="3585" width="4.140625" style="159" customWidth="1"/>
    <col min="3586" max="3586" width="13.42578125" style="159" customWidth="1"/>
    <col min="3587" max="3587" width="52.7109375" style="159" customWidth="1"/>
    <col min="3588" max="3588" width="9.85546875" style="159" customWidth="1"/>
    <col min="3589" max="3590" width="10.85546875" style="159" customWidth="1"/>
    <col min="3591" max="3591" width="9.140625" style="159" customWidth="1"/>
    <col min="3592" max="3592" width="11.42578125" style="159" customWidth="1"/>
    <col min="3593" max="3593" width="10.140625" style="159" customWidth="1"/>
    <col min="3594" max="3594" width="9.140625" style="159" customWidth="1"/>
    <col min="3595" max="3596" width="10.42578125" style="159" customWidth="1"/>
    <col min="3597" max="3597" width="9.140625" style="159" customWidth="1"/>
    <col min="3598" max="3598" width="12.85546875" style="159" customWidth="1"/>
    <col min="3599" max="3599" width="10.85546875" style="159" customWidth="1"/>
    <col min="3600" max="3600" width="9.140625" style="159" customWidth="1"/>
    <col min="3601" max="3601" width="12.42578125" style="159" customWidth="1"/>
    <col min="3602" max="3602" width="11.85546875" style="159" customWidth="1"/>
    <col min="3603" max="3603" width="9.140625" style="159" customWidth="1"/>
    <col min="3604" max="3604" width="11.7109375" style="159" customWidth="1"/>
    <col min="3605" max="3605" width="11.85546875" style="159" customWidth="1"/>
    <col min="3606" max="3606" width="15.140625" style="159" customWidth="1"/>
    <col min="3607" max="3840" width="8.85546875" style="159"/>
    <col min="3841" max="3841" width="4.140625" style="159" customWidth="1"/>
    <col min="3842" max="3842" width="13.42578125" style="159" customWidth="1"/>
    <col min="3843" max="3843" width="52.7109375" style="159" customWidth="1"/>
    <col min="3844" max="3844" width="9.85546875" style="159" customWidth="1"/>
    <col min="3845" max="3846" width="10.85546875" style="159" customWidth="1"/>
    <col min="3847" max="3847" width="9.140625" style="159" customWidth="1"/>
    <col min="3848" max="3848" width="11.42578125" style="159" customWidth="1"/>
    <col min="3849" max="3849" width="10.140625" style="159" customWidth="1"/>
    <col min="3850" max="3850" width="9.140625" style="159" customWidth="1"/>
    <col min="3851" max="3852" width="10.42578125" style="159" customWidth="1"/>
    <col min="3853" max="3853" width="9.140625" style="159" customWidth="1"/>
    <col min="3854" max="3854" width="12.85546875" style="159" customWidth="1"/>
    <col min="3855" max="3855" width="10.85546875" style="159" customWidth="1"/>
    <col min="3856" max="3856" width="9.140625" style="159" customWidth="1"/>
    <col min="3857" max="3857" width="12.42578125" style="159" customWidth="1"/>
    <col min="3858" max="3858" width="11.85546875" style="159" customWidth="1"/>
    <col min="3859" max="3859" width="9.140625" style="159" customWidth="1"/>
    <col min="3860" max="3860" width="11.7109375" style="159" customWidth="1"/>
    <col min="3861" max="3861" width="11.85546875" style="159" customWidth="1"/>
    <col min="3862" max="3862" width="15.140625" style="159" customWidth="1"/>
    <col min="3863" max="4096" width="8.85546875" style="159"/>
    <col min="4097" max="4097" width="4.140625" style="159" customWidth="1"/>
    <col min="4098" max="4098" width="13.42578125" style="159" customWidth="1"/>
    <col min="4099" max="4099" width="52.7109375" style="159" customWidth="1"/>
    <col min="4100" max="4100" width="9.85546875" style="159" customWidth="1"/>
    <col min="4101" max="4102" width="10.85546875" style="159" customWidth="1"/>
    <col min="4103" max="4103" width="9.140625" style="159" customWidth="1"/>
    <col min="4104" max="4104" width="11.42578125" style="159" customWidth="1"/>
    <col min="4105" max="4105" width="10.140625" style="159" customWidth="1"/>
    <col min="4106" max="4106" width="9.140625" style="159" customWidth="1"/>
    <col min="4107" max="4108" width="10.42578125" style="159" customWidth="1"/>
    <col min="4109" max="4109" width="9.140625" style="159" customWidth="1"/>
    <col min="4110" max="4110" width="12.85546875" style="159" customWidth="1"/>
    <col min="4111" max="4111" width="10.85546875" style="159" customWidth="1"/>
    <col min="4112" max="4112" width="9.140625" style="159" customWidth="1"/>
    <col min="4113" max="4113" width="12.42578125" style="159" customWidth="1"/>
    <col min="4114" max="4114" width="11.85546875" style="159" customWidth="1"/>
    <col min="4115" max="4115" width="9.140625" style="159" customWidth="1"/>
    <col min="4116" max="4116" width="11.7109375" style="159" customWidth="1"/>
    <col min="4117" max="4117" width="11.85546875" style="159" customWidth="1"/>
    <col min="4118" max="4118" width="15.140625" style="159" customWidth="1"/>
    <col min="4119" max="4352" width="8.85546875" style="159"/>
    <col min="4353" max="4353" width="4.140625" style="159" customWidth="1"/>
    <col min="4354" max="4354" width="13.42578125" style="159" customWidth="1"/>
    <col min="4355" max="4355" width="52.7109375" style="159" customWidth="1"/>
    <col min="4356" max="4356" width="9.85546875" style="159" customWidth="1"/>
    <col min="4357" max="4358" width="10.85546875" style="159" customWidth="1"/>
    <col min="4359" max="4359" width="9.140625" style="159" customWidth="1"/>
    <col min="4360" max="4360" width="11.42578125" style="159" customWidth="1"/>
    <col min="4361" max="4361" width="10.140625" style="159" customWidth="1"/>
    <col min="4362" max="4362" width="9.140625" style="159" customWidth="1"/>
    <col min="4363" max="4364" width="10.42578125" style="159" customWidth="1"/>
    <col min="4365" max="4365" width="9.140625" style="159" customWidth="1"/>
    <col min="4366" max="4366" width="12.85546875" style="159" customWidth="1"/>
    <col min="4367" max="4367" width="10.85546875" style="159" customWidth="1"/>
    <col min="4368" max="4368" width="9.140625" style="159" customWidth="1"/>
    <col min="4369" max="4369" width="12.42578125" style="159" customWidth="1"/>
    <col min="4370" max="4370" width="11.85546875" style="159" customWidth="1"/>
    <col min="4371" max="4371" width="9.140625" style="159" customWidth="1"/>
    <col min="4372" max="4372" width="11.7109375" style="159" customWidth="1"/>
    <col min="4373" max="4373" width="11.85546875" style="159" customWidth="1"/>
    <col min="4374" max="4374" width="15.140625" style="159" customWidth="1"/>
    <col min="4375" max="4608" width="8.85546875" style="159"/>
    <col min="4609" max="4609" width="4.140625" style="159" customWidth="1"/>
    <col min="4610" max="4610" width="13.42578125" style="159" customWidth="1"/>
    <col min="4611" max="4611" width="52.7109375" style="159" customWidth="1"/>
    <col min="4612" max="4612" width="9.85546875" style="159" customWidth="1"/>
    <col min="4613" max="4614" width="10.85546875" style="159" customWidth="1"/>
    <col min="4615" max="4615" width="9.140625" style="159" customWidth="1"/>
    <col min="4616" max="4616" width="11.42578125" style="159" customWidth="1"/>
    <col min="4617" max="4617" width="10.140625" style="159" customWidth="1"/>
    <col min="4618" max="4618" width="9.140625" style="159" customWidth="1"/>
    <col min="4619" max="4620" width="10.42578125" style="159" customWidth="1"/>
    <col min="4621" max="4621" width="9.140625" style="159" customWidth="1"/>
    <col min="4622" max="4622" width="12.85546875" style="159" customWidth="1"/>
    <col min="4623" max="4623" width="10.85546875" style="159" customWidth="1"/>
    <col min="4624" max="4624" width="9.140625" style="159" customWidth="1"/>
    <col min="4625" max="4625" width="12.42578125" style="159" customWidth="1"/>
    <col min="4626" max="4626" width="11.85546875" style="159" customWidth="1"/>
    <col min="4627" max="4627" width="9.140625" style="159" customWidth="1"/>
    <col min="4628" max="4628" width="11.7109375" style="159" customWidth="1"/>
    <col min="4629" max="4629" width="11.85546875" style="159" customWidth="1"/>
    <col min="4630" max="4630" width="15.140625" style="159" customWidth="1"/>
    <col min="4631" max="4864" width="8.85546875" style="159"/>
    <col min="4865" max="4865" width="4.140625" style="159" customWidth="1"/>
    <col min="4866" max="4866" width="13.42578125" style="159" customWidth="1"/>
    <col min="4867" max="4867" width="52.7109375" style="159" customWidth="1"/>
    <col min="4868" max="4868" width="9.85546875" style="159" customWidth="1"/>
    <col min="4869" max="4870" width="10.85546875" style="159" customWidth="1"/>
    <col min="4871" max="4871" width="9.140625" style="159" customWidth="1"/>
    <col min="4872" max="4872" width="11.42578125" style="159" customWidth="1"/>
    <col min="4873" max="4873" width="10.140625" style="159" customWidth="1"/>
    <col min="4874" max="4874" width="9.140625" style="159" customWidth="1"/>
    <col min="4875" max="4876" width="10.42578125" style="159" customWidth="1"/>
    <col min="4877" max="4877" width="9.140625" style="159" customWidth="1"/>
    <col min="4878" max="4878" width="12.85546875" style="159" customWidth="1"/>
    <col min="4879" max="4879" width="10.85546875" style="159" customWidth="1"/>
    <col min="4880" max="4880" width="9.140625" style="159" customWidth="1"/>
    <col min="4881" max="4881" width="12.42578125" style="159" customWidth="1"/>
    <col min="4882" max="4882" width="11.85546875" style="159" customWidth="1"/>
    <col min="4883" max="4883" width="9.140625" style="159" customWidth="1"/>
    <col min="4884" max="4884" width="11.7109375" style="159" customWidth="1"/>
    <col min="4885" max="4885" width="11.85546875" style="159" customWidth="1"/>
    <col min="4886" max="4886" width="15.140625" style="159" customWidth="1"/>
    <col min="4887" max="5120" width="8.85546875" style="159"/>
    <col min="5121" max="5121" width="4.140625" style="159" customWidth="1"/>
    <col min="5122" max="5122" width="13.42578125" style="159" customWidth="1"/>
    <col min="5123" max="5123" width="52.7109375" style="159" customWidth="1"/>
    <col min="5124" max="5124" width="9.85546875" style="159" customWidth="1"/>
    <col min="5125" max="5126" width="10.85546875" style="159" customWidth="1"/>
    <col min="5127" max="5127" width="9.140625" style="159" customWidth="1"/>
    <col min="5128" max="5128" width="11.42578125" style="159" customWidth="1"/>
    <col min="5129" max="5129" width="10.140625" style="159" customWidth="1"/>
    <col min="5130" max="5130" width="9.140625" style="159" customWidth="1"/>
    <col min="5131" max="5132" width="10.42578125" style="159" customWidth="1"/>
    <col min="5133" max="5133" width="9.140625" style="159" customWidth="1"/>
    <col min="5134" max="5134" width="12.85546875" style="159" customWidth="1"/>
    <col min="5135" max="5135" width="10.85546875" style="159" customWidth="1"/>
    <col min="5136" max="5136" width="9.140625" style="159" customWidth="1"/>
    <col min="5137" max="5137" width="12.42578125" style="159" customWidth="1"/>
    <col min="5138" max="5138" width="11.85546875" style="159" customWidth="1"/>
    <col min="5139" max="5139" width="9.140625" style="159" customWidth="1"/>
    <col min="5140" max="5140" width="11.7109375" style="159" customWidth="1"/>
    <col min="5141" max="5141" width="11.85546875" style="159" customWidth="1"/>
    <col min="5142" max="5142" width="15.140625" style="159" customWidth="1"/>
    <col min="5143" max="5376" width="8.85546875" style="159"/>
    <col min="5377" max="5377" width="4.140625" style="159" customWidth="1"/>
    <col min="5378" max="5378" width="13.42578125" style="159" customWidth="1"/>
    <col min="5379" max="5379" width="52.7109375" style="159" customWidth="1"/>
    <col min="5380" max="5380" width="9.85546875" style="159" customWidth="1"/>
    <col min="5381" max="5382" width="10.85546875" style="159" customWidth="1"/>
    <col min="5383" max="5383" width="9.140625" style="159" customWidth="1"/>
    <col min="5384" max="5384" width="11.42578125" style="159" customWidth="1"/>
    <col min="5385" max="5385" width="10.140625" style="159" customWidth="1"/>
    <col min="5386" max="5386" width="9.140625" style="159" customWidth="1"/>
    <col min="5387" max="5388" width="10.42578125" style="159" customWidth="1"/>
    <col min="5389" max="5389" width="9.140625" style="159" customWidth="1"/>
    <col min="5390" max="5390" width="12.85546875" style="159" customWidth="1"/>
    <col min="5391" max="5391" width="10.85546875" style="159" customWidth="1"/>
    <col min="5392" max="5392" width="9.140625" style="159" customWidth="1"/>
    <col min="5393" max="5393" width="12.42578125" style="159" customWidth="1"/>
    <col min="5394" max="5394" width="11.85546875" style="159" customWidth="1"/>
    <col min="5395" max="5395" width="9.140625" style="159" customWidth="1"/>
    <col min="5396" max="5396" width="11.7109375" style="159" customWidth="1"/>
    <col min="5397" max="5397" width="11.85546875" style="159" customWidth="1"/>
    <col min="5398" max="5398" width="15.140625" style="159" customWidth="1"/>
    <col min="5399" max="5632" width="8.85546875" style="159"/>
    <col min="5633" max="5633" width="4.140625" style="159" customWidth="1"/>
    <col min="5634" max="5634" width="13.42578125" style="159" customWidth="1"/>
    <col min="5635" max="5635" width="52.7109375" style="159" customWidth="1"/>
    <col min="5636" max="5636" width="9.85546875" style="159" customWidth="1"/>
    <col min="5637" max="5638" width="10.85546875" style="159" customWidth="1"/>
    <col min="5639" max="5639" width="9.140625" style="159" customWidth="1"/>
    <col min="5640" max="5640" width="11.42578125" style="159" customWidth="1"/>
    <col min="5641" max="5641" width="10.140625" style="159" customWidth="1"/>
    <col min="5642" max="5642" width="9.140625" style="159" customWidth="1"/>
    <col min="5643" max="5644" width="10.42578125" style="159" customWidth="1"/>
    <col min="5645" max="5645" width="9.140625" style="159" customWidth="1"/>
    <col min="5646" max="5646" width="12.85546875" style="159" customWidth="1"/>
    <col min="5647" max="5647" width="10.85546875" style="159" customWidth="1"/>
    <col min="5648" max="5648" width="9.140625" style="159" customWidth="1"/>
    <col min="5649" max="5649" width="12.42578125" style="159" customWidth="1"/>
    <col min="5650" max="5650" width="11.85546875" style="159" customWidth="1"/>
    <col min="5651" max="5651" width="9.140625" style="159" customWidth="1"/>
    <col min="5652" max="5652" width="11.7109375" style="159" customWidth="1"/>
    <col min="5653" max="5653" width="11.85546875" style="159" customWidth="1"/>
    <col min="5654" max="5654" width="15.140625" style="159" customWidth="1"/>
    <col min="5655" max="5888" width="8.85546875" style="159"/>
    <col min="5889" max="5889" width="4.140625" style="159" customWidth="1"/>
    <col min="5890" max="5890" width="13.42578125" style="159" customWidth="1"/>
    <col min="5891" max="5891" width="52.7109375" style="159" customWidth="1"/>
    <col min="5892" max="5892" width="9.85546875" style="159" customWidth="1"/>
    <col min="5893" max="5894" width="10.85546875" style="159" customWidth="1"/>
    <col min="5895" max="5895" width="9.140625" style="159" customWidth="1"/>
    <col min="5896" max="5896" width="11.42578125" style="159" customWidth="1"/>
    <col min="5897" max="5897" width="10.140625" style="159" customWidth="1"/>
    <col min="5898" max="5898" width="9.140625" style="159" customWidth="1"/>
    <col min="5899" max="5900" width="10.42578125" style="159" customWidth="1"/>
    <col min="5901" max="5901" width="9.140625" style="159" customWidth="1"/>
    <col min="5902" max="5902" width="12.85546875" style="159" customWidth="1"/>
    <col min="5903" max="5903" width="10.85546875" style="159" customWidth="1"/>
    <col min="5904" max="5904" width="9.140625" style="159" customWidth="1"/>
    <col min="5905" max="5905" width="12.42578125" style="159" customWidth="1"/>
    <col min="5906" max="5906" width="11.85546875" style="159" customWidth="1"/>
    <col min="5907" max="5907" width="9.140625" style="159" customWidth="1"/>
    <col min="5908" max="5908" width="11.7109375" style="159" customWidth="1"/>
    <col min="5909" max="5909" width="11.85546875" style="159" customWidth="1"/>
    <col min="5910" max="5910" width="15.140625" style="159" customWidth="1"/>
    <col min="5911" max="6144" width="8.85546875" style="159"/>
    <col min="6145" max="6145" width="4.140625" style="159" customWidth="1"/>
    <col min="6146" max="6146" width="13.42578125" style="159" customWidth="1"/>
    <col min="6147" max="6147" width="52.7109375" style="159" customWidth="1"/>
    <col min="6148" max="6148" width="9.85546875" style="159" customWidth="1"/>
    <col min="6149" max="6150" width="10.85546875" style="159" customWidth="1"/>
    <col min="6151" max="6151" width="9.140625" style="159" customWidth="1"/>
    <col min="6152" max="6152" width="11.42578125" style="159" customWidth="1"/>
    <col min="6153" max="6153" width="10.140625" style="159" customWidth="1"/>
    <col min="6154" max="6154" width="9.140625" style="159" customWidth="1"/>
    <col min="6155" max="6156" width="10.42578125" style="159" customWidth="1"/>
    <col min="6157" max="6157" width="9.140625" style="159" customWidth="1"/>
    <col min="6158" max="6158" width="12.85546875" style="159" customWidth="1"/>
    <col min="6159" max="6159" width="10.85546875" style="159" customWidth="1"/>
    <col min="6160" max="6160" width="9.140625" style="159" customWidth="1"/>
    <col min="6161" max="6161" width="12.42578125" style="159" customWidth="1"/>
    <col min="6162" max="6162" width="11.85546875" style="159" customWidth="1"/>
    <col min="6163" max="6163" width="9.140625" style="159" customWidth="1"/>
    <col min="6164" max="6164" width="11.7109375" style="159" customWidth="1"/>
    <col min="6165" max="6165" width="11.85546875" style="159" customWidth="1"/>
    <col min="6166" max="6166" width="15.140625" style="159" customWidth="1"/>
    <col min="6167" max="6400" width="8.85546875" style="159"/>
    <col min="6401" max="6401" width="4.140625" style="159" customWidth="1"/>
    <col min="6402" max="6402" width="13.42578125" style="159" customWidth="1"/>
    <col min="6403" max="6403" width="52.7109375" style="159" customWidth="1"/>
    <col min="6404" max="6404" width="9.85546875" style="159" customWidth="1"/>
    <col min="6405" max="6406" width="10.85546875" style="159" customWidth="1"/>
    <col min="6407" max="6407" width="9.140625" style="159" customWidth="1"/>
    <col min="6408" max="6408" width="11.42578125" style="159" customWidth="1"/>
    <col min="6409" max="6409" width="10.140625" style="159" customWidth="1"/>
    <col min="6410" max="6410" width="9.140625" style="159" customWidth="1"/>
    <col min="6411" max="6412" width="10.42578125" style="159" customWidth="1"/>
    <col min="6413" max="6413" width="9.140625" style="159" customWidth="1"/>
    <col min="6414" max="6414" width="12.85546875" style="159" customWidth="1"/>
    <col min="6415" max="6415" width="10.85546875" style="159" customWidth="1"/>
    <col min="6416" max="6416" width="9.140625" style="159" customWidth="1"/>
    <col min="6417" max="6417" width="12.42578125" style="159" customWidth="1"/>
    <col min="6418" max="6418" width="11.85546875" style="159" customWidth="1"/>
    <col min="6419" max="6419" width="9.140625" style="159" customWidth="1"/>
    <col min="6420" max="6420" width="11.7109375" style="159" customWidth="1"/>
    <col min="6421" max="6421" width="11.85546875" style="159" customWidth="1"/>
    <col min="6422" max="6422" width="15.140625" style="159" customWidth="1"/>
    <col min="6423" max="6656" width="8.85546875" style="159"/>
    <col min="6657" max="6657" width="4.140625" style="159" customWidth="1"/>
    <col min="6658" max="6658" width="13.42578125" style="159" customWidth="1"/>
    <col min="6659" max="6659" width="52.7109375" style="159" customWidth="1"/>
    <col min="6660" max="6660" width="9.85546875" style="159" customWidth="1"/>
    <col min="6661" max="6662" width="10.85546875" style="159" customWidth="1"/>
    <col min="6663" max="6663" width="9.140625" style="159" customWidth="1"/>
    <col min="6664" max="6664" width="11.42578125" style="159" customWidth="1"/>
    <col min="6665" max="6665" width="10.140625" style="159" customWidth="1"/>
    <col min="6666" max="6666" width="9.140625" style="159" customWidth="1"/>
    <col min="6667" max="6668" width="10.42578125" style="159" customWidth="1"/>
    <col min="6669" max="6669" width="9.140625" style="159" customWidth="1"/>
    <col min="6670" max="6670" width="12.85546875" style="159" customWidth="1"/>
    <col min="6671" max="6671" width="10.85546875" style="159" customWidth="1"/>
    <col min="6672" max="6672" width="9.140625" style="159" customWidth="1"/>
    <col min="6673" max="6673" width="12.42578125" style="159" customWidth="1"/>
    <col min="6674" max="6674" width="11.85546875" style="159" customWidth="1"/>
    <col min="6675" max="6675" width="9.140625" style="159" customWidth="1"/>
    <col min="6676" max="6676" width="11.7109375" style="159" customWidth="1"/>
    <col min="6677" max="6677" width="11.85546875" style="159" customWidth="1"/>
    <col min="6678" max="6678" width="15.140625" style="159" customWidth="1"/>
    <col min="6679" max="6912" width="8.85546875" style="159"/>
    <col min="6913" max="6913" width="4.140625" style="159" customWidth="1"/>
    <col min="6914" max="6914" width="13.42578125" style="159" customWidth="1"/>
    <col min="6915" max="6915" width="52.7109375" style="159" customWidth="1"/>
    <col min="6916" max="6916" width="9.85546875" style="159" customWidth="1"/>
    <col min="6917" max="6918" width="10.85546875" style="159" customWidth="1"/>
    <col min="6919" max="6919" width="9.140625" style="159" customWidth="1"/>
    <col min="6920" max="6920" width="11.42578125" style="159" customWidth="1"/>
    <col min="6921" max="6921" width="10.140625" style="159" customWidth="1"/>
    <col min="6922" max="6922" width="9.140625" style="159" customWidth="1"/>
    <col min="6923" max="6924" width="10.42578125" style="159" customWidth="1"/>
    <col min="6925" max="6925" width="9.140625" style="159" customWidth="1"/>
    <col min="6926" max="6926" width="12.85546875" style="159" customWidth="1"/>
    <col min="6927" max="6927" width="10.85546875" style="159" customWidth="1"/>
    <col min="6928" max="6928" width="9.140625" style="159" customWidth="1"/>
    <col min="6929" max="6929" width="12.42578125" style="159" customWidth="1"/>
    <col min="6930" max="6930" width="11.85546875" style="159" customWidth="1"/>
    <col min="6931" max="6931" width="9.140625" style="159" customWidth="1"/>
    <col min="6932" max="6932" width="11.7109375" style="159" customWidth="1"/>
    <col min="6933" max="6933" width="11.85546875" style="159" customWidth="1"/>
    <col min="6934" max="6934" width="15.140625" style="159" customWidth="1"/>
    <col min="6935" max="7168" width="8.85546875" style="159"/>
    <col min="7169" max="7169" width="4.140625" style="159" customWidth="1"/>
    <col min="7170" max="7170" width="13.42578125" style="159" customWidth="1"/>
    <col min="7171" max="7171" width="52.7109375" style="159" customWidth="1"/>
    <col min="7172" max="7172" width="9.85546875" style="159" customWidth="1"/>
    <col min="7173" max="7174" width="10.85546875" style="159" customWidth="1"/>
    <col min="7175" max="7175" width="9.140625" style="159" customWidth="1"/>
    <col min="7176" max="7176" width="11.42578125" style="159" customWidth="1"/>
    <col min="7177" max="7177" width="10.140625" style="159" customWidth="1"/>
    <col min="7178" max="7178" width="9.140625" style="159" customWidth="1"/>
    <col min="7179" max="7180" width="10.42578125" style="159" customWidth="1"/>
    <col min="7181" max="7181" width="9.140625" style="159" customWidth="1"/>
    <col min="7182" max="7182" width="12.85546875" style="159" customWidth="1"/>
    <col min="7183" max="7183" width="10.85546875" style="159" customWidth="1"/>
    <col min="7184" max="7184" width="9.140625" style="159" customWidth="1"/>
    <col min="7185" max="7185" width="12.42578125" style="159" customWidth="1"/>
    <col min="7186" max="7186" width="11.85546875" style="159" customWidth="1"/>
    <col min="7187" max="7187" width="9.140625" style="159" customWidth="1"/>
    <col min="7188" max="7188" width="11.7109375" style="159" customWidth="1"/>
    <col min="7189" max="7189" width="11.85546875" style="159" customWidth="1"/>
    <col min="7190" max="7190" width="15.140625" style="159" customWidth="1"/>
    <col min="7191" max="7424" width="8.85546875" style="159"/>
    <col min="7425" max="7425" width="4.140625" style="159" customWidth="1"/>
    <col min="7426" max="7426" width="13.42578125" style="159" customWidth="1"/>
    <col min="7427" max="7427" width="52.7109375" style="159" customWidth="1"/>
    <col min="7428" max="7428" width="9.85546875" style="159" customWidth="1"/>
    <col min="7429" max="7430" width="10.85546875" style="159" customWidth="1"/>
    <col min="7431" max="7431" width="9.140625" style="159" customWidth="1"/>
    <col min="7432" max="7432" width="11.42578125" style="159" customWidth="1"/>
    <col min="7433" max="7433" width="10.140625" style="159" customWidth="1"/>
    <col min="7434" max="7434" width="9.140625" style="159" customWidth="1"/>
    <col min="7435" max="7436" width="10.42578125" style="159" customWidth="1"/>
    <col min="7437" max="7437" width="9.140625" style="159" customWidth="1"/>
    <col min="7438" max="7438" width="12.85546875" style="159" customWidth="1"/>
    <col min="7439" max="7439" width="10.85546875" style="159" customWidth="1"/>
    <col min="7440" max="7440" width="9.140625" style="159" customWidth="1"/>
    <col min="7441" max="7441" width="12.42578125" style="159" customWidth="1"/>
    <col min="7442" max="7442" width="11.85546875" style="159" customWidth="1"/>
    <col min="7443" max="7443" width="9.140625" style="159" customWidth="1"/>
    <col min="7444" max="7444" width="11.7109375" style="159" customWidth="1"/>
    <col min="7445" max="7445" width="11.85546875" style="159" customWidth="1"/>
    <col min="7446" max="7446" width="15.140625" style="159" customWidth="1"/>
    <col min="7447" max="7680" width="8.85546875" style="159"/>
    <col min="7681" max="7681" width="4.140625" style="159" customWidth="1"/>
    <col min="7682" max="7682" width="13.42578125" style="159" customWidth="1"/>
    <col min="7683" max="7683" width="52.7109375" style="159" customWidth="1"/>
    <col min="7684" max="7684" width="9.85546875" style="159" customWidth="1"/>
    <col min="7685" max="7686" width="10.85546875" style="159" customWidth="1"/>
    <col min="7687" max="7687" width="9.140625" style="159" customWidth="1"/>
    <col min="7688" max="7688" width="11.42578125" style="159" customWidth="1"/>
    <col min="7689" max="7689" width="10.140625" style="159" customWidth="1"/>
    <col min="7690" max="7690" width="9.140625" style="159" customWidth="1"/>
    <col min="7691" max="7692" width="10.42578125" style="159" customWidth="1"/>
    <col min="7693" max="7693" width="9.140625" style="159" customWidth="1"/>
    <col min="7694" max="7694" width="12.85546875" style="159" customWidth="1"/>
    <col min="7695" max="7695" width="10.85546875" style="159" customWidth="1"/>
    <col min="7696" max="7696" width="9.140625" style="159" customWidth="1"/>
    <col min="7697" max="7697" width="12.42578125" style="159" customWidth="1"/>
    <col min="7698" max="7698" width="11.85546875" style="159" customWidth="1"/>
    <col min="7699" max="7699" width="9.140625" style="159" customWidth="1"/>
    <col min="7700" max="7700" width="11.7109375" style="159" customWidth="1"/>
    <col min="7701" max="7701" width="11.85546875" style="159" customWidth="1"/>
    <col min="7702" max="7702" width="15.140625" style="159" customWidth="1"/>
    <col min="7703" max="7936" width="8.85546875" style="159"/>
    <col min="7937" max="7937" width="4.140625" style="159" customWidth="1"/>
    <col min="7938" max="7938" width="13.42578125" style="159" customWidth="1"/>
    <col min="7939" max="7939" width="52.7109375" style="159" customWidth="1"/>
    <col min="7940" max="7940" width="9.85546875" style="159" customWidth="1"/>
    <col min="7941" max="7942" width="10.85546875" style="159" customWidth="1"/>
    <col min="7943" max="7943" width="9.140625" style="159" customWidth="1"/>
    <col min="7944" max="7944" width="11.42578125" style="159" customWidth="1"/>
    <col min="7945" max="7945" width="10.140625" style="159" customWidth="1"/>
    <col min="7946" max="7946" width="9.140625" style="159" customWidth="1"/>
    <col min="7947" max="7948" width="10.42578125" style="159" customWidth="1"/>
    <col min="7949" max="7949" width="9.140625" style="159" customWidth="1"/>
    <col min="7950" max="7950" width="12.85546875" style="159" customWidth="1"/>
    <col min="7951" max="7951" width="10.85546875" style="159" customWidth="1"/>
    <col min="7952" max="7952" width="9.140625" style="159" customWidth="1"/>
    <col min="7953" max="7953" width="12.42578125" style="159" customWidth="1"/>
    <col min="7954" max="7954" width="11.85546875" style="159" customWidth="1"/>
    <col min="7955" max="7955" width="9.140625" style="159" customWidth="1"/>
    <col min="7956" max="7956" width="11.7109375" style="159" customWidth="1"/>
    <col min="7957" max="7957" width="11.85546875" style="159" customWidth="1"/>
    <col min="7958" max="7958" width="15.140625" style="159" customWidth="1"/>
    <col min="7959" max="8192" width="8.85546875" style="159"/>
    <col min="8193" max="8193" width="4.140625" style="159" customWidth="1"/>
    <col min="8194" max="8194" width="13.42578125" style="159" customWidth="1"/>
    <col min="8195" max="8195" width="52.7109375" style="159" customWidth="1"/>
    <col min="8196" max="8196" width="9.85546875" style="159" customWidth="1"/>
    <col min="8197" max="8198" width="10.85546875" style="159" customWidth="1"/>
    <col min="8199" max="8199" width="9.140625" style="159" customWidth="1"/>
    <col min="8200" max="8200" width="11.42578125" style="159" customWidth="1"/>
    <col min="8201" max="8201" width="10.140625" style="159" customWidth="1"/>
    <col min="8202" max="8202" width="9.140625" style="159" customWidth="1"/>
    <col min="8203" max="8204" width="10.42578125" style="159" customWidth="1"/>
    <col min="8205" max="8205" width="9.140625" style="159" customWidth="1"/>
    <col min="8206" max="8206" width="12.85546875" style="159" customWidth="1"/>
    <col min="8207" max="8207" width="10.85546875" style="159" customWidth="1"/>
    <col min="8208" max="8208" width="9.140625" style="159" customWidth="1"/>
    <col min="8209" max="8209" width="12.42578125" style="159" customWidth="1"/>
    <col min="8210" max="8210" width="11.85546875" style="159" customWidth="1"/>
    <col min="8211" max="8211" width="9.140625" style="159" customWidth="1"/>
    <col min="8212" max="8212" width="11.7109375" style="159" customWidth="1"/>
    <col min="8213" max="8213" width="11.85546875" style="159" customWidth="1"/>
    <col min="8214" max="8214" width="15.140625" style="159" customWidth="1"/>
    <col min="8215" max="8448" width="8.85546875" style="159"/>
    <col min="8449" max="8449" width="4.140625" style="159" customWidth="1"/>
    <col min="8450" max="8450" width="13.42578125" style="159" customWidth="1"/>
    <col min="8451" max="8451" width="52.7109375" style="159" customWidth="1"/>
    <col min="8452" max="8452" width="9.85546875" style="159" customWidth="1"/>
    <col min="8453" max="8454" width="10.85546875" style="159" customWidth="1"/>
    <col min="8455" max="8455" width="9.140625" style="159" customWidth="1"/>
    <col min="8456" max="8456" width="11.42578125" style="159" customWidth="1"/>
    <col min="8457" max="8457" width="10.140625" style="159" customWidth="1"/>
    <col min="8458" max="8458" width="9.140625" style="159" customWidth="1"/>
    <col min="8459" max="8460" width="10.42578125" style="159" customWidth="1"/>
    <col min="8461" max="8461" width="9.140625" style="159" customWidth="1"/>
    <col min="8462" max="8462" width="12.85546875" style="159" customWidth="1"/>
    <col min="8463" max="8463" width="10.85546875" style="159" customWidth="1"/>
    <col min="8464" max="8464" width="9.140625" style="159" customWidth="1"/>
    <col min="8465" max="8465" width="12.42578125" style="159" customWidth="1"/>
    <col min="8466" max="8466" width="11.85546875" style="159" customWidth="1"/>
    <col min="8467" max="8467" width="9.140625" style="159" customWidth="1"/>
    <col min="8468" max="8468" width="11.7109375" style="159" customWidth="1"/>
    <col min="8469" max="8469" width="11.85546875" style="159" customWidth="1"/>
    <col min="8470" max="8470" width="15.140625" style="159" customWidth="1"/>
    <col min="8471" max="8704" width="8.85546875" style="159"/>
    <col min="8705" max="8705" width="4.140625" style="159" customWidth="1"/>
    <col min="8706" max="8706" width="13.42578125" style="159" customWidth="1"/>
    <col min="8707" max="8707" width="52.7109375" style="159" customWidth="1"/>
    <col min="8708" max="8708" width="9.85546875" style="159" customWidth="1"/>
    <col min="8709" max="8710" width="10.85546875" style="159" customWidth="1"/>
    <col min="8711" max="8711" width="9.140625" style="159" customWidth="1"/>
    <col min="8712" max="8712" width="11.42578125" style="159" customWidth="1"/>
    <col min="8713" max="8713" width="10.140625" style="159" customWidth="1"/>
    <col min="8714" max="8714" width="9.140625" style="159" customWidth="1"/>
    <col min="8715" max="8716" width="10.42578125" style="159" customWidth="1"/>
    <col min="8717" max="8717" width="9.140625" style="159" customWidth="1"/>
    <col min="8718" max="8718" width="12.85546875" style="159" customWidth="1"/>
    <col min="8719" max="8719" width="10.85546875" style="159" customWidth="1"/>
    <col min="8720" max="8720" width="9.140625" style="159" customWidth="1"/>
    <col min="8721" max="8721" width="12.42578125" style="159" customWidth="1"/>
    <col min="8722" max="8722" width="11.85546875" style="159" customWidth="1"/>
    <col min="8723" max="8723" width="9.140625" style="159" customWidth="1"/>
    <col min="8724" max="8724" width="11.7109375" style="159" customWidth="1"/>
    <col min="8725" max="8725" width="11.85546875" style="159" customWidth="1"/>
    <col min="8726" max="8726" width="15.140625" style="159" customWidth="1"/>
    <col min="8727" max="8960" width="8.85546875" style="159"/>
    <col min="8961" max="8961" width="4.140625" style="159" customWidth="1"/>
    <col min="8962" max="8962" width="13.42578125" style="159" customWidth="1"/>
    <col min="8963" max="8963" width="52.7109375" style="159" customWidth="1"/>
    <col min="8964" max="8964" width="9.85546875" style="159" customWidth="1"/>
    <col min="8965" max="8966" width="10.85546875" style="159" customWidth="1"/>
    <col min="8967" max="8967" width="9.140625" style="159" customWidth="1"/>
    <col min="8968" max="8968" width="11.42578125" style="159" customWidth="1"/>
    <col min="8969" max="8969" width="10.140625" style="159" customWidth="1"/>
    <col min="8970" max="8970" width="9.140625" style="159" customWidth="1"/>
    <col min="8971" max="8972" width="10.42578125" style="159" customWidth="1"/>
    <col min="8973" max="8973" width="9.140625" style="159" customWidth="1"/>
    <col min="8974" max="8974" width="12.85546875" style="159" customWidth="1"/>
    <col min="8975" max="8975" width="10.85546875" style="159" customWidth="1"/>
    <col min="8976" max="8976" width="9.140625" style="159" customWidth="1"/>
    <col min="8977" max="8977" width="12.42578125" style="159" customWidth="1"/>
    <col min="8978" max="8978" width="11.85546875" style="159" customWidth="1"/>
    <col min="8979" max="8979" width="9.140625" style="159" customWidth="1"/>
    <col min="8980" max="8980" width="11.7109375" style="159" customWidth="1"/>
    <col min="8981" max="8981" width="11.85546875" style="159" customWidth="1"/>
    <col min="8982" max="8982" width="15.140625" style="159" customWidth="1"/>
    <col min="8983" max="9216" width="8.85546875" style="159"/>
    <col min="9217" max="9217" width="4.140625" style="159" customWidth="1"/>
    <col min="9218" max="9218" width="13.42578125" style="159" customWidth="1"/>
    <col min="9219" max="9219" width="52.7109375" style="159" customWidth="1"/>
    <col min="9220" max="9220" width="9.85546875" style="159" customWidth="1"/>
    <col min="9221" max="9222" width="10.85546875" style="159" customWidth="1"/>
    <col min="9223" max="9223" width="9.140625" style="159" customWidth="1"/>
    <col min="9224" max="9224" width="11.42578125" style="159" customWidth="1"/>
    <col min="9225" max="9225" width="10.140625" style="159" customWidth="1"/>
    <col min="9226" max="9226" width="9.140625" style="159" customWidth="1"/>
    <col min="9227" max="9228" width="10.42578125" style="159" customWidth="1"/>
    <col min="9229" max="9229" width="9.140625" style="159" customWidth="1"/>
    <col min="9230" max="9230" width="12.85546875" style="159" customWidth="1"/>
    <col min="9231" max="9231" width="10.85546875" style="159" customWidth="1"/>
    <col min="9232" max="9232" width="9.140625" style="159" customWidth="1"/>
    <col min="9233" max="9233" width="12.42578125" style="159" customWidth="1"/>
    <col min="9234" max="9234" width="11.85546875" style="159" customWidth="1"/>
    <col min="9235" max="9235" width="9.140625" style="159" customWidth="1"/>
    <col min="9236" max="9236" width="11.7109375" style="159" customWidth="1"/>
    <col min="9237" max="9237" width="11.85546875" style="159" customWidth="1"/>
    <col min="9238" max="9238" width="15.140625" style="159" customWidth="1"/>
    <col min="9239" max="9472" width="8.85546875" style="159"/>
    <col min="9473" max="9473" width="4.140625" style="159" customWidth="1"/>
    <col min="9474" max="9474" width="13.42578125" style="159" customWidth="1"/>
    <col min="9475" max="9475" width="52.7109375" style="159" customWidth="1"/>
    <col min="9476" max="9476" width="9.85546875" style="159" customWidth="1"/>
    <col min="9477" max="9478" width="10.85546875" style="159" customWidth="1"/>
    <col min="9479" max="9479" width="9.140625" style="159" customWidth="1"/>
    <col min="9480" max="9480" width="11.42578125" style="159" customWidth="1"/>
    <col min="9481" max="9481" width="10.140625" style="159" customWidth="1"/>
    <col min="9482" max="9482" width="9.140625" style="159" customWidth="1"/>
    <col min="9483" max="9484" width="10.42578125" style="159" customWidth="1"/>
    <col min="9485" max="9485" width="9.140625" style="159" customWidth="1"/>
    <col min="9486" max="9486" width="12.85546875" style="159" customWidth="1"/>
    <col min="9487" max="9487" width="10.85546875" style="159" customWidth="1"/>
    <col min="9488" max="9488" width="9.140625" style="159" customWidth="1"/>
    <col min="9489" max="9489" width="12.42578125" style="159" customWidth="1"/>
    <col min="9490" max="9490" width="11.85546875" style="159" customWidth="1"/>
    <col min="9491" max="9491" width="9.140625" style="159" customWidth="1"/>
    <col min="9492" max="9492" width="11.7109375" style="159" customWidth="1"/>
    <col min="9493" max="9493" width="11.85546875" style="159" customWidth="1"/>
    <col min="9494" max="9494" width="15.140625" style="159" customWidth="1"/>
    <col min="9495" max="9728" width="8.85546875" style="159"/>
    <col min="9729" max="9729" width="4.140625" style="159" customWidth="1"/>
    <col min="9730" max="9730" width="13.42578125" style="159" customWidth="1"/>
    <col min="9731" max="9731" width="52.7109375" style="159" customWidth="1"/>
    <col min="9732" max="9732" width="9.85546875" style="159" customWidth="1"/>
    <col min="9733" max="9734" width="10.85546875" style="159" customWidth="1"/>
    <col min="9735" max="9735" width="9.140625" style="159" customWidth="1"/>
    <col min="9736" max="9736" width="11.42578125" style="159" customWidth="1"/>
    <col min="9737" max="9737" width="10.140625" style="159" customWidth="1"/>
    <col min="9738" max="9738" width="9.140625" style="159" customWidth="1"/>
    <col min="9739" max="9740" width="10.42578125" style="159" customWidth="1"/>
    <col min="9741" max="9741" width="9.140625" style="159" customWidth="1"/>
    <col min="9742" max="9742" width="12.85546875" style="159" customWidth="1"/>
    <col min="9743" max="9743" width="10.85546875" style="159" customWidth="1"/>
    <col min="9744" max="9744" width="9.140625" style="159" customWidth="1"/>
    <col min="9745" max="9745" width="12.42578125" style="159" customWidth="1"/>
    <col min="9746" max="9746" width="11.85546875" style="159" customWidth="1"/>
    <col min="9747" max="9747" width="9.140625" style="159" customWidth="1"/>
    <col min="9748" max="9748" width="11.7109375" style="159" customWidth="1"/>
    <col min="9749" max="9749" width="11.85546875" style="159" customWidth="1"/>
    <col min="9750" max="9750" width="15.140625" style="159" customWidth="1"/>
    <col min="9751" max="9984" width="8.85546875" style="159"/>
    <col min="9985" max="9985" width="4.140625" style="159" customWidth="1"/>
    <col min="9986" max="9986" width="13.42578125" style="159" customWidth="1"/>
    <col min="9987" max="9987" width="52.7109375" style="159" customWidth="1"/>
    <col min="9988" max="9988" width="9.85546875" style="159" customWidth="1"/>
    <col min="9989" max="9990" width="10.85546875" style="159" customWidth="1"/>
    <col min="9991" max="9991" width="9.140625" style="159" customWidth="1"/>
    <col min="9992" max="9992" width="11.42578125" style="159" customWidth="1"/>
    <col min="9993" max="9993" width="10.140625" style="159" customWidth="1"/>
    <col min="9994" max="9994" width="9.140625" style="159" customWidth="1"/>
    <col min="9995" max="9996" width="10.42578125" style="159" customWidth="1"/>
    <col min="9997" max="9997" width="9.140625" style="159" customWidth="1"/>
    <col min="9998" max="9998" width="12.85546875" style="159" customWidth="1"/>
    <col min="9999" max="9999" width="10.85546875" style="159" customWidth="1"/>
    <col min="10000" max="10000" width="9.140625" style="159" customWidth="1"/>
    <col min="10001" max="10001" width="12.42578125" style="159" customWidth="1"/>
    <col min="10002" max="10002" width="11.85546875" style="159" customWidth="1"/>
    <col min="10003" max="10003" width="9.140625" style="159" customWidth="1"/>
    <col min="10004" max="10004" width="11.7109375" style="159" customWidth="1"/>
    <col min="10005" max="10005" width="11.85546875" style="159" customWidth="1"/>
    <col min="10006" max="10006" width="15.140625" style="159" customWidth="1"/>
    <col min="10007" max="10240" width="8.85546875" style="159"/>
    <col min="10241" max="10241" width="4.140625" style="159" customWidth="1"/>
    <col min="10242" max="10242" width="13.42578125" style="159" customWidth="1"/>
    <col min="10243" max="10243" width="52.7109375" style="159" customWidth="1"/>
    <col min="10244" max="10244" width="9.85546875" style="159" customWidth="1"/>
    <col min="10245" max="10246" width="10.85546875" style="159" customWidth="1"/>
    <col min="10247" max="10247" width="9.140625" style="159" customWidth="1"/>
    <col min="10248" max="10248" width="11.42578125" style="159" customWidth="1"/>
    <col min="10249" max="10249" width="10.140625" style="159" customWidth="1"/>
    <col min="10250" max="10250" width="9.140625" style="159" customWidth="1"/>
    <col min="10251" max="10252" width="10.42578125" style="159" customWidth="1"/>
    <col min="10253" max="10253" width="9.140625" style="159" customWidth="1"/>
    <col min="10254" max="10254" width="12.85546875" style="159" customWidth="1"/>
    <col min="10255" max="10255" width="10.85546875" style="159" customWidth="1"/>
    <col min="10256" max="10256" width="9.140625" style="159" customWidth="1"/>
    <col min="10257" max="10257" width="12.42578125" style="159" customWidth="1"/>
    <col min="10258" max="10258" width="11.85546875" style="159" customWidth="1"/>
    <col min="10259" max="10259" width="9.140625" style="159" customWidth="1"/>
    <col min="10260" max="10260" width="11.7109375" style="159" customWidth="1"/>
    <col min="10261" max="10261" width="11.85546875" style="159" customWidth="1"/>
    <col min="10262" max="10262" width="15.140625" style="159" customWidth="1"/>
    <col min="10263" max="10496" width="8.85546875" style="159"/>
    <col min="10497" max="10497" width="4.140625" style="159" customWidth="1"/>
    <col min="10498" max="10498" width="13.42578125" style="159" customWidth="1"/>
    <col min="10499" max="10499" width="52.7109375" style="159" customWidth="1"/>
    <col min="10500" max="10500" width="9.85546875" style="159" customWidth="1"/>
    <col min="10501" max="10502" width="10.85546875" style="159" customWidth="1"/>
    <col min="10503" max="10503" width="9.140625" style="159" customWidth="1"/>
    <col min="10504" max="10504" width="11.42578125" style="159" customWidth="1"/>
    <col min="10505" max="10505" width="10.140625" style="159" customWidth="1"/>
    <col min="10506" max="10506" width="9.140625" style="159" customWidth="1"/>
    <col min="10507" max="10508" width="10.42578125" style="159" customWidth="1"/>
    <col min="10509" max="10509" width="9.140625" style="159" customWidth="1"/>
    <col min="10510" max="10510" width="12.85546875" style="159" customWidth="1"/>
    <col min="10511" max="10511" width="10.85546875" style="159" customWidth="1"/>
    <col min="10512" max="10512" width="9.140625" style="159" customWidth="1"/>
    <col min="10513" max="10513" width="12.42578125" style="159" customWidth="1"/>
    <col min="10514" max="10514" width="11.85546875" style="159" customWidth="1"/>
    <col min="10515" max="10515" width="9.140625" style="159" customWidth="1"/>
    <col min="10516" max="10516" width="11.7109375" style="159" customWidth="1"/>
    <col min="10517" max="10517" width="11.85546875" style="159" customWidth="1"/>
    <col min="10518" max="10518" width="15.140625" style="159" customWidth="1"/>
    <col min="10519" max="10752" width="8.85546875" style="159"/>
    <col min="10753" max="10753" width="4.140625" style="159" customWidth="1"/>
    <col min="10754" max="10754" width="13.42578125" style="159" customWidth="1"/>
    <col min="10755" max="10755" width="52.7109375" style="159" customWidth="1"/>
    <col min="10756" max="10756" width="9.85546875" style="159" customWidth="1"/>
    <col min="10757" max="10758" width="10.85546875" style="159" customWidth="1"/>
    <col min="10759" max="10759" width="9.140625" style="159" customWidth="1"/>
    <col min="10760" max="10760" width="11.42578125" style="159" customWidth="1"/>
    <col min="10761" max="10761" width="10.140625" style="159" customWidth="1"/>
    <col min="10762" max="10762" width="9.140625" style="159" customWidth="1"/>
    <col min="10763" max="10764" width="10.42578125" style="159" customWidth="1"/>
    <col min="10765" max="10765" width="9.140625" style="159" customWidth="1"/>
    <col min="10766" max="10766" width="12.85546875" style="159" customWidth="1"/>
    <col min="10767" max="10767" width="10.85546875" style="159" customWidth="1"/>
    <col min="10768" max="10768" width="9.140625" style="159" customWidth="1"/>
    <col min="10769" max="10769" width="12.42578125" style="159" customWidth="1"/>
    <col min="10770" max="10770" width="11.85546875" style="159" customWidth="1"/>
    <col min="10771" max="10771" width="9.140625" style="159" customWidth="1"/>
    <col min="10772" max="10772" width="11.7109375" style="159" customWidth="1"/>
    <col min="10773" max="10773" width="11.85546875" style="159" customWidth="1"/>
    <col min="10774" max="10774" width="15.140625" style="159" customWidth="1"/>
    <col min="10775" max="11008" width="8.85546875" style="159"/>
    <col min="11009" max="11009" width="4.140625" style="159" customWidth="1"/>
    <col min="11010" max="11010" width="13.42578125" style="159" customWidth="1"/>
    <col min="11011" max="11011" width="52.7109375" style="159" customWidth="1"/>
    <col min="11012" max="11012" width="9.85546875" style="159" customWidth="1"/>
    <col min="11013" max="11014" width="10.85546875" style="159" customWidth="1"/>
    <col min="11015" max="11015" width="9.140625" style="159" customWidth="1"/>
    <col min="11016" max="11016" width="11.42578125" style="159" customWidth="1"/>
    <col min="11017" max="11017" width="10.140625" style="159" customWidth="1"/>
    <col min="11018" max="11018" width="9.140625" style="159" customWidth="1"/>
    <col min="11019" max="11020" width="10.42578125" style="159" customWidth="1"/>
    <col min="11021" max="11021" width="9.140625" style="159" customWidth="1"/>
    <col min="11022" max="11022" width="12.85546875" style="159" customWidth="1"/>
    <col min="11023" max="11023" width="10.85546875" style="159" customWidth="1"/>
    <col min="11024" max="11024" width="9.140625" style="159" customWidth="1"/>
    <col min="11025" max="11025" width="12.42578125" style="159" customWidth="1"/>
    <col min="11026" max="11026" width="11.85546875" style="159" customWidth="1"/>
    <col min="11027" max="11027" width="9.140625" style="159" customWidth="1"/>
    <col min="11028" max="11028" width="11.7109375" style="159" customWidth="1"/>
    <col min="11029" max="11029" width="11.85546875" style="159" customWidth="1"/>
    <col min="11030" max="11030" width="15.140625" style="159" customWidth="1"/>
    <col min="11031" max="11264" width="8.85546875" style="159"/>
    <col min="11265" max="11265" width="4.140625" style="159" customWidth="1"/>
    <col min="11266" max="11266" width="13.42578125" style="159" customWidth="1"/>
    <col min="11267" max="11267" width="52.7109375" style="159" customWidth="1"/>
    <col min="11268" max="11268" width="9.85546875" style="159" customWidth="1"/>
    <col min="11269" max="11270" width="10.85546875" style="159" customWidth="1"/>
    <col min="11271" max="11271" width="9.140625" style="159" customWidth="1"/>
    <col min="11272" max="11272" width="11.42578125" style="159" customWidth="1"/>
    <col min="11273" max="11273" width="10.140625" style="159" customWidth="1"/>
    <col min="11274" max="11274" width="9.140625" style="159" customWidth="1"/>
    <col min="11275" max="11276" width="10.42578125" style="159" customWidth="1"/>
    <col min="11277" max="11277" width="9.140625" style="159" customWidth="1"/>
    <col min="11278" max="11278" width="12.85546875" style="159" customWidth="1"/>
    <col min="11279" max="11279" width="10.85546875" style="159" customWidth="1"/>
    <col min="11280" max="11280" width="9.140625" style="159" customWidth="1"/>
    <col min="11281" max="11281" width="12.42578125" style="159" customWidth="1"/>
    <col min="11282" max="11282" width="11.85546875" style="159" customWidth="1"/>
    <col min="11283" max="11283" width="9.140625" style="159" customWidth="1"/>
    <col min="11284" max="11284" width="11.7109375" style="159" customWidth="1"/>
    <col min="11285" max="11285" width="11.85546875" style="159" customWidth="1"/>
    <col min="11286" max="11286" width="15.140625" style="159" customWidth="1"/>
    <col min="11287" max="11520" width="8.85546875" style="159"/>
    <col min="11521" max="11521" width="4.140625" style="159" customWidth="1"/>
    <col min="11522" max="11522" width="13.42578125" style="159" customWidth="1"/>
    <col min="11523" max="11523" width="52.7109375" style="159" customWidth="1"/>
    <col min="11524" max="11524" width="9.85546875" style="159" customWidth="1"/>
    <col min="11525" max="11526" width="10.85546875" style="159" customWidth="1"/>
    <col min="11527" max="11527" width="9.140625" style="159" customWidth="1"/>
    <col min="11528" max="11528" width="11.42578125" style="159" customWidth="1"/>
    <col min="11529" max="11529" width="10.140625" style="159" customWidth="1"/>
    <col min="11530" max="11530" width="9.140625" style="159" customWidth="1"/>
    <col min="11531" max="11532" width="10.42578125" style="159" customWidth="1"/>
    <col min="11533" max="11533" width="9.140625" style="159" customWidth="1"/>
    <col min="11534" max="11534" width="12.85546875" style="159" customWidth="1"/>
    <col min="11535" max="11535" width="10.85546875" style="159" customWidth="1"/>
    <col min="11536" max="11536" width="9.140625" style="159" customWidth="1"/>
    <col min="11537" max="11537" width="12.42578125" style="159" customWidth="1"/>
    <col min="11538" max="11538" width="11.85546875" style="159" customWidth="1"/>
    <col min="11539" max="11539" width="9.140625" style="159" customWidth="1"/>
    <col min="11540" max="11540" width="11.7109375" style="159" customWidth="1"/>
    <col min="11541" max="11541" width="11.85546875" style="159" customWidth="1"/>
    <col min="11542" max="11542" width="15.140625" style="159" customWidth="1"/>
    <col min="11543" max="11776" width="8.85546875" style="159"/>
    <col min="11777" max="11777" width="4.140625" style="159" customWidth="1"/>
    <col min="11778" max="11778" width="13.42578125" style="159" customWidth="1"/>
    <col min="11779" max="11779" width="52.7109375" style="159" customWidth="1"/>
    <col min="11780" max="11780" width="9.85546875" style="159" customWidth="1"/>
    <col min="11781" max="11782" width="10.85546875" style="159" customWidth="1"/>
    <col min="11783" max="11783" width="9.140625" style="159" customWidth="1"/>
    <col min="11784" max="11784" width="11.42578125" style="159" customWidth="1"/>
    <col min="11785" max="11785" width="10.140625" style="159" customWidth="1"/>
    <col min="11786" max="11786" width="9.140625" style="159" customWidth="1"/>
    <col min="11787" max="11788" width="10.42578125" style="159" customWidth="1"/>
    <col min="11789" max="11789" width="9.140625" style="159" customWidth="1"/>
    <col min="11790" max="11790" width="12.85546875" style="159" customWidth="1"/>
    <col min="11791" max="11791" width="10.85546875" style="159" customWidth="1"/>
    <col min="11792" max="11792" width="9.140625" style="159" customWidth="1"/>
    <col min="11793" max="11793" width="12.42578125" style="159" customWidth="1"/>
    <col min="11794" max="11794" width="11.85546875" style="159" customWidth="1"/>
    <col min="11795" max="11795" width="9.140625" style="159" customWidth="1"/>
    <col min="11796" max="11796" width="11.7109375" style="159" customWidth="1"/>
    <col min="11797" max="11797" width="11.85546875" style="159" customWidth="1"/>
    <col min="11798" max="11798" width="15.140625" style="159" customWidth="1"/>
    <col min="11799" max="12032" width="8.85546875" style="159"/>
    <col min="12033" max="12033" width="4.140625" style="159" customWidth="1"/>
    <col min="12034" max="12034" width="13.42578125" style="159" customWidth="1"/>
    <col min="12035" max="12035" width="52.7109375" style="159" customWidth="1"/>
    <col min="12036" max="12036" width="9.85546875" style="159" customWidth="1"/>
    <col min="12037" max="12038" width="10.85546875" style="159" customWidth="1"/>
    <col min="12039" max="12039" width="9.140625" style="159" customWidth="1"/>
    <col min="12040" max="12040" width="11.42578125" style="159" customWidth="1"/>
    <col min="12041" max="12041" width="10.140625" style="159" customWidth="1"/>
    <col min="12042" max="12042" width="9.140625" style="159" customWidth="1"/>
    <col min="12043" max="12044" width="10.42578125" style="159" customWidth="1"/>
    <col min="12045" max="12045" width="9.140625" style="159" customWidth="1"/>
    <col min="12046" max="12046" width="12.85546875" style="159" customWidth="1"/>
    <col min="12047" max="12047" width="10.85546875" style="159" customWidth="1"/>
    <col min="12048" max="12048" width="9.140625" style="159" customWidth="1"/>
    <col min="12049" max="12049" width="12.42578125" style="159" customWidth="1"/>
    <col min="12050" max="12050" width="11.85546875" style="159" customWidth="1"/>
    <col min="12051" max="12051" width="9.140625" style="159" customWidth="1"/>
    <col min="12052" max="12052" width="11.7109375" style="159" customWidth="1"/>
    <col min="12053" max="12053" width="11.85546875" style="159" customWidth="1"/>
    <col min="12054" max="12054" width="15.140625" style="159" customWidth="1"/>
    <col min="12055" max="12288" width="8.85546875" style="159"/>
    <col min="12289" max="12289" width="4.140625" style="159" customWidth="1"/>
    <col min="12290" max="12290" width="13.42578125" style="159" customWidth="1"/>
    <col min="12291" max="12291" width="52.7109375" style="159" customWidth="1"/>
    <col min="12292" max="12292" width="9.85546875" style="159" customWidth="1"/>
    <col min="12293" max="12294" width="10.85546875" style="159" customWidth="1"/>
    <col min="12295" max="12295" width="9.140625" style="159" customWidth="1"/>
    <col min="12296" max="12296" width="11.42578125" style="159" customWidth="1"/>
    <col min="12297" max="12297" width="10.140625" style="159" customWidth="1"/>
    <col min="12298" max="12298" width="9.140625" style="159" customWidth="1"/>
    <col min="12299" max="12300" width="10.42578125" style="159" customWidth="1"/>
    <col min="12301" max="12301" width="9.140625" style="159" customWidth="1"/>
    <col min="12302" max="12302" width="12.85546875" style="159" customWidth="1"/>
    <col min="12303" max="12303" width="10.85546875" style="159" customWidth="1"/>
    <col min="12304" max="12304" width="9.140625" style="159" customWidth="1"/>
    <col min="12305" max="12305" width="12.42578125" style="159" customWidth="1"/>
    <col min="12306" max="12306" width="11.85546875" style="159" customWidth="1"/>
    <col min="12307" max="12307" width="9.140625" style="159" customWidth="1"/>
    <col min="12308" max="12308" width="11.7109375" style="159" customWidth="1"/>
    <col min="12309" max="12309" width="11.85546875" style="159" customWidth="1"/>
    <col min="12310" max="12310" width="15.140625" style="159" customWidth="1"/>
    <col min="12311" max="12544" width="8.85546875" style="159"/>
    <col min="12545" max="12545" width="4.140625" style="159" customWidth="1"/>
    <col min="12546" max="12546" width="13.42578125" style="159" customWidth="1"/>
    <col min="12547" max="12547" width="52.7109375" style="159" customWidth="1"/>
    <col min="12548" max="12548" width="9.85546875" style="159" customWidth="1"/>
    <col min="12549" max="12550" width="10.85546875" style="159" customWidth="1"/>
    <col min="12551" max="12551" width="9.140625" style="159" customWidth="1"/>
    <col min="12552" max="12552" width="11.42578125" style="159" customWidth="1"/>
    <col min="12553" max="12553" width="10.140625" style="159" customWidth="1"/>
    <col min="12554" max="12554" width="9.140625" style="159" customWidth="1"/>
    <col min="12555" max="12556" width="10.42578125" style="159" customWidth="1"/>
    <col min="12557" max="12557" width="9.140625" style="159" customWidth="1"/>
    <col min="12558" max="12558" width="12.85546875" style="159" customWidth="1"/>
    <col min="12559" max="12559" width="10.85546875" style="159" customWidth="1"/>
    <col min="12560" max="12560" width="9.140625" style="159" customWidth="1"/>
    <col min="12561" max="12561" width="12.42578125" style="159" customWidth="1"/>
    <col min="12562" max="12562" width="11.85546875" style="159" customWidth="1"/>
    <col min="12563" max="12563" width="9.140625" style="159" customWidth="1"/>
    <col min="12564" max="12564" width="11.7109375" style="159" customWidth="1"/>
    <col min="12565" max="12565" width="11.85546875" style="159" customWidth="1"/>
    <col min="12566" max="12566" width="15.140625" style="159" customWidth="1"/>
    <col min="12567" max="12800" width="8.85546875" style="159"/>
    <col min="12801" max="12801" width="4.140625" style="159" customWidth="1"/>
    <col min="12802" max="12802" width="13.42578125" style="159" customWidth="1"/>
    <col min="12803" max="12803" width="52.7109375" style="159" customWidth="1"/>
    <col min="12804" max="12804" width="9.85546875" style="159" customWidth="1"/>
    <col min="12805" max="12806" width="10.85546875" style="159" customWidth="1"/>
    <col min="12807" max="12807" width="9.140625" style="159" customWidth="1"/>
    <col min="12808" max="12808" width="11.42578125" style="159" customWidth="1"/>
    <col min="12809" max="12809" width="10.140625" style="159" customWidth="1"/>
    <col min="12810" max="12810" width="9.140625" style="159" customWidth="1"/>
    <col min="12811" max="12812" width="10.42578125" style="159" customWidth="1"/>
    <col min="12813" max="12813" width="9.140625" style="159" customWidth="1"/>
    <col min="12814" max="12814" width="12.85546875" style="159" customWidth="1"/>
    <col min="12815" max="12815" width="10.85546875" style="159" customWidth="1"/>
    <col min="12816" max="12816" width="9.140625" style="159" customWidth="1"/>
    <col min="12817" max="12817" width="12.42578125" style="159" customWidth="1"/>
    <col min="12818" max="12818" width="11.85546875" style="159" customWidth="1"/>
    <col min="12819" max="12819" width="9.140625" style="159" customWidth="1"/>
    <col min="12820" max="12820" width="11.7109375" style="159" customWidth="1"/>
    <col min="12821" max="12821" width="11.85546875" style="159" customWidth="1"/>
    <col min="12822" max="12822" width="15.140625" style="159" customWidth="1"/>
    <col min="12823" max="13056" width="8.85546875" style="159"/>
    <col min="13057" max="13057" width="4.140625" style="159" customWidth="1"/>
    <col min="13058" max="13058" width="13.42578125" style="159" customWidth="1"/>
    <col min="13059" max="13059" width="52.7109375" style="159" customWidth="1"/>
    <col min="13060" max="13060" width="9.85546875" style="159" customWidth="1"/>
    <col min="13061" max="13062" width="10.85546875" style="159" customWidth="1"/>
    <col min="13063" max="13063" width="9.140625" style="159" customWidth="1"/>
    <col min="13064" max="13064" width="11.42578125" style="159" customWidth="1"/>
    <col min="13065" max="13065" width="10.140625" style="159" customWidth="1"/>
    <col min="13066" max="13066" width="9.140625" style="159" customWidth="1"/>
    <col min="13067" max="13068" width="10.42578125" style="159" customWidth="1"/>
    <col min="13069" max="13069" width="9.140625" style="159" customWidth="1"/>
    <col min="13070" max="13070" width="12.85546875" style="159" customWidth="1"/>
    <col min="13071" max="13071" width="10.85546875" style="159" customWidth="1"/>
    <col min="13072" max="13072" width="9.140625" style="159" customWidth="1"/>
    <col min="13073" max="13073" width="12.42578125" style="159" customWidth="1"/>
    <col min="13074" max="13074" width="11.85546875" style="159" customWidth="1"/>
    <col min="13075" max="13075" width="9.140625" style="159" customWidth="1"/>
    <col min="13076" max="13076" width="11.7109375" style="159" customWidth="1"/>
    <col min="13077" max="13077" width="11.85546875" style="159" customWidth="1"/>
    <col min="13078" max="13078" width="15.140625" style="159" customWidth="1"/>
    <col min="13079" max="13312" width="8.85546875" style="159"/>
    <col min="13313" max="13313" width="4.140625" style="159" customWidth="1"/>
    <col min="13314" max="13314" width="13.42578125" style="159" customWidth="1"/>
    <col min="13315" max="13315" width="52.7109375" style="159" customWidth="1"/>
    <col min="13316" max="13316" width="9.85546875" style="159" customWidth="1"/>
    <col min="13317" max="13318" width="10.85546875" style="159" customWidth="1"/>
    <col min="13319" max="13319" width="9.140625" style="159" customWidth="1"/>
    <col min="13320" max="13320" width="11.42578125" style="159" customWidth="1"/>
    <col min="13321" max="13321" width="10.140625" style="159" customWidth="1"/>
    <col min="13322" max="13322" width="9.140625" style="159" customWidth="1"/>
    <col min="13323" max="13324" width="10.42578125" style="159" customWidth="1"/>
    <col min="13325" max="13325" width="9.140625" style="159" customWidth="1"/>
    <col min="13326" max="13326" width="12.85546875" style="159" customWidth="1"/>
    <col min="13327" max="13327" width="10.85546875" style="159" customWidth="1"/>
    <col min="13328" max="13328" width="9.140625" style="159" customWidth="1"/>
    <col min="13329" max="13329" width="12.42578125" style="159" customWidth="1"/>
    <col min="13330" max="13330" width="11.85546875" style="159" customWidth="1"/>
    <col min="13331" max="13331" width="9.140625" style="159" customWidth="1"/>
    <col min="13332" max="13332" width="11.7109375" style="159" customWidth="1"/>
    <col min="13333" max="13333" width="11.85546875" style="159" customWidth="1"/>
    <col min="13334" max="13334" width="15.140625" style="159" customWidth="1"/>
    <col min="13335" max="13568" width="8.85546875" style="159"/>
    <col min="13569" max="13569" width="4.140625" style="159" customWidth="1"/>
    <col min="13570" max="13570" width="13.42578125" style="159" customWidth="1"/>
    <col min="13571" max="13571" width="52.7109375" style="159" customWidth="1"/>
    <col min="13572" max="13572" width="9.85546875" style="159" customWidth="1"/>
    <col min="13573" max="13574" width="10.85546875" style="159" customWidth="1"/>
    <col min="13575" max="13575" width="9.140625" style="159" customWidth="1"/>
    <col min="13576" max="13576" width="11.42578125" style="159" customWidth="1"/>
    <col min="13577" max="13577" width="10.140625" style="159" customWidth="1"/>
    <col min="13578" max="13578" width="9.140625" style="159" customWidth="1"/>
    <col min="13579" max="13580" width="10.42578125" style="159" customWidth="1"/>
    <col min="13581" max="13581" width="9.140625" style="159" customWidth="1"/>
    <col min="13582" max="13582" width="12.85546875" style="159" customWidth="1"/>
    <col min="13583" max="13583" width="10.85546875" style="159" customWidth="1"/>
    <col min="13584" max="13584" width="9.140625" style="159" customWidth="1"/>
    <col min="13585" max="13585" width="12.42578125" style="159" customWidth="1"/>
    <col min="13586" max="13586" width="11.85546875" style="159" customWidth="1"/>
    <col min="13587" max="13587" width="9.140625" style="159" customWidth="1"/>
    <col min="13588" max="13588" width="11.7109375" style="159" customWidth="1"/>
    <col min="13589" max="13589" width="11.85546875" style="159" customWidth="1"/>
    <col min="13590" max="13590" width="15.140625" style="159" customWidth="1"/>
    <col min="13591" max="13824" width="8.85546875" style="159"/>
    <col min="13825" max="13825" width="4.140625" style="159" customWidth="1"/>
    <col min="13826" max="13826" width="13.42578125" style="159" customWidth="1"/>
    <col min="13827" max="13827" width="52.7109375" style="159" customWidth="1"/>
    <col min="13828" max="13828" width="9.85546875" style="159" customWidth="1"/>
    <col min="13829" max="13830" width="10.85546875" style="159" customWidth="1"/>
    <col min="13831" max="13831" width="9.140625" style="159" customWidth="1"/>
    <col min="13832" max="13832" width="11.42578125" style="159" customWidth="1"/>
    <col min="13833" max="13833" width="10.140625" style="159" customWidth="1"/>
    <col min="13834" max="13834" width="9.140625" style="159" customWidth="1"/>
    <col min="13835" max="13836" width="10.42578125" style="159" customWidth="1"/>
    <col min="13837" max="13837" width="9.140625" style="159" customWidth="1"/>
    <col min="13838" max="13838" width="12.85546875" style="159" customWidth="1"/>
    <col min="13839" max="13839" width="10.85546875" style="159" customWidth="1"/>
    <col min="13840" max="13840" width="9.140625" style="159" customWidth="1"/>
    <col min="13841" max="13841" width="12.42578125" style="159" customWidth="1"/>
    <col min="13842" max="13842" width="11.85546875" style="159" customWidth="1"/>
    <col min="13843" max="13843" width="9.140625" style="159" customWidth="1"/>
    <col min="13844" max="13844" width="11.7109375" style="159" customWidth="1"/>
    <col min="13845" max="13845" width="11.85546875" style="159" customWidth="1"/>
    <col min="13846" max="13846" width="15.140625" style="159" customWidth="1"/>
    <col min="13847" max="14080" width="8.85546875" style="159"/>
    <col min="14081" max="14081" width="4.140625" style="159" customWidth="1"/>
    <col min="14082" max="14082" width="13.42578125" style="159" customWidth="1"/>
    <col min="14083" max="14083" width="52.7109375" style="159" customWidth="1"/>
    <col min="14084" max="14084" width="9.85546875" style="159" customWidth="1"/>
    <col min="14085" max="14086" width="10.85546875" style="159" customWidth="1"/>
    <col min="14087" max="14087" width="9.140625" style="159" customWidth="1"/>
    <col min="14088" max="14088" width="11.42578125" style="159" customWidth="1"/>
    <col min="14089" max="14089" width="10.140625" style="159" customWidth="1"/>
    <col min="14090" max="14090" width="9.140625" style="159" customWidth="1"/>
    <col min="14091" max="14092" width="10.42578125" style="159" customWidth="1"/>
    <col min="14093" max="14093" width="9.140625" style="159" customWidth="1"/>
    <col min="14094" max="14094" width="12.85546875" style="159" customWidth="1"/>
    <col min="14095" max="14095" width="10.85546875" style="159" customWidth="1"/>
    <col min="14096" max="14096" width="9.140625" style="159" customWidth="1"/>
    <col min="14097" max="14097" width="12.42578125" style="159" customWidth="1"/>
    <col min="14098" max="14098" width="11.85546875" style="159" customWidth="1"/>
    <col min="14099" max="14099" width="9.140625" style="159" customWidth="1"/>
    <col min="14100" max="14100" width="11.7109375" style="159" customWidth="1"/>
    <col min="14101" max="14101" width="11.85546875" style="159" customWidth="1"/>
    <col min="14102" max="14102" width="15.140625" style="159" customWidth="1"/>
    <col min="14103" max="14336" width="8.85546875" style="159"/>
    <col min="14337" max="14337" width="4.140625" style="159" customWidth="1"/>
    <col min="14338" max="14338" width="13.42578125" style="159" customWidth="1"/>
    <col min="14339" max="14339" width="52.7109375" style="159" customWidth="1"/>
    <col min="14340" max="14340" width="9.85546875" style="159" customWidth="1"/>
    <col min="14341" max="14342" width="10.85546875" style="159" customWidth="1"/>
    <col min="14343" max="14343" width="9.140625" style="159" customWidth="1"/>
    <col min="14344" max="14344" width="11.42578125" style="159" customWidth="1"/>
    <col min="14345" max="14345" width="10.140625" style="159" customWidth="1"/>
    <col min="14346" max="14346" width="9.140625" style="159" customWidth="1"/>
    <col min="14347" max="14348" width="10.42578125" style="159" customWidth="1"/>
    <col min="14349" max="14349" width="9.140625" style="159" customWidth="1"/>
    <col min="14350" max="14350" width="12.85546875" style="159" customWidth="1"/>
    <col min="14351" max="14351" width="10.85546875" style="159" customWidth="1"/>
    <col min="14352" max="14352" width="9.140625" style="159" customWidth="1"/>
    <col min="14353" max="14353" width="12.42578125" style="159" customWidth="1"/>
    <col min="14354" max="14354" width="11.85546875" style="159" customWidth="1"/>
    <col min="14355" max="14355" width="9.140625" style="159" customWidth="1"/>
    <col min="14356" max="14356" width="11.7109375" style="159" customWidth="1"/>
    <col min="14357" max="14357" width="11.85546875" style="159" customWidth="1"/>
    <col min="14358" max="14358" width="15.140625" style="159" customWidth="1"/>
    <col min="14359" max="14592" width="8.85546875" style="159"/>
    <col min="14593" max="14593" width="4.140625" style="159" customWidth="1"/>
    <col min="14594" max="14594" width="13.42578125" style="159" customWidth="1"/>
    <col min="14595" max="14595" width="52.7109375" style="159" customWidth="1"/>
    <col min="14596" max="14596" width="9.85546875" style="159" customWidth="1"/>
    <col min="14597" max="14598" width="10.85546875" style="159" customWidth="1"/>
    <col min="14599" max="14599" width="9.140625" style="159" customWidth="1"/>
    <col min="14600" max="14600" width="11.42578125" style="159" customWidth="1"/>
    <col min="14601" max="14601" width="10.140625" style="159" customWidth="1"/>
    <col min="14602" max="14602" width="9.140625" style="159" customWidth="1"/>
    <col min="14603" max="14604" width="10.42578125" style="159" customWidth="1"/>
    <col min="14605" max="14605" width="9.140625" style="159" customWidth="1"/>
    <col min="14606" max="14606" width="12.85546875" style="159" customWidth="1"/>
    <col min="14607" max="14607" width="10.85546875" style="159" customWidth="1"/>
    <col min="14608" max="14608" width="9.140625" style="159" customWidth="1"/>
    <col min="14609" max="14609" width="12.42578125" style="159" customWidth="1"/>
    <col min="14610" max="14610" width="11.85546875" style="159" customWidth="1"/>
    <col min="14611" max="14611" width="9.140625" style="159" customWidth="1"/>
    <col min="14612" max="14612" width="11.7109375" style="159" customWidth="1"/>
    <col min="14613" max="14613" width="11.85546875" style="159" customWidth="1"/>
    <col min="14614" max="14614" width="15.140625" style="159" customWidth="1"/>
    <col min="14615" max="14848" width="8.85546875" style="159"/>
    <col min="14849" max="14849" width="4.140625" style="159" customWidth="1"/>
    <col min="14850" max="14850" width="13.42578125" style="159" customWidth="1"/>
    <col min="14851" max="14851" width="52.7109375" style="159" customWidth="1"/>
    <col min="14852" max="14852" width="9.85546875" style="159" customWidth="1"/>
    <col min="14853" max="14854" width="10.85546875" style="159" customWidth="1"/>
    <col min="14855" max="14855" width="9.140625" style="159" customWidth="1"/>
    <col min="14856" max="14856" width="11.42578125" style="159" customWidth="1"/>
    <col min="14857" max="14857" width="10.140625" style="159" customWidth="1"/>
    <col min="14858" max="14858" width="9.140625" style="159" customWidth="1"/>
    <col min="14859" max="14860" width="10.42578125" style="159" customWidth="1"/>
    <col min="14861" max="14861" width="9.140625" style="159" customWidth="1"/>
    <col min="14862" max="14862" width="12.85546875" style="159" customWidth="1"/>
    <col min="14863" max="14863" width="10.85546875" style="159" customWidth="1"/>
    <col min="14864" max="14864" width="9.140625" style="159" customWidth="1"/>
    <col min="14865" max="14865" width="12.42578125" style="159" customWidth="1"/>
    <col min="14866" max="14866" width="11.85546875" style="159" customWidth="1"/>
    <col min="14867" max="14867" width="9.140625" style="159" customWidth="1"/>
    <col min="14868" max="14868" width="11.7109375" style="159" customWidth="1"/>
    <col min="14869" max="14869" width="11.85546875" style="159" customWidth="1"/>
    <col min="14870" max="14870" width="15.140625" style="159" customWidth="1"/>
    <col min="14871" max="15104" width="8.85546875" style="159"/>
    <col min="15105" max="15105" width="4.140625" style="159" customWidth="1"/>
    <col min="15106" max="15106" width="13.42578125" style="159" customWidth="1"/>
    <col min="15107" max="15107" width="52.7109375" style="159" customWidth="1"/>
    <col min="15108" max="15108" width="9.85546875" style="159" customWidth="1"/>
    <col min="15109" max="15110" width="10.85546875" style="159" customWidth="1"/>
    <col min="15111" max="15111" width="9.140625" style="159" customWidth="1"/>
    <col min="15112" max="15112" width="11.42578125" style="159" customWidth="1"/>
    <col min="15113" max="15113" width="10.140625" style="159" customWidth="1"/>
    <col min="15114" max="15114" width="9.140625" style="159" customWidth="1"/>
    <col min="15115" max="15116" width="10.42578125" style="159" customWidth="1"/>
    <col min="15117" max="15117" width="9.140625" style="159" customWidth="1"/>
    <col min="15118" max="15118" width="12.85546875" style="159" customWidth="1"/>
    <col min="15119" max="15119" width="10.85546875" style="159" customWidth="1"/>
    <col min="15120" max="15120" width="9.140625" style="159" customWidth="1"/>
    <col min="15121" max="15121" width="12.42578125" style="159" customWidth="1"/>
    <col min="15122" max="15122" width="11.85546875" style="159" customWidth="1"/>
    <col min="15123" max="15123" width="9.140625" style="159" customWidth="1"/>
    <col min="15124" max="15124" width="11.7109375" style="159" customWidth="1"/>
    <col min="15125" max="15125" width="11.85546875" style="159" customWidth="1"/>
    <col min="15126" max="15126" width="15.140625" style="159" customWidth="1"/>
    <col min="15127" max="15360" width="8.85546875" style="159"/>
    <col min="15361" max="15361" width="4.140625" style="159" customWidth="1"/>
    <col min="15362" max="15362" width="13.42578125" style="159" customWidth="1"/>
    <col min="15363" max="15363" width="52.7109375" style="159" customWidth="1"/>
    <col min="15364" max="15364" width="9.85546875" style="159" customWidth="1"/>
    <col min="15365" max="15366" width="10.85546875" style="159" customWidth="1"/>
    <col min="15367" max="15367" width="9.140625" style="159" customWidth="1"/>
    <col min="15368" max="15368" width="11.42578125" style="159" customWidth="1"/>
    <col min="15369" max="15369" width="10.140625" style="159" customWidth="1"/>
    <col min="15370" max="15370" width="9.140625" style="159" customWidth="1"/>
    <col min="15371" max="15372" width="10.42578125" style="159" customWidth="1"/>
    <col min="15373" max="15373" width="9.140625" style="159" customWidth="1"/>
    <col min="15374" max="15374" width="12.85546875" style="159" customWidth="1"/>
    <col min="15375" max="15375" width="10.85546875" style="159" customWidth="1"/>
    <col min="15376" max="15376" width="9.140625" style="159" customWidth="1"/>
    <col min="15377" max="15377" width="12.42578125" style="159" customWidth="1"/>
    <col min="15378" max="15378" width="11.85546875" style="159" customWidth="1"/>
    <col min="15379" max="15379" width="9.140625" style="159" customWidth="1"/>
    <col min="15380" max="15380" width="11.7109375" style="159" customWidth="1"/>
    <col min="15381" max="15381" width="11.85546875" style="159" customWidth="1"/>
    <col min="15382" max="15382" width="15.140625" style="159" customWidth="1"/>
    <col min="15383" max="15616" width="8.85546875" style="159"/>
    <col min="15617" max="15617" width="4.140625" style="159" customWidth="1"/>
    <col min="15618" max="15618" width="13.42578125" style="159" customWidth="1"/>
    <col min="15619" max="15619" width="52.7109375" style="159" customWidth="1"/>
    <col min="15620" max="15620" width="9.85546875" style="159" customWidth="1"/>
    <col min="15621" max="15622" width="10.85546875" style="159" customWidth="1"/>
    <col min="15623" max="15623" width="9.140625" style="159" customWidth="1"/>
    <col min="15624" max="15624" width="11.42578125" style="159" customWidth="1"/>
    <col min="15625" max="15625" width="10.140625" style="159" customWidth="1"/>
    <col min="15626" max="15626" width="9.140625" style="159" customWidth="1"/>
    <col min="15627" max="15628" width="10.42578125" style="159" customWidth="1"/>
    <col min="15629" max="15629" width="9.140625" style="159" customWidth="1"/>
    <col min="15630" max="15630" width="12.85546875" style="159" customWidth="1"/>
    <col min="15631" max="15631" width="10.85546875" style="159" customWidth="1"/>
    <col min="15632" max="15632" width="9.140625" style="159" customWidth="1"/>
    <col min="15633" max="15633" width="12.42578125" style="159" customWidth="1"/>
    <col min="15634" max="15634" width="11.85546875" style="159" customWidth="1"/>
    <col min="15635" max="15635" width="9.140625" style="159" customWidth="1"/>
    <col min="15636" max="15636" width="11.7109375" style="159" customWidth="1"/>
    <col min="15637" max="15637" width="11.85546875" style="159" customWidth="1"/>
    <col min="15638" max="15638" width="15.140625" style="159" customWidth="1"/>
    <col min="15639" max="15872" width="8.85546875" style="159"/>
    <col min="15873" max="15873" width="4.140625" style="159" customWidth="1"/>
    <col min="15874" max="15874" width="13.42578125" style="159" customWidth="1"/>
    <col min="15875" max="15875" width="52.7109375" style="159" customWidth="1"/>
    <col min="15876" max="15876" width="9.85546875" style="159" customWidth="1"/>
    <col min="15877" max="15878" width="10.85546875" style="159" customWidth="1"/>
    <col min="15879" max="15879" width="9.140625" style="159" customWidth="1"/>
    <col min="15880" max="15880" width="11.42578125" style="159" customWidth="1"/>
    <col min="15881" max="15881" width="10.140625" style="159" customWidth="1"/>
    <col min="15882" max="15882" width="9.140625" style="159" customWidth="1"/>
    <col min="15883" max="15884" width="10.42578125" style="159" customWidth="1"/>
    <col min="15885" max="15885" width="9.140625" style="159" customWidth="1"/>
    <col min="15886" max="15886" width="12.85546875" style="159" customWidth="1"/>
    <col min="15887" max="15887" width="10.85546875" style="159" customWidth="1"/>
    <col min="15888" max="15888" width="9.140625" style="159" customWidth="1"/>
    <col min="15889" max="15889" width="12.42578125" style="159" customWidth="1"/>
    <col min="15890" max="15890" width="11.85546875" style="159" customWidth="1"/>
    <col min="15891" max="15891" width="9.140625" style="159" customWidth="1"/>
    <col min="15892" max="15892" width="11.7109375" style="159" customWidth="1"/>
    <col min="15893" max="15893" width="11.85546875" style="159" customWidth="1"/>
    <col min="15894" max="15894" width="15.140625" style="159" customWidth="1"/>
    <col min="15895" max="16128" width="8.85546875" style="159"/>
    <col min="16129" max="16129" width="4.140625" style="159" customWidth="1"/>
    <col min="16130" max="16130" width="13.42578125" style="159" customWidth="1"/>
    <col min="16131" max="16131" width="52.7109375" style="159" customWidth="1"/>
    <col min="16132" max="16132" width="9.85546875" style="159" customWidth="1"/>
    <col min="16133" max="16134" width="10.85546875" style="159" customWidth="1"/>
    <col min="16135" max="16135" width="9.140625" style="159" customWidth="1"/>
    <col min="16136" max="16136" width="11.42578125" style="159" customWidth="1"/>
    <col min="16137" max="16137" width="10.140625" style="159" customWidth="1"/>
    <col min="16138" max="16138" width="9.140625" style="159" customWidth="1"/>
    <col min="16139" max="16140" width="10.42578125" style="159" customWidth="1"/>
    <col min="16141" max="16141" width="9.140625" style="159" customWidth="1"/>
    <col min="16142" max="16142" width="12.85546875" style="159" customWidth="1"/>
    <col min="16143" max="16143" width="10.85546875" style="159" customWidth="1"/>
    <col min="16144" max="16144" width="9.140625" style="159" customWidth="1"/>
    <col min="16145" max="16145" width="12.42578125" style="159" customWidth="1"/>
    <col min="16146" max="16146" width="11.85546875" style="159" customWidth="1"/>
    <col min="16147" max="16147" width="9.140625" style="159" customWidth="1"/>
    <col min="16148" max="16148" width="11.7109375" style="159" customWidth="1"/>
    <col min="16149" max="16149" width="11.85546875" style="159" customWidth="1"/>
    <col min="16150" max="16150" width="15.140625" style="159" customWidth="1"/>
    <col min="16151" max="16384" width="8.85546875" style="159"/>
  </cols>
  <sheetData>
    <row r="1" spans="1:22" ht="18.75" customHeight="1">
      <c r="B1" s="7405" t="s">
        <v>278</v>
      </c>
      <c r="C1" s="7405"/>
      <c r="D1" s="7405"/>
      <c r="E1" s="7405"/>
      <c r="F1" s="7405"/>
      <c r="G1" s="7405"/>
      <c r="H1" s="7405"/>
      <c r="I1" s="7405"/>
      <c r="J1" s="7405"/>
      <c r="K1" s="7405"/>
      <c r="L1" s="7405"/>
      <c r="M1" s="7405"/>
      <c r="N1" s="7405"/>
      <c r="O1" s="7405"/>
      <c r="P1" s="7405"/>
      <c r="Q1" s="7405"/>
      <c r="R1" s="7405"/>
      <c r="S1" s="7405"/>
      <c r="T1" s="7405"/>
      <c r="U1" s="7405"/>
    </row>
    <row r="2" spans="1:22">
      <c r="B2" s="3717"/>
      <c r="C2" s="3718"/>
      <c r="D2" s="3718"/>
      <c r="E2" s="3718"/>
      <c r="F2" s="3718"/>
      <c r="G2" s="3718"/>
      <c r="H2" s="3718"/>
      <c r="I2" s="3718"/>
      <c r="J2" s="3718"/>
      <c r="K2" s="3718"/>
      <c r="L2" s="3718"/>
      <c r="M2" s="3718"/>
      <c r="N2" s="3718"/>
      <c r="O2" s="3718"/>
      <c r="P2" s="3718"/>
      <c r="Q2" s="3718"/>
      <c r="R2" s="3718"/>
      <c r="S2" s="3718"/>
      <c r="T2" s="3718"/>
      <c r="U2" s="3718"/>
    </row>
    <row r="3" spans="1:22" ht="18.75" customHeight="1">
      <c r="B3" s="7406" t="s">
        <v>88</v>
      </c>
      <c r="C3" s="7406"/>
      <c r="D3" s="7406"/>
      <c r="E3" s="7406"/>
      <c r="F3" s="7406"/>
      <c r="G3" s="7407">
        <v>46023</v>
      </c>
      <c r="H3" s="7407"/>
      <c r="I3" s="7408" t="s">
        <v>392</v>
      </c>
      <c r="J3" s="7408"/>
      <c r="K3" s="7408"/>
      <c r="L3" s="7408"/>
      <c r="M3" s="7408"/>
      <c r="N3" s="7408"/>
      <c r="O3" s="7408"/>
      <c r="P3" s="7408"/>
      <c r="Q3" s="7408"/>
      <c r="R3" s="7408"/>
      <c r="S3" s="7408"/>
      <c r="T3" s="7408"/>
      <c r="U3" s="7408"/>
    </row>
    <row r="4" spans="1:22" ht="19.5" thickBot="1">
      <c r="B4" s="3717"/>
      <c r="C4" s="3719"/>
      <c r="D4" s="3719"/>
      <c r="E4" s="3719"/>
      <c r="F4" s="3720"/>
      <c r="G4" s="3719"/>
      <c r="H4" s="3719"/>
      <c r="I4" s="3720"/>
      <c r="J4" s="3719"/>
      <c r="K4" s="3719"/>
      <c r="L4" s="3720"/>
      <c r="M4" s="3719"/>
      <c r="N4" s="3719"/>
      <c r="O4" s="3720"/>
      <c r="P4" s="3721"/>
      <c r="Q4" s="3721"/>
      <c r="R4" s="3721"/>
      <c r="S4" s="3719"/>
      <c r="T4" s="3719"/>
      <c r="U4" s="3720"/>
    </row>
    <row r="5" spans="1:22" ht="12.75" customHeight="1" thickBot="1">
      <c r="B5" s="7409" t="s">
        <v>1</v>
      </c>
      <c r="C5" s="7409"/>
      <c r="D5" s="7410" t="s">
        <v>36</v>
      </c>
      <c r="E5" s="7410"/>
      <c r="F5" s="7410"/>
      <c r="G5" s="7410" t="s">
        <v>37</v>
      </c>
      <c r="H5" s="7410"/>
      <c r="I5" s="7410"/>
      <c r="J5" s="7411" t="s">
        <v>43</v>
      </c>
      <c r="K5" s="7411"/>
      <c r="L5" s="7411"/>
      <c r="M5" s="7411" t="s">
        <v>148</v>
      </c>
      <c r="N5" s="7411"/>
      <c r="O5" s="7411"/>
      <c r="P5" s="7412" t="s">
        <v>152</v>
      </c>
      <c r="Q5" s="7412"/>
      <c r="R5" s="7412"/>
      <c r="S5" s="7413" t="s">
        <v>342</v>
      </c>
      <c r="T5" s="7413"/>
      <c r="U5" s="7413"/>
    </row>
    <row r="6" spans="1:22" ht="19.5" thickBot="1">
      <c r="B6" s="7409"/>
      <c r="C6" s="7409"/>
      <c r="D6" s="7410"/>
      <c r="E6" s="7410"/>
      <c r="F6" s="7410"/>
      <c r="G6" s="7410"/>
      <c r="H6" s="7410"/>
      <c r="I6" s="7410"/>
      <c r="J6" s="7411"/>
      <c r="K6" s="7411"/>
      <c r="L6" s="7411"/>
      <c r="M6" s="7411"/>
      <c r="N6" s="7411"/>
      <c r="O6" s="7411"/>
      <c r="P6" s="7412"/>
      <c r="Q6" s="7412"/>
      <c r="R6" s="7412"/>
      <c r="S6" s="7413"/>
      <c r="T6" s="7413"/>
      <c r="U6" s="7413"/>
    </row>
    <row r="7" spans="1:22" ht="49.5" customHeight="1" thickBot="1">
      <c r="B7" s="7409"/>
      <c r="C7" s="7409"/>
      <c r="D7" s="3750" t="s">
        <v>7</v>
      </c>
      <c r="E7" s="3751" t="s">
        <v>8</v>
      </c>
      <c r="F7" s="3750" t="s">
        <v>9</v>
      </c>
      <c r="G7" s="3752" t="s">
        <v>7</v>
      </c>
      <c r="H7" s="3753" t="s">
        <v>8</v>
      </c>
      <c r="I7" s="3750" t="s">
        <v>9</v>
      </c>
      <c r="J7" s="3752" t="s">
        <v>7</v>
      </c>
      <c r="K7" s="3753" t="s">
        <v>8</v>
      </c>
      <c r="L7" s="3750" t="s">
        <v>9</v>
      </c>
      <c r="M7" s="3752" t="s">
        <v>7</v>
      </c>
      <c r="N7" s="3753" t="s">
        <v>8</v>
      </c>
      <c r="O7" s="3750" t="s">
        <v>9</v>
      </c>
      <c r="P7" s="3752" t="s">
        <v>7</v>
      </c>
      <c r="Q7" s="3753" t="s">
        <v>8</v>
      </c>
      <c r="R7" s="3750" t="s">
        <v>9</v>
      </c>
      <c r="S7" s="3752" t="s">
        <v>7</v>
      </c>
      <c r="T7" s="3753" t="s">
        <v>8</v>
      </c>
      <c r="U7" s="3722" t="s">
        <v>9</v>
      </c>
    </row>
    <row r="8" spans="1:22" ht="30" customHeight="1" thickBot="1">
      <c r="B8" s="7397" t="s">
        <v>10</v>
      </c>
      <c r="C8" s="7397"/>
      <c r="D8" s="3723">
        <f t="shared" ref="D8:U8" si="0">SUM(D9:D15)</f>
        <v>99</v>
      </c>
      <c r="E8" s="3723">
        <f t="shared" si="0"/>
        <v>2</v>
      </c>
      <c r="F8" s="3724">
        <f t="shared" si="0"/>
        <v>101</v>
      </c>
      <c r="G8" s="3725">
        <f t="shared" si="0"/>
        <v>100</v>
      </c>
      <c r="H8" s="3723">
        <f t="shared" si="0"/>
        <v>1</v>
      </c>
      <c r="I8" s="3724">
        <f t="shared" si="0"/>
        <v>101</v>
      </c>
      <c r="J8" s="3725">
        <f t="shared" si="0"/>
        <v>114</v>
      </c>
      <c r="K8" s="3723">
        <f t="shared" si="0"/>
        <v>1</v>
      </c>
      <c r="L8" s="3724">
        <f t="shared" si="0"/>
        <v>115</v>
      </c>
      <c r="M8" s="3725">
        <f t="shared" si="0"/>
        <v>129</v>
      </c>
      <c r="N8" s="3723">
        <f t="shared" si="0"/>
        <v>0</v>
      </c>
      <c r="O8" s="3724">
        <f t="shared" si="0"/>
        <v>129</v>
      </c>
      <c r="P8" s="3726">
        <f t="shared" si="0"/>
        <v>19</v>
      </c>
      <c r="Q8" s="3727">
        <f t="shared" si="0"/>
        <v>0</v>
      </c>
      <c r="R8" s="3728">
        <f t="shared" si="0"/>
        <v>19</v>
      </c>
      <c r="S8" s="3725">
        <f t="shared" si="0"/>
        <v>461</v>
      </c>
      <c r="T8" s="3723">
        <f t="shared" si="0"/>
        <v>4</v>
      </c>
      <c r="U8" s="3724">
        <f t="shared" si="0"/>
        <v>465</v>
      </c>
    </row>
    <row r="9" spans="1:22" s="113" customFormat="1" ht="24.75" customHeight="1">
      <c r="A9" s="120"/>
      <c r="B9" s="3729" t="s">
        <v>92</v>
      </c>
      <c r="C9" s="3730" t="s">
        <v>93</v>
      </c>
      <c r="D9" s="4662">
        <v>0</v>
      </c>
      <c r="E9" s="4705">
        <v>0</v>
      </c>
      <c r="F9" s="4680">
        <v>0</v>
      </c>
      <c r="G9" s="4662">
        <v>10</v>
      </c>
      <c r="H9" s="4663">
        <v>0</v>
      </c>
      <c r="I9" s="4708">
        <v>10</v>
      </c>
      <c r="J9" s="4663">
        <v>0</v>
      </c>
      <c r="K9" s="4705">
        <v>0</v>
      </c>
      <c r="L9" s="4680">
        <v>0</v>
      </c>
      <c r="M9" s="4663">
        <v>28</v>
      </c>
      <c r="N9" s="4663">
        <v>0</v>
      </c>
      <c r="O9" s="4708">
        <v>28</v>
      </c>
      <c r="P9" s="4663">
        <v>0</v>
      </c>
      <c r="Q9" s="4705">
        <v>0</v>
      </c>
      <c r="R9" s="4680">
        <v>0</v>
      </c>
      <c r="S9" s="4663">
        <v>38</v>
      </c>
      <c r="T9" s="4663">
        <v>0</v>
      </c>
      <c r="U9" s="4708">
        <v>38</v>
      </c>
    </row>
    <row r="10" spans="1:22" s="115" customFormat="1" ht="22.5" customHeight="1">
      <c r="A10" s="122"/>
      <c r="B10" s="3733" t="s">
        <v>96</v>
      </c>
      <c r="C10" s="3734" t="s">
        <v>97</v>
      </c>
      <c r="D10" s="4651">
        <v>0</v>
      </c>
      <c r="E10" s="4706">
        <v>0</v>
      </c>
      <c r="F10" s="4681">
        <v>0</v>
      </c>
      <c r="G10" s="4651">
        <v>0</v>
      </c>
      <c r="H10" s="4650">
        <v>0</v>
      </c>
      <c r="I10" s="4709">
        <v>0</v>
      </c>
      <c r="J10" s="4650">
        <v>0</v>
      </c>
      <c r="K10" s="4706">
        <v>0</v>
      </c>
      <c r="L10" s="4681">
        <v>0</v>
      </c>
      <c r="M10" s="4650">
        <v>14</v>
      </c>
      <c r="N10" s="4650">
        <v>0</v>
      </c>
      <c r="O10" s="4709">
        <v>14</v>
      </c>
      <c r="P10" s="4650">
        <v>0</v>
      </c>
      <c r="Q10" s="4706">
        <v>0</v>
      </c>
      <c r="R10" s="4681">
        <v>0</v>
      </c>
      <c r="S10" s="4650">
        <v>14</v>
      </c>
      <c r="T10" s="4650">
        <v>0</v>
      </c>
      <c r="U10" s="4709">
        <v>14</v>
      </c>
      <c r="V10" s="113"/>
    </row>
    <row r="11" spans="1:22" s="115" customFormat="1" ht="24" customHeight="1">
      <c r="A11" s="122"/>
      <c r="B11" s="3733" t="s">
        <v>98</v>
      </c>
      <c r="C11" s="3734" t="s">
        <v>99</v>
      </c>
      <c r="D11" s="4651">
        <v>0</v>
      </c>
      <c r="E11" s="4706">
        <v>0</v>
      </c>
      <c r="F11" s="4681">
        <v>0</v>
      </c>
      <c r="G11" s="4651">
        <v>0</v>
      </c>
      <c r="H11" s="4650">
        <v>0</v>
      </c>
      <c r="I11" s="4709">
        <v>0</v>
      </c>
      <c r="J11" s="4650">
        <v>20</v>
      </c>
      <c r="K11" s="4706">
        <v>0</v>
      </c>
      <c r="L11" s="4681">
        <v>20</v>
      </c>
      <c r="M11" s="4650">
        <v>0</v>
      </c>
      <c r="N11" s="4650">
        <v>0</v>
      </c>
      <c r="O11" s="4709">
        <v>0</v>
      </c>
      <c r="P11" s="4650">
        <v>0</v>
      </c>
      <c r="Q11" s="4706">
        <v>0</v>
      </c>
      <c r="R11" s="4681">
        <v>0</v>
      </c>
      <c r="S11" s="4650">
        <v>20</v>
      </c>
      <c r="T11" s="4650">
        <v>0</v>
      </c>
      <c r="U11" s="4709">
        <v>20</v>
      </c>
      <c r="V11" s="113"/>
    </row>
    <row r="12" spans="1:22" s="115" customFormat="1" ht="22.5" customHeight="1">
      <c r="A12" s="122"/>
      <c r="B12" s="3733" t="s">
        <v>102</v>
      </c>
      <c r="C12" s="3734" t="s">
        <v>103</v>
      </c>
      <c r="D12" s="4651">
        <v>30</v>
      </c>
      <c r="E12" s="4706">
        <v>0</v>
      </c>
      <c r="F12" s="4681">
        <v>30</v>
      </c>
      <c r="G12" s="4651">
        <v>33</v>
      </c>
      <c r="H12" s="4650">
        <v>1</v>
      </c>
      <c r="I12" s="4709">
        <v>34</v>
      </c>
      <c r="J12" s="4650">
        <v>14</v>
      </c>
      <c r="K12" s="4706">
        <v>0</v>
      </c>
      <c r="L12" s="4681">
        <v>14</v>
      </c>
      <c r="M12" s="4650">
        <v>30</v>
      </c>
      <c r="N12" s="4650">
        <v>0</v>
      </c>
      <c r="O12" s="4709">
        <v>30</v>
      </c>
      <c r="P12" s="4650">
        <v>0</v>
      </c>
      <c r="Q12" s="4706">
        <v>0</v>
      </c>
      <c r="R12" s="4681">
        <v>0</v>
      </c>
      <c r="S12" s="4650">
        <v>107</v>
      </c>
      <c r="T12" s="4650">
        <v>1</v>
      </c>
      <c r="U12" s="4709">
        <v>108</v>
      </c>
      <c r="V12" s="113"/>
    </row>
    <row r="13" spans="1:22" s="115" customFormat="1" ht="22.5" customHeight="1">
      <c r="A13" s="122"/>
      <c r="B13" s="3733" t="s">
        <v>104</v>
      </c>
      <c r="C13" s="3734" t="s">
        <v>105</v>
      </c>
      <c r="D13" s="4651">
        <v>16</v>
      </c>
      <c r="E13" s="4706">
        <v>1</v>
      </c>
      <c r="F13" s="4681">
        <v>17</v>
      </c>
      <c r="G13" s="4651">
        <v>20</v>
      </c>
      <c r="H13" s="4650">
        <v>0</v>
      </c>
      <c r="I13" s="4709">
        <v>20</v>
      </c>
      <c r="J13" s="4650">
        <v>18</v>
      </c>
      <c r="K13" s="4706">
        <v>0</v>
      </c>
      <c r="L13" s="4681">
        <v>18</v>
      </c>
      <c r="M13" s="4650">
        <v>16</v>
      </c>
      <c r="N13" s="4650">
        <v>0</v>
      </c>
      <c r="O13" s="4709">
        <v>16</v>
      </c>
      <c r="P13" s="4650">
        <v>0</v>
      </c>
      <c r="Q13" s="4706">
        <v>0</v>
      </c>
      <c r="R13" s="4681">
        <v>0</v>
      </c>
      <c r="S13" s="4650">
        <v>70</v>
      </c>
      <c r="T13" s="4650">
        <v>1</v>
      </c>
      <c r="U13" s="4709">
        <v>71</v>
      </c>
      <c r="V13" s="113"/>
    </row>
    <row r="14" spans="1:22" s="115" customFormat="1" ht="37.5" customHeight="1">
      <c r="A14" s="122"/>
      <c r="B14" s="3733" t="s">
        <v>106</v>
      </c>
      <c r="C14" s="3734" t="s">
        <v>107</v>
      </c>
      <c r="D14" s="4651">
        <v>30</v>
      </c>
      <c r="E14" s="4706">
        <v>0</v>
      </c>
      <c r="F14" s="4681">
        <v>30</v>
      </c>
      <c r="G14" s="4651">
        <v>19</v>
      </c>
      <c r="H14" s="4650">
        <v>0</v>
      </c>
      <c r="I14" s="4709">
        <v>19</v>
      </c>
      <c r="J14" s="4650">
        <v>40</v>
      </c>
      <c r="K14" s="4706">
        <v>1</v>
      </c>
      <c r="L14" s="4681">
        <v>41</v>
      </c>
      <c r="M14" s="4650">
        <v>19</v>
      </c>
      <c r="N14" s="4650">
        <v>0</v>
      </c>
      <c r="O14" s="4709">
        <v>19</v>
      </c>
      <c r="P14" s="4650">
        <v>19</v>
      </c>
      <c r="Q14" s="4706">
        <v>0</v>
      </c>
      <c r="R14" s="4681">
        <v>19</v>
      </c>
      <c r="S14" s="4650">
        <v>127</v>
      </c>
      <c r="T14" s="4650">
        <v>1</v>
      </c>
      <c r="U14" s="4709">
        <v>128</v>
      </c>
      <c r="V14" s="113"/>
    </row>
    <row r="15" spans="1:22" s="115" customFormat="1" ht="24.75" customHeight="1" thickBot="1">
      <c r="A15" s="122"/>
      <c r="B15" s="3733" t="s">
        <v>108</v>
      </c>
      <c r="C15" s="3749" t="s">
        <v>109</v>
      </c>
      <c r="D15" s="4664">
        <v>23</v>
      </c>
      <c r="E15" s="4707">
        <v>1</v>
      </c>
      <c r="F15" s="4695">
        <v>24</v>
      </c>
      <c r="G15" s="4664">
        <v>18</v>
      </c>
      <c r="H15" s="4665">
        <v>0</v>
      </c>
      <c r="I15" s="4710">
        <v>18</v>
      </c>
      <c r="J15" s="4665">
        <v>22</v>
      </c>
      <c r="K15" s="4707">
        <v>0</v>
      </c>
      <c r="L15" s="4695">
        <v>22</v>
      </c>
      <c r="M15" s="4665">
        <v>22</v>
      </c>
      <c r="N15" s="4665">
        <v>0</v>
      </c>
      <c r="O15" s="4710">
        <v>22</v>
      </c>
      <c r="P15" s="4665">
        <v>0</v>
      </c>
      <c r="Q15" s="4707">
        <v>0</v>
      </c>
      <c r="R15" s="4695">
        <v>0</v>
      </c>
      <c r="S15" s="4665">
        <v>85</v>
      </c>
      <c r="T15" s="4665">
        <v>1</v>
      </c>
      <c r="U15" s="4710">
        <v>86</v>
      </c>
      <c r="V15" s="113"/>
    </row>
    <row r="16" spans="1:22" s="115" customFormat="1" ht="25.5" customHeight="1" thickBot="1">
      <c r="A16" s="122"/>
      <c r="B16" s="7394" t="s">
        <v>14</v>
      </c>
      <c r="C16" s="7394"/>
      <c r="D16" s="4654">
        <f t="shared" ref="D16:U16" si="1">SUM(D9:D15)</f>
        <v>99</v>
      </c>
      <c r="E16" s="4654">
        <f t="shared" si="1"/>
        <v>2</v>
      </c>
      <c r="F16" s="4674">
        <f t="shared" si="1"/>
        <v>101</v>
      </c>
      <c r="G16" s="4655">
        <f t="shared" si="1"/>
        <v>100</v>
      </c>
      <c r="H16" s="4673">
        <f t="shared" si="1"/>
        <v>1</v>
      </c>
      <c r="I16" s="4675">
        <f t="shared" si="1"/>
        <v>101</v>
      </c>
      <c r="J16" s="4655">
        <f t="shared" si="1"/>
        <v>114</v>
      </c>
      <c r="K16" s="4654">
        <f t="shared" si="1"/>
        <v>1</v>
      </c>
      <c r="L16" s="4674">
        <f t="shared" si="1"/>
        <v>115</v>
      </c>
      <c r="M16" s="4655">
        <f t="shared" si="1"/>
        <v>129</v>
      </c>
      <c r="N16" s="4673">
        <f t="shared" si="1"/>
        <v>0</v>
      </c>
      <c r="O16" s="4675">
        <f t="shared" si="1"/>
        <v>129</v>
      </c>
      <c r="P16" s="4657">
        <f t="shared" si="1"/>
        <v>19</v>
      </c>
      <c r="Q16" s="4666">
        <f t="shared" si="1"/>
        <v>0</v>
      </c>
      <c r="R16" s="4679">
        <f t="shared" si="1"/>
        <v>19</v>
      </c>
      <c r="S16" s="4655">
        <f t="shared" si="1"/>
        <v>461</v>
      </c>
      <c r="T16" s="4673">
        <f t="shared" si="1"/>
        <v>4</v>
      </c>
      <c r="U16" s="4675">
        <f t="shared" si="1"/>
        <v>465</v>
      </c>
      <c r="V16" s="113"/>
    </row>
    <row r="17" spans="1:22" s="114" customFormat="1" ht="24" customHeight="1">
      <c r="A17" s="122"/>
      <c r="B17" s="7399" t="s">
        <v>15</v>
      </c>
      <c r="C17" s="7399"/>
      <c r="D17" s="4652"/>
      <c r="E17" s="4653"/>
      <c r="F17" s="4714"/>
      <c r="G17" s="4653"/>
      <c r="H17" s="4715"/>
      <c r="I17" s="4711"/>
      <c r="J17" s="4653"/>
      <c r="K17" s="4653"/>
      <c r="L17" s="4714"/>
      <c r="M17" s="4653"/>
      <c r="N17" s="4715"/>
      <c r="O17" s="4711"/>
      <c r="P17" s="4653"/>
      <c r="Q17" s="4653"/>
      <c r="R17" s="4714"/>
      <c r="S17" s="4653"/>
      <c r="T17" s="4715"/>
      <c r="U17" s="4711"/>
    </row>
    <row r="18" spans="1:22" s="158" customFormat="1" ht="24" customHeight="1" thickBot="1">
      <c r="A18" s="122"/>
      <c r="B18" s="7398" t="s">
        <v>16</v>
      </c>
      <c r="C18" s="7398"/>
      <c r="D18" s="4670"/>
      <c r="E18" s="4671"/>
      <c r="F18" s="4716"/>
      <c r="G18" s="4671"/>
      <c r="H18" s="4717"/>
      <c r="I18" s="4712"/>
      <c r="J18" s="4671"/>
      <c r="K18" s="4671"/>
      <c r="L18" s="4716"/>
      <c r="M18" s="4671"/>
      <c r="N18" s="4717"/>
      <c r="O18" s="4712"/>
      <c r="P18" s="4671"/>
      <c r="Q18" s="4671"/>
      <c r="R18" s="4716"/>
      <c r="S18" s="4671"/>
      <c r="T18" s="4717"/>
      <c r="U18" s="4712"/>
      <c r="V18" s="1525"/>
    </row>
    <row r="19" spans="1:22" s="158" customFormat="1" ht="19.5" customHeight="1">
      <c r="A19" s="122"/>
      <c r="B19" s="3745" t="s">
        <v>92</v>
      </c>
      <c r="C19" s="3746" t="s">
        <v>93</v>
      </c>
      <c r="D19" s="3748">
        <v>0</v>
      </c>
      <c r="E19" s="3763">
        <v>0</v>
      </c>
      <c r="F19" s="3762">
        <v>0</v>
      </c>
      <c r="G19" s="3748">
        <v>10</v>
      </c>
      <c r="H19" s="3747">
        <v>0</v>
      </c>
      <c r="I19" s="3764">
        <v>10</v>
      </c>
      <c r="J19" s="3747">
        <v>0</v>
      </c>
      <c r="K19" s="3763">
        <v>0</v>
      </c>
      <c r="L19" s="3762">
        <v>0</v>
      </c>
      <c r="M19" s="3747">
        <v>28</v>
      </c>
      <c r="N19" s="3747">
        <v>0</v>
      </c>
      <c r="O19" s="3764">
        <v>28</v>
      </c>
      <c r="P19" s="3747">
        <v>0</v>
      </c>
      <c r="Q19" s="3763">
        <v>0</v>
      </c>
      <c r="R19" s="3762">
        <v>0</v>
      </c>
      <c r="S19" s="3747">
        <v>38</v>
      </c>
      <c r="T19" s="3747">
        <v>0</v>
      </c>
      <c r="U19" s="3764">
        <v>38</v>
      </c>
      <c r="V19" s="196"/>
    </row>
    <row r="20" spans="1:22" s="113" customFormat="1" ht="24.75" customHeight="1">
      <c r="A20" s="120"/>
      <c r="B20" s="3733" t="s">
        <v>96</v>
      </c>
      <c r="C20" s="3734" t="s">
        <v>97</v>
      </c>
      <c r="D20" s="4651">
        <v>0</v>
      </c>
      <c r="E20" s="4706">
        <v>0</v>
      </c>
      <c r="F20" s="4681">
        <v>0</v>
      </c>
      <c r="G20" s="4651">
        <v>0</v>
      </c>
      <c r="H20" s="4650">
        <v>0</v>
      </c>
      <c r="I20" s="4709">
        <v>0</v>
      </c>
      <c r="J20" s="4650">
        <v>0</v>
      </c>
      <c r="K20" s="4706">
        <v>0</v>
      </c>
      <c r="L20" s="4681">
        <v>0</v>
      </c>
      <c r="M20" s="4650">
        <v>13</v>
      </c>
      <c r="N20" s="4650">
        <v>0</v>
      </c>
      <c r="O20" s="4709">
        <v>13</v>
      </c>
      <c r="P20" s="4650">
        <v>0</v>
      </c>
      <c r="Q20" s="4706">
        <v>0</v>
      </c>
      <c r="R20" s="4681">
        <v>0</v>
      </c>
      <c r="S20" s="4650">
        <v>13</v>
      </c>
      <c r="T20" s="4650">
        <v>0</v>
      </c>
      <c r="U20" s="4709">
        <v>13</v>
      </c>
    </row>
    <row r="21" spans="1:22" ht="26.25" customHeight="1" outlineLevel="1">
      <c r="A21" s="120"/>
      <c r="B21" s="3735" t="s">
        <v>98</v>
      </c>
      <c r="C21" s="3754" t="s">
        <v>99</v>
      </c>
      <c r="D21" s="4651">
        <v>0</v>
      </c>
      <c r="E21" s="4706">
        <v>0</v>
      </c>
      <c r="F21" s="4681">
        <v>0</v>
      </c>
      <c r="G21" s="4651">
        <v>0</v>
      </c>
      <c r="H21" s="4650">
        <v>0</v>
      </c>
      <c r="I21" s="4709">
        <v>0</v>
      </c>
      <c r="J21" s="4650">
        <v>20</v>
      </c>
      <c r="K21" s="4706">
        <v>0</v>
      </c>
      <c r="L21" s="4681">
        <v>20</v>
      </c>
      <c r="M21" s="4650">
        <v>0</v>
      </c>
      <c r="N21" s="4650">
        <v>0</v>
      </c>
      <c r="O21" s="4709">
        <v>0</v>
      </c>
      <c r="P21" s="4650">
        <v>0</v>
      </c>
      <c r="Q21" s="4706">
        <v>0</v>
      </c>
      <c r="R21" s="4681">
        <v>0</v>
      </c>
      <c r="S21" s="4650">
        <v>20</v>
      </c>
      <c r="T21" s="4650">
        <v>0</v>
      </c>
      <c r="U21" s="4709">
        <v>20</v>
      </c>
    </row>
    <row r="22" spans="1:22" ht="26.25" customHeight="1" outlineLevel="1">
      <c r="A22" s="120"/>
      <c r="B22" s="3733" t="s">
        <v>102</v>
      </c>
      <c r="C22" s="3734" t="s">
        <v>103</v>
      </c>
      <c r="D22" s="4651">
        <v>30</v>
      </c>
      <c r="E22" s="4706">
        <v>0</v>
      </c>
      <c r="F22" s="4681">
        <v>30</v>
      </c>
      <c r="G22" s="4651">
        <v>33</v>
      </c>
      <c r="H22" s="4650">
        <v>1</v>
      </c>
      <c r="I22" s="4709">
        <v>34</v>
      </c>
      <c r="J22" s="4650">
        <v>14</v>
      </c>
      <c r="K22" s="4706">
        <v>0</v>
      </c>
      <c r="L22" s="4681">
        <v>14</v>
      </c>
      <c r="M22" s="4650">
        <v>29</v>
      </c>
      <c r="N22" s="4650">
        <v>0</v>
      </c>
      <c r="O22" s="4709">
        <v>29</v>
      </c>
      <c r="P22" s="4650">
        <v>0</v>
      </c>
      <c r="Q22" s="4706">
        <v>0</v>
      </c>
      <c r="R22" s="4681">
        <v>0</v>
      </c>
      <c r="S22" s="4650">
        <v>106</v>
      </c>
      <c r="T22" s="4650">
        <v>1</v>
      </c>
      <c r="U22" s="4709">
        <v>107</v>
      </c>
    </row>
    <row r="23" spans="1:22" ht="24.95" customHeight="1" outlineLevel="1">
      <c r="A23" s="120"/>
      <c r="B23" s="3733" t="s">
        <v>104</v>
      </c>
      <c r="C23" s="3734" t="s">
        <v>105</v>
      </c>
      <c r="D23" s="4651">
        <v>16</v>
      </c>
      <c r="E23" s="4706">
        <v>1</v>
      </c>
      <c r="F23" s="4681">
        <v>17</v>
      </c>
      <c r="G23" s="4651">
        <v>20</v>
      </c>
      <c r="H23" s="4650">
        <v>0</v>
      </c>
      <c r="I23" s="4709">
        <v>20</v>
      </c>
      <c r="J23" s="4650">
        <v>18</v>
      </c>
      <c r="K23" s="4706">
        <v>0</v>
      </c>
      <c r="L23" s="4681">
        <v>18</v>
      </c>
      <c r="M23" s="4650">
        <v>16</v>
      </c>
      <c r="N23" s="4650">
        <v>0</v>
      </c>
      <c r="O23" s="4709">
        <v>16</v>
      </c>
      <c r="P23" s="4650">
        <v>0</v>
      </c>
      <c r="Q23" s="4706">
        <v>0</v>
      </c>
      <c r="R23" s="4681">
        <v>0</v>
      </c>
      <c r="S23" s="4650">
        <v>70</v>
      </c>
      <c r="T23" s="4650">
        <v>1</v>
      </c>
      <c r="U23" s="4709">
        <v>71</v>
      </c>
    </row>
    <row r="24" spans="1:22" ht="41.25" customHeight="1" outlineLevel="1">
      <c r="B24" s="3733" t="s">
        <v>106</v>
      </c>
      <c r="C24" s="3734" t="s">
        <v>107</v>
      </c>
      <c r="D24" s="4651">
        <v>29</v>
      </c>
      <c r="E24" s="4706">
        <v>0</v>
      </c>
      <c r="F24" s="4681">
        <v>29</v>
      </c>
      <c r="G24" s="4651">
        <v>19</v>
      </c>
      <c r="H24" s="4650">
        <v>0</v>
      </c>
      <c r="I24" s="4709">
        <v>19</v>
      </c>
      <c r="J24" s="4650">
        <v>40</v>
      </c>
      <c r="K24" s="4706">
        <v>1</v>
      </c>
      <c r="L24" s="4681">
        <v>41</v>
      </c>
      <c r="M24" s="4650">
        <v>19</v>
      </c>
      <c r="N24" s="4650">
        <v>0</v>
      </c>
      <c r="O24" s="4709">
        <v>19</v>
      </c>
      <c r="P24" s="4650">
        <v>19</v>
      </c>
      <c r="Q24" s="4706">
        <v>0</v>
      </c>
      <c r="R24" s="4681">
        <v>19</v>
      </c>
      <c r="S24" s="4650">
        <v>126</v>
      </c>
      <c r="T24" s="4650">
        <v>1</v>
      </c>
      <c r="U24" s="4709">
        <v>127</v>
      </c>
    </row>
    <row r="25" spans="1:22" ht="27" customHeight="1" outlineLevel="1" thickBot="1">
      <c r="A25" s="120"/>
      <c r="B25" s="3733" t="s">
        <v>108</v>
      </c>
      <c r="C25" s="3734" t="s">
        <v>109</v>
      </c>
      <c r="D25" s="4651">
        <v>23</v>
      </c>
      <c r="E25" s="4706">
        <v>1</v>
      </c>
      <c r="F25" s="4681">
        <v>24</v>
      </c>
      <c r="G25" s="4651">
        <v>18</v>
      </c>
      <c r="H25" s="4650">
        <v>0</v>
      </c>
      <c r="I25" s="4709">
        <v>18</v>
      </c>
      <c r="J25" s="4650">
        <v>22</v>
      </c>
      <c r="K25" s="4706">
        <v>0</v>
      </c>
      <c r="L25" s="4681">
        <v>22</v>
      </c>
      <c r="M25" s="4650">
        <v>22</v>
      </c>
      <c r="N25" s="4650">
        <v>0</v>
      </c>
      <c r="O25" s="4709">
        <v>22</v>
      </c>
      <c r="P25" s="4650">
        <v>0</v>
      </c>
      <c r="Q25" s="4706">
        <v>0</v>
      </c>
      <c r="R25" s="4681">
        <v>0</v>
      </c>
      <c r="S25" s="4650">
        <v>85</v>
      </c>
      <c r="T25" s="4650">
        <v>1</v>
      </c>
      <c r="U25" s="4709">
        <v>86</v>
      </c>
    </row>
    <row r="26" spans="1:22" ht="20.25" customHeight="1" outlineLevel="1" thickBot="1">
      <c r="B26" s="7400" t="s">
        <v>17</v>
      </c>
      <c r="C26" s="7400"/>
      <c r="D26" s="4654">
        <f t="shared" ref="D26:U26" si="2">SUM(D19:D25)</f>
        <v>98</v>
      </c>
      <c r="E26" s="4654">
        <f t="shared" si="2"/>
        <v>2</v>
      </c>
      <c r="F26" s="4674">
        <f t="shared" si="2"/>
        <v>100</v>
      </c>
      <c r="G26" s="4655">
        <f t="shared" si="2"/>
        <v>100</v>
      </c>
      <c r="H26" s="4673">
        <f t="shared" si="2"/>
        <v>1</v>
      </c>
      <c r="I26" s="4675">
        <f t="shared" si="2"/>
        <v>101</v>
      </c>
      <c r="J26" s="4655">
        <f t="shared" si="2"/>
        <v>114</v>
      </c>
      <c r="K26" s="4654">
        <f t="shared" si="2"/>
        <v>1</v>
      </c>
      <c r="L26" s="4674">
        <f t="shared" si="2"/>
        <v>115</v>
      </c>
      <c r="M26" s="4655">
        <f t="shared" si="2"/>
        <v>127</v>
      </c>
      <c r="N26" s="4673">
        <f t="shared" si="2"/>
        <v>0</v>
      </c>
      <c r="O26" s="4675">
        <f t="shared" si="2"/>
        <v>127</v>
      </c>
      <c r="P26" s="4656">
        <f t="shared" si="2"/>
        <v>19</v>
      </c>
      <c r="Q26" s="4657">
        <f t="shared" si="2"/>
        <v>0</v>
      </c>
      <c r="R26" s="4679">
        <f t="shared" si="2"/>
        <v>19</v>
      </c>
      <c r="S26" s="4655">
        <f t="shared" si="2"/>
        <v>458</v>
      </c>
      <c r="T26" s="4673">
        <f t="shared" si="2"/>
        <v>4</v>
      </c>
      <c r="U26" s="4675">
        <f t="shared" si="2"/>
        <v>462</v>
      </c>
    </row>
    <row r="27" spans="1:22" ht="25.5" customHeight="1" outlineLevel="1" thickBot="1">
      <c r="A27" s="120"/>
      <c r="B27" s="7401" t="s">
        <v>18</v>
      </c>
      <c r="C27" s="7401"/>
      <c r="D27" s="4667"/>
      <c r="E27" s="4668"/>
      <c r="F27" s="4691"/>
      <c r="G27" s="4668"/>
      <c r="H27" s="4718"/>
      <c r="I27" s="4713"/>
      <c r="J27" s="4668"/>
      <c r="K27" s="4668"/>
      <c r="L27" s="4691"/>
      <c r="M27" s="4668"/>
      <c r="N27" s="4718"/>
      <c r="O27" s="4713"/>
      <c r="P27" s="4669"/>
      <c r="Q27" s="4669"/>
      <c r="R27" s="4719"/>
      <c r="S27" s="4668"/>
      <c r="T27" s="4718"/>
      <c r="U27" s="4713"/>
    </row>
    <row r="28" spans="1:22" ht="24" customHeight="1">
      <c r="B28" s="3738" t="s">
        <v>92</v>
      </c>
      <c r="C28" s="3755" t="s">
        <v>93</v>
      </c>
      <c r="D28" s="3748">
        <v>0</v>
      </c>
      <c r="E28" s="3763">
        <v>0</v>
      </c>
      <c r="F28" s="3762">
        <v>0</v>
      </c>
      <c r="G28" s="3748">
        <v>0</v>
      </c>
      <c r="H28" s="3747">
        <v>0</v>
      </c>
      <c r="I28" s="3764">
        <v>0</v>
      </c>
      <c r="J28" s="3747">
        <v>0</v>
      </c>
      <c r="K28" s="3763">
        <v>0</v>
      </c>
      <c r="L28" s="3762">
        <v>0</v>
      </c>
      <c r="M28" s="3747">
        <v>0</v>
      </c>
      <c r="N28" s="3747">
        <v>0</v>
      </c>
      <c r="O28" s="3764">
        <v>0</v>
      </c>
      <c r="P28" s="3747">
        <v>0</v>
      </c>
      <c r="Q28" s="3763">
        <v>0</v>
      </c>
      <c r="R28" s="3762">
        <v>0</v>
      </c>
      <c r="S28" s="3747">
        <v>0</v>
      </c>
      <c r="T28" s="3747">
        <v>0</v>
      </c>
      <c r="U28" s="3764">
        <v>0</v>
      </c>
    </row>
    <row r="29" spans="1:22" ht="24" customHeight="1">
      <c r="B29" s="3739" t="s">
        <v>96</v>
      </c>
      <c r="C29" s="3756" t="s">
        <v>97</v>
      </c>
      <c r="D29" s="4651">
        <v>0</v>
      </c>
      <c r="E29" s="4706">
        <v>0</v>
      </c>
      <c r="F29" s="4681">
        <v>0</v>
      </c>
      <c r="G29" s="4651">
        <v>0</v>
      </c>
      <c r="H29" s="4650">
        <v>0</v>
      </c>
      <c r="I29" s="4709">
        <v>0</v>
      </c>
      <c r="J29" s="4650">
        <v>0</v>
      </c>
      <c r="K29" s="4706">
        <v>0</v>
      </c>
      <c r="L29" s="4681">
        <v>0</v>
      </c>
      <c r="M29" s="4650">
        <v>1</v>
      </c>
      <c r="N29" s="4650">
        <v>0</v>
      </c>
      <c r="O29" s="4709">
        <v>1</v>
      </c>
      <c r="P29" s="4650">
        <v>0</v>
      </c>
      <c r="Q29" s="4706">
        <v>0</v>
      </c>
      <c r="R29" s="4681">
        <v>0</v>
      </c>
      <c r="S29" s="4650">
        <v>1</v>
      </c>
      <c r="T29" s="4650">
        <v>0</v>
      </c>
      <c r="U29" s="4709">
        <v>1</v>
      </c>
    </row>
    <row r="30" spans="1:22" ht="22.5" customHeight="1">
      <c r="B30" s="3739" t="s">
        <v>102</v>
      </c>
      <c r="C30" s="3756" t="s">
        <v>103</v>
      </c>
      <c r="D30" s="4651">
        <v>0</v>
      </c>
      <c r="E30" s="4706">
        <v>0</v>
      </c>
      <c r="F30" s="4681">
        <v>0</v>
      </c>
      <c r="G30" s="4651">
        <v>0</v>
      </c>
      <c r="H30" s="4650">
        <v>0</v>
      </c>
      <c r="I30" s="4709">
        <v>0</v>
      </c>
      <c r="J30" s="4650">
        <v>0</v>
      </c>
      <c r="K30" s="4706">
        <v>0</v>
      </c>
      <c r="L30" s="4681">
        <v>0</v>
      </c>
      <c r="M30" s="4650">
        <v>1</v>
      </c>
      <c r="N30" s="4650">
        <v>0</v>
      </c>
      <c r="O30" s="4709">
        <v>1</v>
      </c>
      <c r="P30" s="4650">
        <v>0</v>
      </c>
      <c r="Q30" s="4706">
        <v>0</v>
      </c>
      <c r="R30" s="4681">
        <v>0</v>
      </c>
      <c r="S30" s="4650">
        <v>1</v>
      </c>
      <c r="T30" s="4650">
        <v>0</v>
      </c>
      <c r="U30" s="4709">
        <v>1</v>
      </c>
    </row>
    <row r="31" spans="1:22" ht="39.75" customHeight="1" outlineLevel="1" thickBot="1">
      <c r="B31" s="3740" t="s">
        <v>106</v>
      </c>
      <c r="C31" s="3757" t="s">
        <v>107</v>
      </c>
      <c r="D31" s="4672">
        <v>1</v>
      </c>
      <c r="E31" s="4706">
        <v>0</v>
      </c>
      <c r="F31" s="4682">
        <v>1</v>
      </c>
      <c r="G31" s="4672">
        <v>0</v>
      </c>
      <c r="H31" s="4676">
        <v>0</v>
      </c>
      <c r="I31" s="4709">
        <v>0</v>
      </c>
      <c r="J31" s="4650">
        <v>0</v>
      </c>
      <c r="K31" s="4706">
        <v>0</v>
      </c>
      <c r="L31" s="4682">
        <v>0</v>
      </c>
      <c r="M31" s="4676">
        <v>0</v>
      </c>
      <c r="N31" s="4676">
        <v>0</v>
      </c>
      <c r="O31" s="4709">
        <v>0</v>
      </c>
      <c r="P31" s="4650">
        <v>0</v>
      </c>
      <c r="Q31" s="4706">
        <v>0</v>
      </c>
      <c r="R31" s="4682">
        <v>0</v>
      </c>
      <c r="S31" s="4676">
        <v>1</v>
      </c>
      <c r="T31" s="4676">
        <v>0</v>
      </c>
      <c r="U31" s="4709">
        <v>1</v>
      </c>
    </row>
    <row r="32" spans="1:22" ht="24.75" customHeight="1" outlineLevel="1" thickBot="1">
      <c r="B32" s="7402" t="s">
        <v>14</v>
      </c>
      <c r="C32" s="7402"/>
      <c r="D32" s="4658">
        <v>1</v>
      </c>
      <c r="E32" s="4659">
        <f>SUM(E28:E30)</f>
        <v>0</v>
      </c>
      <c r="F32" s="4660">
        <v>1</v>
      </c>
      <c r="G32" s="4658">
        <f t="shared" ref="G32:R32" si="3">SUM(G28:G30)</f>
        <v>0</v>
      </c>
      <c r="H32" s="4659">
        <f t="shared" si="3"/>
        <v>0</v>
      </c>
      <c r="I32" s="4661">
        <f t="shared" si="3"/>
        <v>0</v>
      </c>
      <c r="J32" s="4658">
        <f t="shared" si="3"/>
        <v>0</v>
      </c>
      <c r="K32" s="4659">
        <f t="shared" si="3"/>
        <v>0</v>
      </c>
      <c r="L32" s="4660">
        <f t="shared" si="3"/>
        <v>0</v>
      </c>
      <c r="M32" s="4658">
        <f t="shared" si="3"/>
        <v>2</v>
      </c>
      <c r="N32" s="4659">
        <f t="shared" si="3"/>
        <v>0</v>
      </c>
      <c r="O32" s="4660">
        <f t="shared" si="3"/>
        <v>2</v>
      </c>
      <c r="P32" s="4658">
        <f t="shared" si="3"/>
        <v>0</v>
      </c>
      <c r="Q32" s="4659">
        <f t="shared" si="3"/>
        <v>0</v>
      </c>
      <c r="R32" s="4660">
        <f t="shared" si="3"/>
        <v>0</v>
      </c>
      <c r="S32" s="4658">
        <v>3</v>
      </c>
      <c r="T32" s="4659">
        <f>SUM(T28:T30)</f>
        <v>0</v>
      </c>
      <c r="U32" s="4660">
        <v>3</v>
      </c>
    </row>
    <row r="33" spans="2:22" ht="24.75" customHeight="1" outlineLevel="1" thickBot="1">
      <c r="B33" s="7403" t="s">
        <v>29</v>
      </c>
      <c r="C33" s="7403"/>
      <c r="D33" s="3741">
        <f t="shared" ref="D33:U33" si="4">SUM(D19:D25)</f>
        <v>98</v>
      </c>
      <c r="E33" s="1723">
        <f t="shared" si="4"/>
        <v>2</v>
      </c>
      <c r="F33" s="2736">
        <f t="shared" si="4"/>
        <v>100</v>
      </c>
      <c r="G33" s="3742">
        <f t="shared" si="4"/>
        <v>100</v>
      </c>
      <c r="H33" s="1723">
        <f t="shared" si="4"/>
        <v>1</v>
      </c>
      <c r="I33" s="2736">
        <f t="shared" si="4"/>
        <v>101</v>
      </c>
      <c r="J33" s="3742">
        <f t="shared" si="4"/>
        <v>114</v>
      </c>
      <c r="K33" s="1723">
        <f t="shared" si="4"/>
        <v>1</v>
      </c>
      <c r="L33" s="2736">
        <f t="shared" si="4"/>
        <v>115</v>
      </c>
      <c r="M33" s="3742">
        <f t="shared" si="4"/>
        <v>127</v>
      </c>
      <c r="N33" s="1723">
        <f t="shared" si="4"/>
        <v>0</v>
      </c>
      <c r="O33" s="2736">
        <f t="shared" si="4"/>
        <v>127</v>
      </c>
      <c r="P33" s="3742">
        <f t="shared" si="4"/>
        <v>19</v>
      </c>
      <c r="Q33" s="1723">
        <f t="shared" si="4"/>
        <v>0</v>
      </c>
      <c r="R33" s="2736">
        <f t="shared" si="4"/>
        <v>19</v>
      </c>
      <c r="S33" s="3742">
        <f t="shared" si="4"/>
        <v>458</v>
      </c>
      <c r="T33" s="1723">
        <f t="shared" si="4"/>
        <v>4</v>
      </c>
      <c r="U33" s="2736">
        <f t="shared" si="4"/>
        <v>462</v>
      </c>
    </row>
    <row r="34" spans="2:22" s="115" customFormat="1" ht="42.75" customHeight="1" thickBot="1">
      <c r="B34" s="7404" t="s">
        <v>34</v>
      </c>
      <c r="C34" s="7404"/>
      <c r="D34" s="3743">
        <f t="shared" ref="D34:R34" si="5">D32</f>
        <v>1</v>
      </c>
      <c r="E34" s="3736">
        <f t="shared" si="5"/>
        <v>0</v>
      </c>
      <c r="F34" s="3737">
        <f t="shared" si="5"/>
        <v>1</v>
      </c>
      <c r="G34" s="3744">
        <f t="shared" si="5"/>
        <v>0</v>
      </c>
      <c r="H34" s="3736">
        <f t="shared" si="5"/>
        <v>0</v>
      </c>
      <c r="I34" s="3737">
        <f t="shared" si="5"/>
        <v>0</v>
      </c>
      <c r="J34" s="3744">
        <f t="shared" si="5"/>
        <v>0</v>
      </c>
      <c r="K34" s="3736">
        <f t="shared" si="5"/>
        <v>0</v>
      </c>
      <c r="L34" s="3737">
        <f t="shared" si="5"/>
        <v>0</v>
      </c>
      <c r="M34" s="3744">
        <f t="shared" si="5"/>
        <v>2</v>
      </c>
      <c r="N34" s="3736">
        <f t="shared" si="5"/>
        <v>0</v>
      </c>
      <c r="O34" s="3737">
        <f t="shared" si="5"/>
        <v>2</v>
      </c>
      <c r="P34" s="3744">
        <f t="shared" si="5"/>
        <v>0</v>
      </c>
      <c r="Q34" s="3736">
        <f t="shared" si="5"/>
        <v>0</v>
      </c>
      <c r="R34" s="3737">
        <f t="shared" si="5"/>
        <v>0</v>
      </c>
      <c r="S34" s="3744">
        <v>3</v>
      </c>
      <c r="T34" s="3736">
        <f>T32</f>
        <v>0</v>
      </c>
      <c r="U34" s="3737">
        <v>3</v>
      </c>
    </row>
    <row r="35" spans="2:22" s="122" customFormat="1" ht="33" customHeight="1" thickBot="1">
      <c r="B35" s="7396" t="s">
        <v>35</v>
      </c>
      <c r="C35" s="7396"/>
      <c r="D35" s="2737">
        <f>D33+D34</f>
        <v>99</v>
      </c>
      <c r="E35" s="2737">
        <f t="shared" ref="E35:U35" si="6">E33+E34</f>
        <v>2</v>
      </c>
      <c r="F35" s="2737">
        <f t="shared" si="6"/>
        <v>101</v>
      </c>
      <c r="G35" s="2737">
        <f t="shared" si="6"/>
        <v>100</v>
      </c>
      <c r="H35" s="2737">
        <f t="shared" si="6"/>
        <v>1</v>
      </c>
      <c r="I35" s="2737">
        <f t="shared" si="6"/>
        <v>101</v>
      </c>
      <c r="J35" s="2737">
        <f t="shared" si="6"/>
        <v>114</v>
      </c>
      <c r="K35" s="2737">
        <f t="shared" si="6"/>
        <v>1</v>
      </c>
      <c r="L35" s="2737">
        <f t="shared" si="6"/>
        <v>115</v>
      </c>
      <c r="M35" s="2737">
        <f t="shared" si="6"/>
        <v>129</v>
      </c>
      <c r="N35" s="2737">
        <f t="shared" si="6"/>
        <v>0</v>
      </c>
      <c r="O35" s="2737">
        <f t="shared" si="6"/>
        <v>129</v>
      </c>
      <c r="P35" s="2737">
        <f t="shared" si="6"/>
        <v>19</v>
      </c>
      <c r="Q35" s="2737">
        <f t="shared" si="6"/>
        <v>0</v>
      </c>
      <c r="R35" s="2737">
        <f t="shared" si="6"/>
        <v>19</v>
      </c>
      <c r="S35" s="2737">
        <f t="shared" si="6"/>
        <v>461</v>
      </c>
      <c r="T35" s="2737">
        <f t="shared" si="6"/>
        <v>4</v>
      </c>
      <c r="U35" s="2737">
        <f t="shared" si="6"/>
        <v>465</v>
      </c>
    </row>
    <row r="36" spans="2:22" s="122" customFormat="1" ht="27" customHeight="1">
      <c r="F36" s="203"/>
      <c r="I36" s="203"/>
      <c r="L36" s="203"/>
      <c r="O36" s="203"/>
      <c r="P36" s="203"/>
      <c r="Q36" s="203"/>
      <c r="R36" s="203"/>
      <c r="U36" s="203"/>
    </row>
    <row r="37" spans="2:22">
      <c r="B37" s="7395"/>
      <c r="C37" s="7395"/>
      <c r="D37" s="7395"/>
      <c r="E37" s="7395"/>
      <c r="F37" s="7395"/>
      <c r="G37" s="7395"/>
      <c r="H37" s="7395"/>
      <c r="I37" s="7395"/>
      <c r="J37" s="7395"/>
      <c r="K37" s="7395"/>
      <c r="L37" s="7395"/>
      <c r="M37" s="7395"/>
      <c r="N37" s="7395"/>
      <c r="O37" s="7395"/>
      <c r="P37" s="7395"/>
      <c r="Q37" s="7395"/>
      <c r="R37" s="7395"/>
      <c r="S37" s="7395"/>
      <c r="T37" s="7395"/>
      <c r="U37" s="121"/>
      <c r="V37" s="113"/>
    </row>
    <row r="39" spans="2:22">
      <c r="D39" s="1526"/>
      <c r="E39" s="1526"/>
      <c r="F39" s="1526"/>
      <c r="G39" s="1526"/>
      <c r="H39" s="1526"/>
      <c r="I39" s="1526"/>
      <c r="J39" s="1526"/>
      <c r="K39" s="1526"/>
      <c r="L39" s="1526"/>
      <c r="M39" s="1526"/>
      <c r="N39" s="1526"/>
      <c r="O39" s="1526"/>
      <c r="P39" s="1526"/>
      <c r="Q39" s="1526"/>
      <c r="R39" s="1526"/>
      <c r="S39" s="1526"/>
      <c r="T39" s="1526"/>
      <c r="U39" s="1526"/>
    </row>
  </sheetData>
  <mergeCells count="22"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16:C16"/>
    <mergeCell ref="B37:T37"/>
    <mergeCell ref="B35:C35"/>
    <mergeCell ref="B8:C8"/>
    <mergeCell ref="B18:C18"/>
    <mergeCell ref="B17:C17"/>
    <mergeCell ref="B26:C26"/>
    <mergeCell ref="B27:C27"/>
    <mergeCell ref="B32:C32"/>
    <mergeCell ref="B33:C33"/>
    <mergeCell ref="B34:C3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Лист24">
    <tabColor rgb="FF00B050"/>
  </sheetPr>
  <dimension ref="B1:U28"/>
  <sheetViews>
    <sheetView topLeftCell="B1" zoomScale="60" zoomScaleNormal="60" workbookViewId="0">
      <selection activeCell="M33" sqref="M33"/>
    </sheetView>
  </sheetViews>
  <sheetFormatPr defaultColWidth="8.85546875" defaultRowHeight="18.75"/>
  <cols>
    <col min="1" max="1" width="8.85546875" style="115"/>
    <col min="2" max="2" width="14.42578125" style="115" customWidth="1"/>
    <col min="3" max="3" width="49.85546875" style="115" customWidth="1"/>
    <col min="4" max="4" width="11.42578125" style="115" customWidth="1"/>
    <col min="5" max="5" width="13.140625" style="115" customWidth="1"/>
    <col min="6" max="6" width="10.140625" style="114" customWidth="1"/>
    <col min="7" max="7" width="10.7109375" style="115" customWidth="1"/>
    <col min="8" max="8" width="12.140625" style="115" customWidth="1"/>
    <col min="9" max="9" width="10.85546875" style="114" customWidth="1"/>
    <col min="10" max="10" width="10.85546875" style="115" customWidth="1"/>
    <col min="11" max="11" width="13.140625" style="115" customWidth="1"/>
    <col min="12" max="12" width="11.140625" style="114" customWidth="1"/>
    <col min="13" max="13" width="9.85546875" style="115" customWidth="1"/>
    <col min="14" max="14" width="12.42578125" style="115" customWidth="1"/>
    <col min="15" max="15" width="10.7109375" style="114" customWidth="1"/>
    <col min="16" max="16" width="10.42578125" style="115" customWidth="1"/>
    <col min="17" max="17" width="12.140625" style="115" customWidth="1"/>
    <col min="18" max="18" width="11.28515625" style="114" customWidth="1"/>
    <col min="19" max="19" width="12.5703125" style="115" customWidth="1"/>
    <col min="20" max="20" width="13.140625" style="115" customWidth="1"/>
    <col min="21" max="21" width="13" style="114" customWidth="1"/>
    <col min="22" max="257" width="8.85546875" style="115"/>
    <col min="258" max="258" width="14.42578125" style="115" customWidth="1"/>
    <col min="259" max="259" width="47.42578125" style="115" customWidth="1"/>
    <col min="260" max="260" width="11.42578125" style="115" customWidth="1"/>
    <col min="261" max="261" width="13.140625" style="115" customWidth="1"/>
    <col min="262" max="262" width="10.140625" style="115" customWidth="1"/>
    <col min="263" max="263" width="10.7109375" style="115" customWidth="1"/>
    <col min="264" max="264" width="12.140625" style="115" customWidth="1"/>
    <col min="265" max="265" width="9.85546875" style="115" customWidth="1"/>
    <col min="266" max="266" width="10.85546875" style="115" customWidth="1"/>
    <col min="267" max="267" width="13.140625" style="115" customWidth="1"/>
    <col min="268" max="268" width="11.140625" style="115" customWidth="1"/>
    <col min="269" max="269" width="9.85546875" style="115" customWidth="1"/>
    <col min="270" max="270" width="12.42578125" style="115" customWidth="1"/>
    <col min="271" max="271" width="10.7109375" style="115" customWidth="1"/>
    <col min="272" max="272" width="10.42578125" style="115" customWidth="1"/>
    <col min="273" max="273" width="12.140625" style="115" customWidth="1"/>
    <col min="274" max="274" width="10.85546875" style="115" customWidth="1"/>
    <col min="275" max="275" width="10.140625" style="115" customWidth="1"/>
    <col min="276" max="276" width="13.140625" style="115" customWidth="1"/>
    <col min="277" max="277" width="9.85546875" style="115" customWidth="1"/>
    <col min="278" max="513" width="8.85546875" style="115"/>
    <col min="514" max="514" width="14.42578125" style="115" customWidth="1"/>
    <col min="515" max="515" width="47.42578125" style="115" customWidth="1"/>
    <col min="516" max="516" width="11.42578125" style="115" customWidth="1"/>
    <col min="517" max="517" width="13.140625" style="115" customWidth="1"/>
    <col min="518" max="518" width="10.140625" style="115" customWidth="1"/>
    <col min="519" max="519" width="10.7109375" style="115" customWidth="1"/>
    <col min="520" max="520" width="12.140625" style="115" customWidth="1"/>
    <col min="521" max="521" width="9.85546875" style="115" customWidth="1"/>
    <col min="522" max="522" width="10.85546875" style="115" customWidth="1"/>
    <col min="523" max="523" width="13.140625" style="115" customWidth="1"/>
    <col min="524" max="524" width="11.140625" style="115" customWidth="1"/>
    <col min="525" max="525" width="9.85546875" style="115" customWidth="1"/>
    <col min="526" max="526" width="12.42578125" style="115" customWidth="1"/>
    <col min="527" max="527" width="10.7109375" style="115" customWidth="1"/>
    <col min="528" max="528" width="10.42578125" style="115" customWidth="1"/>
    <col min="529" max="529" width="12.140625" style="115" customWidth="1"/>
    <col min="530" max="530" width="10.85546875" style="115" customWidth="1"/>
    <col min="531" max="531" width="10.140625" style="115" customWidth="1"/>
    <col min="532" max="532" width="13.140625" style="115" customWidth="1"/>
    <col min="533" max="533" width="9.85546875" style="115" customWidth="1"/>
    <col min="534" max="769" width="8.85546875" style="115"/>
    <col min="770" max="770" width="14.42578125" style="115" customWidth="1"/>
    <col min="771" max="771" width="47.42578125" style="115" customWidth="1"/>
    <col min="772" max="772" width="11.42578125" style="115" customWidth="1"/>
    <col min="773" max="773" width="13.140625" style="115" customWidth="1"/>
    <col min="774" max="774" width="10.140625" style="115" customWidth="1"/>
    <col min="775" max="775" width="10.7109375" style="115" customWidth="1"/>
    <col min="776" max="776" width="12.140625" style="115" customWidth="1"/>
    <col min="777" max="777" width="9.85546875" style="115" customWidth="1"/>
    <col min="778" max="778" width="10.85546875" style="115" customWidth="1"/>
    <col min="779" max="779" width="13.140625" style="115" customWidth="1"/>
    <col min="780" max="780" width="11.140625" style="115" customWidth="1"/>
    <col min="781" max="781" width="9.85546875" style="115" customWidth="1"/>
    <col min="782" max="782" width="12.42578125" style="115" customWidth="1"/>
    <col min="783" max="783" width="10.7109375" style="115" customWidth="1"/>
    <col min="784" max="784" width="10.42578125" style="115" customWidth="1"/>
    <col min="785" max="785" width="12.140625" style="115" customWidth="1"/>
    <col min="786" max="786" width="10.85546875" style="115" customWidth="1"/>
    <col min="787" max="787" width="10.140625" style="115" customWidth="1"/>
    <col min="788" max="788" width="13.140625" style="115" customWidth="1"/>
    <col min="789" max="789" width="9.85546875" style="115" customWidth="1"/>
    <col min="790" max="1025" width="8.85546875" style="115"/>
    <col min="1026" max="1026" width="14.42578125" style="115" customWidth="1"/>
    <col min="1027" max="1027" width="47.42578125" style="115" customWidth="1"/>
    <col min="1028" max="1028" width="11.42578125" style="115" customWidth="1"/>
    <col min="1029" max="1029" width="13.140625" style="115" customWidth="1"/>
    <col min="1030" max="1030" width="10.140625" style="115" customWidth="1"/>
    <col min="1031" max="1031" width="10.7109375" style="115" customWidth="1"/>
    <col min="1032" max="1032" width="12.140625" style="115" customWidth="1"/>
    <col min="1033" max="1033" width="9.85546875" style="115" customWidth="1"/>
    <col min="1034" max="1034" width="10.85546875" style="115" customWidth="1"/>
    <col min="1035" max="1035" width="13.140625" style="115" customWidth="1"/>
    <col min="1036" max="1036" width="11.140625" style="115" customWidth="1"/>
    <col min="1037" max="1037" width="9.85546875" style="115" customWidth="1"/>
    <col min="1038" max="1038" width="12.42578125" style="115" customWidth="1"/>
    <col min="1039" max="1039" width="10.7109375" style="115" customWidth="1"/>
    <col min="1040" max="1040" width="10.42578125" style="115" customWidth="1"/>
    <col min="1041" max="1041" width="12.140625" style="115" customWidth="1"/>
    <col min="1042" max="1042" width="10.85546875" style="115" customWidth="1"/>
    <col min="1043" max="1043" width="10.140625" style="115" customWidth="1"/>
    <col min="1044" max="1044" width="13.140625" style="115" customWidth="1"/>
    <col min="1045" max="1045" width="9.85546875" style="115" customWidth="1"/>
    <col min="1046" max="1281" width="8.85546875" style="115"/>
    <col min="1282" max="1282" width="14.42578125" style="115" customWidth="1"/>
    <col min="1283" max="1283" width="47.42578125" style="115" customWidth="1"/>
    <col min="1284" max="1284" width="11.42578125" style="115" customWidth="1"/>
    <col min="1285" max="1285" width="13.140625" style="115" customWidth="1"/>
    <col min="1286" max="1286" width="10.140625" style="115" customWidth="1"/>
    <col min="1287" max="1287" width="10.7109375" style="115" customWidth="1"/>
    <col min="1288" max="1288" width="12.140625" style="115" customWidth="1"/>
    <col min="1289" max="1289" width="9.85546875" style="115" customWidth="1"/>
    <col min="1290" max="1290" width="10.85546875" style="115" customWidth="1"/>
    <col min="1291" max="1291" width="13.140625" style="115" customWidth="1"/>
    <col min="1292" max="1292" width="11.140625" style="115" customWidth="1"/>
    <col min="1293" max="1293" width="9.85546875" style="115" customWidth="1"/>
    <col min="1294" max="1294" width="12.42578125" style="115" customWidth="1"/>
    <col min="1295" max="1295" width="10.7109375" style="115" customWidth="1"/>
    <col min="1296" max="1296" width="10.42578125" style="115" customWidth="1"/>
    <col min="1297" max="1297" width="12.140625" style="115" customWidth="1"/>
    <col min="1298" max="1298" width="10.85546875" style="115" customWidth="1"/>
    <col min="1299" max="1299" width="10.140625" style="115" customWidth="1"/>
    <col min="1300" max="1300" width="13.140625" style="115" customWidth="1"/>
    <col min="1301" max="1301" width="9.85546875" style="115" customWidth="1"/>
    <col min="1302" max="1537" width="8.85546875" style="115"/>
    <col min="1538" max="1538" width="14.42578125" style="115" customWidth="1"/>
    <col min="1539" max="1539" width="47.42578125" style="115" customWidth="1"/>
    <col min="1540" max="1540" width="11.42578125" style="115" customWidth="1"/>
    <col min="1541" max="1541" width="13.140625" style="115" customWidth="1"/>
    <col min="1542" max="1542" width="10.140625" style="115" customWidth="1"/>
    <col min="1543" max="1543" width="10.7109375" style="115" customWidth="1"/>
    <col min="1544" max="1544" width="12.140625" style="115" customWidth="1"/>
    <col min="1545" max="1545" width="9.85546875" style="115" customWidth="1"/>
    <col min="1546" max="1546" width="10.85546875" style="115" customWidth="1"/>
    <col min="1547" max="1547" width="13.140625" style="115" customWidth="1"/>
    <col min="1548" max="1548" width="11.140625" style="115" customWidth="1"/>
    <col min="1549" max="1549" width="9.85546875" style="115" customWidth="1"/>
    <col min="1550" max="1550" width="12.42578125" style="115" customWidth="1"/>
    <col min="1551" max="1551" width="10.7109375" style="115" customWidth="1"/>
    <col min="1552" max="1552" width="10.42578125" style="115" customWidth="1"/>
    <col min="1553" max="1553" width="12.140625" style="115" customWidth="1"/>
    <col min="1554" max="1554" width="10.85546875" style="115" customWidth="1"/>
    <col min="1555" max="1555" width="10.140625" style="115" customWidth="1"/>
    <col min="1556" max="1556" width="13.140625" style="115" customWidth="1"/>
    <col min="1557" max="1557" width="9.85546875" style="115" customWidth="1"/>
    <col min="1558" max="1793" width="8.85546875" style="115"/>
    <col min="1794" max="1794" width="14.42578125" style="115" customWidth="1"/>
    <col min="1795" max="1795" width="47.42578125" style="115" customWidth="1"/>
    <col min="1796" max="1796" width="11.42578125" style="115" customWidth="1"/>
    <col min="1797" max="1797" width="13.140625" style="115" customWidth="1"/>
    <col min="1798" max="1798" width="10.140625" style="115" customWidth="1"/>
    <col min="1799" max="1799" width="10.7109375" style="115" customWidth="1"/>
    <col min="1800" max="1800" width="12.140625" style="115" customWidth="1"/>
    <col min="1801" max="1801" width="9.85546875" style="115" customWidth="1"/>
    <col min="1802" max="1802" width="10.85546875" style="115" customWidth="1"/>
    <col min="1803" max="1803" width="13.140625" style="115" customWidth="1"/>
    <col min="1804" max="1804" width="11.140625" style="115" customWidth="1"/>
    <col min="1805" max="1805" width="9.85546875" style="115" customWidth="1"/>
    <col min="1806" max="1806" width="12.42578125" style="115" customWidth="1"/>
    <col min="1807" max="1807" width="10.7109375" style="115" customWidth="1"/>
    <col min="1808" max="1808" width="10.42578125" style="115" customWidth="1"/>
    <col min="1809" max="1809" width="12.140625" style="115" customWidth="1"/>
    <col min="1810" max="1810" width="10.85546875" style="115" customWidth="1"/>
    <col min="1811" max="1811" width="10.140625" style="115" customWidth="1"/>
    <col min="1812" max="1812" width="13.140625" style="115" customWidth="1"/>
    <col min="1813" max="1813" width="9.85546875" style="115" customWidth="1"/>
    <col min="1814" max="2049" width="8.85546875" style="115"/>
    <col min="2050" max="2050" width="14.42578125" style="115" customWidth="1"/>
    <col min="2051" max="2051" width="47.42578125" style="115" customWidth="1"/>
    <col min="2052" max="2052" width="11.42578125" style="115" customWidth="1"/>
    <col min="2053" max="2053" width="13.140625" style="115" customWidth="1"/>
    <col min="2054" max="2054" width="10.140625" style="115" customWidth="1"/>
    <col min="2055" max="2055" width="10.7109375" style="115" customWidth="1"/>
    <col min="2056" max="2056" width="12.140625" style="115" customWidth="1"/>
    <col min="2057" max="2057" width="9.85546875" style="115" customWidth="1"/>
    <col min="2058" max="2058" width="10.85546875" style="115" customWidth="1"/>
    <col min="2059" max="2059" width="13.140625" style="115" customWidth="1"/>
    <col min="2060" max="2060" width="11.140625" style="115" customWidth="1"/>
    <col min="2061" max="2061" width="9.85546875" style="115" customWidth="1"/>
    <col min="2062" max="2062" width="12.42578125" style="115" customWidth="1"/>
    <col min="2063" max="2063" width="10.7109375" style="115" customWidth="1"/>
    <col min="2064" max="2064" width="10.42578125" style="115" customWidth="1"/>
    <col min="2065" max="2065" width="12.140625" style="115" customWidth="1"/>
    <col min="2066" max="2066" width="10.85546875" style="115" customWidth="1"/>
    <col min="2067" max="2067" width="10.140625" style="115" customWidth="1"/>
    <col min="2068" max="2068" width="13.140625" style="115" customWidth="1"/>
    <col min="2069" max="2069" width="9.85546875" style="115" customWidth="1"/>
    <col min="2070" max="2305" width="8.85546875" style="115"/>
    <col min="2306" max="2306" width="14.42578125" style="115" customWidth="1"/>
    <col min="2307" max="2307" width="47.42578125" style="115" customWidth="1"/>
    <col min="2308" max="2308" width="11.42578125" style="115" customWidth="1"/>
    <col min="2309" max="2309" width="13.140625" style="115" customWidth="1"/>
    <col min="2310" max="2310" width="10.140625" style="115" customWidth="1"/>
    <col min="2311" max="2311" width="10.7109375" style="115" customWidth="1"/>
    <col min="2312" max="2312" width="12.140625" style="115" customWidth="1"/>
    <col min="2313" max="2313" width="9.85546875" style="115" customWidth="1"/>
    <col min="2314" max="2314" width="10.85546875" style="115" customWidth="1"/>
    <col min="2315" max="2315" width="13.140625" style="115" customWidth="1"/>
    <col min="2316" max="2316" width="11.140625" style="115" customWidth="1"/>
    <col min="2317" max="2317" width="9.85546875" style="115" customWidth="1"/>
    <col min="2318" max="2318" width="12.42578125" style="115" customWidth="1"/>
    <col min="2319" max="2319" width="10.7109375" style="115" customWidth="1"/>
    <col min="2320" max="2320" width="10.42578125" style="115" customWidth="1"/>
    <col min="2321" max="2321" width="12.140625" style="115" customWidth="1"/>
    <col min="2322" max="2322" width="10.85546875" style="115" customWidth="1"/>
    <col min="2323" max="2323" width="10.140625" style="115" customWidth="1"/>
    <col min="2324" max="2324" width="13.140625" style="115" customWidth="1"/>
    <col min="2325" max="2325" width="9.85546875" style="115" customWidth="1"/>
    <col min="2326" max="2561" width="8.85546875" style="115"/>
    <col min="2562" max="2562" width="14.42578125" style="115" customWidth="1"/>
    <col min="2563" max="2563" width="47.42578125" style="115" customWidth="1"/>
    <col min="2564" max="2564" width="11.42578125" style="115" customWidth="1"/>
    <col min="2565" max="2565" width="13.140625" style="115" customWidth="1"/>
    <col min="2566" max="2566" width="10.140625" style="115" customWidth="1"/>
    <col min="2567" max="2567" width="10.7109375" style="115" customWidth="1"/>
    <col min="2568" max="2568" width="12.140625" style="115" customWidth="1"/>
    <col min="2569" max="2569" width="9.85546875" style="115" customWidth="1"/>
    <col min="2570" max="2570" width="10.85546875" style="115" customWidth="1"/>
    <col min="2571" max="2571" width="13.140625" style="115" customWidth="1"/>
    <col min="2572" max="2572" width="11.140625" style="115" customWidth="1"/>
    <col min="2573" max="2573" width="9.85546875" style="115" customWidth="1"/>
    <col min="2574" max="2574" width="12.42578125" style="115" customWidth="1"/>
    <col min="2575" max="2575" width="10.7109375" style="115" customWidth="1"/>
    <col min="2576" max="2576" width="10.42578125" style="115" customWidth="1"/>
    <col min="2577" max="2577" width="12.140625" style="115" customWidth="1"/>
    <col min="2578" max="2578" width="10.85546875" style="115" customWidth="1"/>
    <col min="2579" max="2579" width="10.140625" style="115" customWidth="1"/>
    <col min="2580" max="2580" width="13.140625" style="115" customWidth="1"/>
    <col min="2581" max="2581" width="9.85546875" style="115" customWidth="1"/>
    <col min="2582" max="2817" width="8.85546875" style="115"/>
    <col min="2818" max="2818" width="14.42578125" style="115" customWidth="1"/>
    <col min="2819" max="2819" width="47.42578125" style="115" customWidth="1"/>
    <col min="2820" max="2820" width="11.42578125" style="115" customWidth="1"/>
    <col min="2821" max="2821" width="13.140625" style="115" customWidth="1"/>
    <col min="2822" max="2822" width="10.140625" style="115" customWidth="1"/>
    <col min="2823" max="2823" width="10.7109375" style="115" customWidth="1"/>
    <col min="2824" max="2824" width="12.140625" style="115" customWidth="1"/>
    <col min="2825" max="2825" width="9.85546875" style="115" customWidth="1"/>
    <col min="2826" max="2826" width="10.85546875" style="115" customWidth="1"/>
    <col min="2827" max="2827" width="13.140625" style="115" customWidth="1"/>
    <col min="2828" max="2828" width="11.140625" style="115" customWidth="1"/>
    <col min="2829" max="2829" width="9.85546875" style="115" customWidth="1"/>
    <col min="2830" max="2830" width="12.42578125" style="115" customWidth="1"/>
    <col min="2831" max="2831" width="10.7109375" style="115" customWidth="1"/>
    <col min="2832" max="2832" width="10.42578125" style="115" customWidth="1"/>
    <col min="2833" max="2833" width="12.140625" style="115" customWidth="1"/>
    <col min="2834" max="2834" width="10.85546875" style="115" customWidth="1"/>
    <col min="2835" max="2835" width="10.140625" style="115" customWidth="1"/>
    <col min="2836" max="2836" width="13.140625" style="115" customWidth="1"/>
    <col min="2837" max="2837" width="9.85546875" style="115" customWidth="1"/>
    <col min="2838" max="3073" width="8.85546875" style="115"/>
    <col min="3074" max="3074" width="14.42578125" style="115" customWidth="1"/>
    <col min="3075" max="3075" width="47.42578125" style="115" customWidth="1"/>
    <col min="3076" max="3076" width="11.42578125" style="115" customWidth="1"/>
    <col min="3077" max="3077" width="13.140625" style="115" customWidth="1"/>
    <col min="3078" max="3078" width="10.140625" style="115" customWidth="1"/>
    <col min="3079" max="3079" width="10.7109375" style="115" customWidth="1"/>
    <col min="3080" max="3080" width="12.140625" style="115" customWidth="1"/>
    <col min="3081" max="3081" width="9.85546875" style="115" customWidth="1"/>
    <col min="3082" max="3082" width="10.85546875" style="115" customWidth="1"/>
    <col min="3083" max="3083" width="13.140625" style="115" customWidth="1"/>
    <col min="3084" max="3084" width="11.140625" style="115" customWidth="1"/>
    <col min="3085" max="3085" width="9.85546875" style="115" customWidth="1"/>
    <col min="3086" max="3086" width="12.42578125" style="115" customWidth="1"/>
    <col min="3087" max="3087" width="10.7109375" style="115" customWidth="1"/>
    <col min="3088" max="3088" width="10.42578125" style="115" customWidth="1"/>
    <col min="3089" max="3089" width="12.140625" style="115" customWidth="1"/>
    <col min="3090" max="3090" width="10.85546875" style="115" customWidth="1"/>
    <col min="3091" max="3091" width="10.140625" style="115" customWidth="1"/>
    <col min="3092" max="3092" width="13.140625" style="115" customWidth="1"/>
    <col min="3093" max="3093" width="9.85546875" style="115" customWidth="1"/>
    <col min="3094" max="3329" width="8.85546875" style="115"/>
    <col min="3330" max="3330" width="14.42578125" style="115" customWidth="1"/>
    <col min="3331" max="3331" width="47.42578125" style="115" customWidth="1"/>
    <col min="3332" max="3332" width="11.42578125" style="115" customWidth="1"/>
    <col min="3333" max="3333" width="13.140625" style="115" customWidth="1"/>
    <col min="3334" max="3334" width="10.140625" style="115" customWidth="1"/>
    <col min="3335" max="3335" width="10.7109375" style="115" customWidth="1"/>
    <col min="3336" max="3336" width="12.140625" style="115" customWidth="1"/>
    <col min="3337" max="3337" width="9.85546875" style="115" customWidth="1"/>
    <col min="3338" max="3338" width="10.85546875" style="115" customWidth="1"/>
    <col min="3339" max="3339" width="13.140625" style="115" customWidth="1"/>
    <col min="3340" max="3340" width="11.140625" style="115" customWidth="1"/>
    <col min="3341" max="3341" width="9.85546875" style="115" customWidth="1"/>
    <col min="3342" max="3342" width="12.42578125" style="115" customWidth="1"/>
    <col min="3343" max="3343" width="10.7109375" style="115" customWidth="1"/>
    <col min="3344" max="3344" width="10.42578125" style="115" customWidth="1"/>
    <col min="3345" max="3345" width="12.140625" style="115" customWidth="1"/>
    <col min="3346" max="3346" width="10.85546875" style="115" customWidth="1"/>
    <col min="3347" max="3347" width="10.140625" style="115" customWidth="1"/>
    <col min="3348" max="3348" width="13.140625" style="115" customWidth="1"/>
    <col min="3349" max="3349" width="9.85546875" style="115" customWidth="1"/>
    <col min="3350" max="3585" width="8.85546875" style="115"/>
    <col min="3586" max="3586" width="14.42578125" style="115" customWidth="1"/>
    <col min="3587" max="3587" width="47.42578125" style="115" customWidth="1"/>
    <col min="3588" max="3588" width="11.42578125" style="115" customWidth="1"/>
    <col min="3589" max="3589" width="13.140625" style="115" customWidth="1"/>
    <col min="3590" max="3590" width="10.140625" style="115" customWidth="1"/>
    <col min="3591" max="3591" width="10.7109375" style="115" customWidth="1"/>
    <col min="3592" max="3592" width="12.140625" style="115" customWidth="1"/>
    <col min="3593" max="3593" width="9.85546875" style="115" customWidth="1"/>
    <col min="3594" max="3594" width="10.85546875" style="115" customWidth="1"/>
    <col min="3595" max="3595" width="13.140625" style="115" customWidth="1"/>
    <col min="3596" max="3596" width="11.140625" style="115" customWidth="1"/>
    <col min="3597" max="3597" width="9.85546875" style="115" customWidth="1"/>
    <col min="3598" max="3598" width="12.42578125" style="115" customWidth="1"/>
    <col min="3599" max="3599" width="10.7109375" style="115" customWidth="1"/>
    <col min="3600" max="3600" width="10.42578125" style="115" customWidth="1"/>
    <col min="3601" max="3601" width="12.140625" style="115" customWidth="1"/>
    <col min="3602" max="3602" width="10.85546875" style="115" customWidth="1"/>
    <col min="3603" max="3603" width="10.140625" style="115" customWidth="1"/>
    <col min="3604" max="3604" width="13.140625" style="115" customWidth="1"/>
    <col min="3605" max="3605" width="9.85546875" style="115" customWidth="1"/>
    <col min="3606" max="3841" width="8.85546875" style="115"/>
    <col min="3842" max="3842" width="14.42578125" style="115" customWidth="1"/>
    <col min="3843" max="3843" width="47.42578125" style="115" customWidth="1"/>
    <col min="3844" max="3844" width="11.42578125" style="115" customWidth="1"/>
    <col min="3845" max="3845" width="13.140625" style="115" customWidth="1"/>
    <col min="3846" max="3846" width="10.140625" style="115" customWidth="1"/>
    <col min="3847" max="3847" width="10.7109375" style="115" customWidth="1"/>
    <col min="3848" max="3848" width="12.140625" style="115" customWidth="1"/>
    <col min="3849" max="3849" width="9.85546875" style="115" customWidth="1"/>
    <col min="3850" max="3850" width="10.85546875" style="115" customWidth="1"/>
    <col min="3851" max="3851" width="13.140625" style="115" customWidth="1"/>
    <col min="3852" max="3852" width="11.140625" style="115" customWidth="1"/>
    <col min="3853" max="3853" width="9.85546875" style="115" customWidth="1"/>
    <col min="3854" max="3854" width="12.42578125" style="115" customWidth="1"/>
    <col min="3855" max="3855" width="10.7109375" style="115" customWidth="1"/>
    <col min="3856" max="3856" width="10.42578125" style="115" customWidth="1"/>
    <col min="3857" max="3857" width="12.140625" style="115" customWidth="1"/>
    <col min="3858" max="3858" width="10.85546875" style="115" customWidth="1"/>
    <col min="3859" max="3859" width="10.140625" style="115" customWidth="1"/>
    <col min="3860" max="3860" width="13.140625" style="115" customWidth="1"/>
    <col min="3861" max="3861" width="9.85546875" style="115" customWidth="1"/>
    <col min="3862" max="4097" width="8.85546875" style="115"/>
    <col min="4098" max="4098" width="14.42578125" style="115" customWidth="1"/>
    <col min="4099" max="4099" width="47.42578125" style="115" customWidth="1"/>
    <col min="4100" max="4100" width="11.42578125" style="115" customWidth="1"/>
    <col min="4101" max="4101" width="13.140625" style="115" customWidth="1"/>
    <col min="4102" max="4102" width="10.140625" style="115" customWidth="1"/>
    <col min="4103" max="4103" width="10.7109375" style="115" customWidth="1"/>
    <col min="4104" max="4104" width="12.140625" style="115" customWidth="1"/>
    <col min="4105" max="4105" width="9.85546875" style="115" customWidth="1"/>
    <col min="4106" max="4106" width="10.85546875" style="115" customWidth="1"/>
    <col min="4107" max="4107" width="13.140625" style="115" customWidth="1"/>
    <col min="4108" max="4108" width="11.140625" style="115" customWidth="1"/>
    <col min="4109" max="4109" width="9.85546875" style="115" customWidth="1"/>
    <col min="4110" max="4110" width="12.42578125" style="115" customWidth="1"/>
    <col min="4111" max="4111" width="10.7109375" style="115" customWidth="1"/>
    <col min="4112" max="4112" width="10.42578125" style="115" customWidth="1"/>
    <col min="4113" max="4113" width="12.140625" style="115" customWidth="1"/>
    <col min="4114" max="4114" width="10.85546875" style="115" customWidth="1"/>
    <col min="4115" max="4115" width="10.140625" style="115" customWidth="1"/>
    <col min="4116" max="4116" width="13.140625" style="115" customWidth="1"/>
    <col min="4117" max="4117" width="9.85546875" style="115" customWidth="1"/>
    <col min="4118" max="4353" width="8.85546875" style="115"/>
    <col min="4354" max="4354" width="14.42578125" style="115" customWidth="1"/>
    <col min="4355" max="4355" width="47.42578125" style="115" customWidth="1"/>
    <col min="4356" max="4356" width="11.42578125" style="115" customWidth="1"/>
    <col min="4357" max="4357" width="13.140625" style="115" customWidth="1"/>
    <col min="4358" max="4358" width="10.140625" style="115" customWidth="1"/>
    <col min="4359" max="4359" width="10.7109375" style="115" customWidth="1"/>
    <col min="4360" max="4360" width="12.140625" style="115" customWidth="1"/>
    <col min="4361" max="4361" width="9.85546875" style="115" customWidth="1"/>
    <col min="4362" max="4362" width="10.85546875" style="115" customWidth="1"/>
    <col min="4363" max="4363" width="13.140625" style="115" customWidth="1"/>
    <col min="4364" max="4364" width="11.140625" style="115" customWidth="1"/>
    <col min="4365" max="4365" width="9.85546875" style="115" customWidth="1"/>
    <col min="4366" max="4366" width="12.42578125" style="115" customWidth="1"/>
    <col min="4367" max="4367" width="10.7109375" style="115" customWidth="1"/>
    <col min="4368" max="4368" width="10.42578125" style="115" customWidth="1"/>
    <col min="4369" max="4369" width="12.140625" style="115" customWidth="1"/>
    <col min="4370" max="4370" width="10.85546875" style="115" customWidth="1"/>
    <col min="4371" max="4371" width="10.140625" style="115" customWidth="1"/>
    <col min="4372" max="4372" width="13.140625" style="115" customWidth="1"/>
    <col min="4373" max="4373" width="9.85546875" style="115" customWidth="1"/>
    <col min="4374" max="4609" width="8.85546875" style="115"/>
    <col min="4610" max="4610" width="14.42578125" style="115" customWidth="1"/>
    <col min="4611" max="4611" width="47.42578125" style="115" customWidth="1"/>
    <col min="4612" max="4612" width="11.42578125" style="115" customWidth="1"/>
    <col min="4613" max="4613" width="13.140625" style="115" customWidth="1"/>
    <col min="4614" max="4614" width="10.140625" style="115" customWidth="1"/>
    <col min="4615" max="4615" width="10.7109375" style="115" customWidth="1"/>
    <col min="4616" max="4616" width="12.140625" style="115" customWidth="1"/>
    <col min="4617" max="4617" width="9.85546875" style="115" customWidth="1"/>
    <col min="4618" max="4618" width="10.85546875" style="115" customWidth="1"/>
    <col min="4619" max="4619" width="13.140625" style="115" customWidth="1"/>
    <col min="4620" max="4620" width="11.140625" style="115" customWidth="1"/>
    <col min="4621" max="4621" width="9.85546875" style="115" customWidth="1"/>
    <col min="4622" max="4622" width="12.42578125" style="115" customWidth="1"/>
    <col min="4623" max="4623" width="10.7109375" style="115" customWidth="1"/>
    <col min="4624" max="4624" width="10.42578125" style="115" customWidth="1"/>
    <col min="4625" max="4625" width="12.140625" style="115" customWidth="1"/>
    <col min="4626" max="4626" width="10.85546875" style="115" customWidth="1"/>
    <col min="4627" max="4627" width="10.140625" style="115" customWidth="1"/>
    <col min="4628" max="4628" width="13.140625" style="115" customWidth="1"/>
    <col min="4629" max="4629" width="9.85546875" style="115" customWidth="1"/>
    <col min="4630" max="4865" width="8.85546875" style="115"/>
    <col min="4866" max="4866" width="14.42578125" style="115" customWidth="1"/>
    <col min="4867" max="4867" width="47.42578125" style="115" customWidth="1"/>
    <col min="4868" max="4868" width="11.42578125" style="115" customWidth="1"/>
    <col min="4869" max="4869" width="13.140625" style="115" customWidth="1"/>
    <col min="4870" max="4870" width="10.140625" style="115" customWidth="1"/>
    <col min="4871" max="4871" width="10.7109375" style="115" customWidth="1"/>
    <col min="4872" max="4872" width="12.140625" style="115" customWidth="1"/>
    <col min="4873" max="4873" width="9.85546875" style="115" customWidth="1"/>
    <col min="4874" max="4874" width="10.85546875" style="115" customWidth="1"/>
    <col min="4875" max="4875" width="13.140625" style="115" customWidth="1"/>
    <col min="4876" max="4876" width="11.140625" style="115" customWidth="1"/>
    <col min="4877" max="4877" width="9.85546875" style="115" customWidth="1"/>
    <col min="4878" max="4878" width="12.42578125" style="115" customWidth="1"/>
    <col min="4879" max="4879" width="10.7109375" style="115" customWidth="1"/>
    <col min="4880" max="4880" width="10.42578125" style="115" customWidth="1"/>
    <col min="4881" max="4881" width="12.140625" style="115" customWidth="1"/>
    <col min="4882" max="4882" width="10.85546875" style="115" customWidth="1"/>
    <col min="4883" max="4883" width="10.140625" style="115" customWidth="1"/>
    <col min="4884" max="4884" width="13.140625" style="115" customWidth="1"/>
    <col min="4885" max="4885" width="9.85546875" style="115" customWidth="1"/>
    <col min="4886" max="5121" width="8.85546875" style="115"/>
    <col min="5122" max="5122" width="14.42578125" style="115" customWidth="1"/>
    <col min="5123" max="5123" width="47.42578125" style="115" customWidth="1"/>
    <col min="5124" max="5124" width="11.42578125" style="115" customWidth="1"/>
    <col min="5125" max="5125" width="13.140625" style="115" customWidth="1"/>
    <col min="5126" max="5126" width="10.140625" style="115" customWidth="1"/>
    <col min="5127" max="5127" width="10.7109375" style="115" customWidth="1"/>
    <col min="5128" max="5128" width="12.140625" style="115" customWidth="1"/>
    <col min="5129" max="5129" width="9.85546875" style="115" customWidth="1"/>
    <col min="5130" max="5130" width="10.85546875" style="115" customWidth="1"/>
    <col min="5131" max="5131" width="13.140625" style="115" customWidth="1"/>
    <col min="5132" max="5132" width="11.140625" style="115" customWidth="1"/>
    <col min="5133" max="5133" width="9.85546875" style="115" customWidth="1"/>
    <col min="5134" max="5134" width="12.42578125" style="115" customWidth="1"/>
    <col min="5135" max="5135" width="10.7109375" style="115" customWidth="1"/>
    <col min="5136" max="5136" width="10.42578125" style="115" customWidth="1"/>
    <col min="5137" max="5137" width="12.140625" style="115" customWidth="1"/>
    <col min="5138" max="5138" width="10.85546875" style="115" customWidth="1"/>
    <col min="5139" max="5139" width="10.140625" style="115" customWidth="1"/>
    <col min="5140" max="5140" width="13.140625" style="115" customWidth="1"/>
    <col min="5141" max="5141" width="9.85546875" style="115" customWidth="1"/>
    <col min="5142" max="5377" width="8.85546875" style="115"/>
    <col min="5378" max="5378" width="14.42578125" style="115" customWidth="1"/>
    <col min="5379" max="5379" width="47.42578125" style="115" customWidth="1"/>
    <col min="5380" max="5380" width="11.42578125" style="115" customWidth="1"/>
    <col min="5381" max="5381" width="13.140625" style="115" customWidth="1"/>
    <col min="5382" max="5382" width="10.140625" style="115" customWidth="1"/>
    <col min="5383" max="5383" width="10.7109375" style="115" customWidth="1"/>
    <col min="5384" max="5384" width="12.140625" style="115" customWidth="1"/>
    <col min="5385" max="5385" width="9.85546875" style="115" customWidth="1"/>
    <col min="5386" max="5386" width="10.85546875" style="115" customWidth="1"/>
    <col min="5387" max="5387" width="13.140625" style="115" customWidth="1"/>
    <col min="5388" max="5388" width="11.140625" style="115" customWidth="1"/>
    <col min="5389" max="5389" width="9.85546875" style="115" customWidth="1"/>
    <col min="5390" max="5390" width="12.42578125" style="115" customWidth="1"/>
    <col min="5391" max="5391" width="10.7109375" style="115" customWidth="1"/>
    <col min="5392" max="5392" width="10.42578125" style="115" customWidth="1"/>
    <col min="5393" max="5393" width="12.140625" style="115" customWidth="1"/>
    <col min="5394" max="5394" width="10.85546875" style="115" customWidth="1"/>
    <col min="5395" max="5395" width="10.140625" style="115" customWidth="1"/>
    <col min="5396" max="5396" width="13.140625" style="115" customWidth="1"/>
    <col min="5397" max="5397" width="9.85546875" style="115" customWidth="1"/>
    <col min="5398" max="5633" width="8.85546875" style="115"/>
    <col min="5634" max="5634" width="14.42578125" style="115" customWidth="1"/>
    <col min="5635" max="5635" width="47.42578125" style="115" customWidth="1"/>
    <col min="5636" max="5636" width="11.42578125" style="115" customWidth="1"/>
    <col min="5637" max="5637" width="13.140625" style="115" customWidth="1"/>
    <col min="5638" max="5638" width="10.140625" style="115" customWidth="1"/>
    <col min="5639" max="5639" width="10.7109375" style="115" customWidth="1"/>
    <col min="5640" max="5640" width="12.140625" style="115" customWidth="1"/>
    <col min="5641" max="5641" width="9.85546875" style="115" customWidth="1"/>
    <col min="5642" max="5642" width="10.85546875" style="115" customWidth="1"/>
    <col min="5643" max="5643" width="13.140625" style="115" customWidth="1"/>
    <col min="5644" max="5644" width="11.140625" style="115" customWidth="1"/>
    <col min="5645" max="5645" width="9.85546875" style="115" customWidth="1"/>
    <col min="5646" max="5646" width="12.42578125" style="115" customWidth="1"/>
    <col min="5647" max="5647" width="10.7109375" style="115" customWidth="1"/>
    <col min="5648" max="5648" width="10.42578125" style="115" customWidth="1"/>
    <col min="5649" max="5649" width="12.140625" style="115" customWidth="1"/>
    <col min="5650" max="5650" width="10.85546875" style="115" customWidth="1"/>
    <col min="5651" max="5651" width="10.140625" style="115" customWidth="1"/>
    <col min="5652" max="5652" width="13.140625" style="115" customWidth="1"/>
    <col min="5653" max="5653" width="9.85546875" style="115" customWidth="1"/>
    <col min="5654" max="5889" width="8.85546875" style="115"/>
    <col min="5890" max="5890" width="14.42578125" style="115" customWidth="1"/>
    <col min="5891" max="5891" width="47.42578125" style="115" customWidth="1"/>
    <col min="5892" max="5892" width="11.42578125" style="115" customWidth="1"/>
    <col min="5893" max="5893" width="13.140625" style="115" customWidth="1"/>
    <col min="5894" max="5894" width="10.140625" style="115" customWidth="1"/>
    <col min="5895" max="5895" width="10.7109375" style="115" customWidth="1"/>
    <col min="5896" max="5896" width="12.140625" style="115" customWidth="1"/>
    <col min="5897" max="5897" width="9.85546875" style="115" customWidth="1"/>
    <col min="5898" max="5898" width="10.85546875" style="115" customWidth="1"/>
    <col min="5899" max="5899" width="13.140625" style="115" customWidth="1"/>
    <col min="5900" max="5900" width="11.140625" style="115" customWidth="1"/>
    <col min="5901" max="5901" width="9.85546875" style="115" customWidth="1"/>
    <col min="5902" max="5902" width="12.42578125" style="115" customWidth="1"/>
    <col min="5903" max="5903" width="10.7109375" style="115" customWidth="1"/>
    <col min="5904" max="5904" width="10.42578125" style="115" customWidth="1"/>
    <col min="5905" max="5905" width="12.140625" style="115" customWidth="1"/>
    <col min="5906" max="5906" width="10.85546875" style="115" customWidth="1"/>
    <col min="5907" max="5907" width="10.140625" style="115" customWidth="1"/>
    <col min="5908" max="5908" width="13.140625" style="115" customWidth="1"/>
    <col min="5909" max="5909" width="9.85546875" style="115" customWidth="1"/>
    <col min="5910" max="6145" width="8.85546875" style="115"/>
    <col min="6146" max="6146" width="14.42578125" style="115" customWidth="1"/>
    <col min="6147" max="6147" width="47.42578125" style="115" customWidth="1"/>
    <col min="6148" max="6148" width="11.42578125" style="115" customWidth="1"/>
    <col min="6149" max="6149" width="13.140625" style="115" customWidth="1"/>
    <col min="6150" max="6150" width="10.140625" style="115" customWidth="1"/>
    <col min="6151" max="6151" width="10.7109375" style="115" customWidth="1"/>
    <col min="6152" max="6152" width="12.140625" style="115" customWidth="1"/>
    <col min="6153" max="6153" width="9.85546875" style="115" customWidth="1"/>
    <col min="6154" max="6154" width="10.85546875" style="115" customWidth="1"/>
    <col min="6155" max="6155" width="13.140625" style="115" customWidth="1"/>
    <col min="6156" max="6156" width="11.140625" style="115" customWidth="1"/>
    <col min="6157" max="6157" width="9.85546875" style="115" customWidth="1"/>
    <col min="6158" max="6158" width="12.42578125" style="115" customWidth="1"/>
    <col min="6159" max="6159" width="10.7109375" style="115" customWidth="1"/>
    <col min="6160" max="6160" width="10.42578125" style="115" customWidth="1"/>
    <col min="6161" max="6161" width="12.140625" style="115" customWidth="1"/>
    <col min="6162" max="6162" width="10.85546875" style="115" customWidth="1"/>
    <col min="6163" max="6163" width="10.140625" style="115" customWidth="1"/>
    <col min="6164" max="6164" width="13.140625" style="115" customWidth="1"/>
    <col min="6165" max="6165" width="9.85546875" style="115" customWidth="1"/>
    <col min="6166" max="6401" width="8.85546875" style="115"/>
    <col min="6402" max="6402" width="14.42578125" style="115" customWidth="1"/>
    <col min="6403" max="6403" width="47.42578125" style="115" customWidth="1"/>
    <col min="6404" max="6404" width="11.42578125" style="115" customWidth="1"/>
    <col min="6405" max="6405" width="13.140625" style="115" customWidth="1"/>
    <col min="6406" max="6406" width="10.140625" style="115" customWidth="1"/>
    <col min="6407" max="6407" width="10.7109375" style="115" customWidth="1"/>
    <col min="6408" max="6408" width="12.140625" style="115" customWidth="1"/>
    <col min="6409" max="6409" width="9.85546875" style="115" customWidth="1"/>
    <col min="6410" max="6410" width="10.85546875" style="115" customWidth="1"/>
    <col min="6411" max="6411" width="13.140625" style="115" customWidth="1"/>
    <col min="6412" max="6412" width="11.140625" style="115" customWidth="1"/>
    <col min="6413" max="6413" width="9.85546875" style="115" customWidth="1"/>
    <col min="6414" max="6414" width="12.42578125" style="115" customWidth="1"/>
    <col min="6415" max="6415" width="10.7109375" style="115" customWidth="1"/>
    <col min="6416" max="6416" width="10.42578125" style="115" customWidth="1"/>
    <col min="6417" max="6417" width="12.140625" style="115" customWidth="1"/>
    <col min="6418" max="6418" width="10.85546875" style="115" customWidth="1"/>
    <col min="6419" max="6419" width="10.140625" style="115" customWidth="1"/>
    <col min="6420" max="6420" width="13.140625" style="115" customWidth="1"/>
    <col min="6421" max="6421" width="9.85546875" style="115" customWidth="1"/>
    <col min="6422" max="6657" width="8.85546875" style="115"/>
    <col min="6658" max="6658" width="14.42578125" style="115" customWidth="1"/>
    <col min="6659" max="6659" width="47.42578125" style="115" customWidth="1"/>
    <col min="6660" max="6660" width="11.42578125" style="115" customWidth="1"/>
    <col min="6661" max="6661" width="13.140625" style="115" customWidth="1"/>
    <col min="6662" max="6662" width="10.140625" style="115" customWidth="1"/>
    <col min="6663" max="6663" width="10.7109375" style="115" customWidth="1"/>
    <col min="6664" max="6664" width="12.140625" style="115" customWidth="1"/>
    <col min="6665" max="6665" width="9.85546875" style="115" customWidth="1"/>
    <col min="6666" max="6666" width="10.85546875" style="115" customWidth="1"/>
    <col min="6667" max="6667" width="13.140625" style="115" customWidth="1"/>
    <col min="6668" max="6668" width="11.140625" style="115" customWidth="1"/>
    <col min="6669" max="6669" width="9.85546875" style="115" customWidth="1"/>
    <col min="6670" max="6670" width="12.42578125" style="115" customWidth="1"/>
    <col min="6671" max="6671" width="10.7109375" style="115" customWidth="1"/>
    <col min="6672" max="6672" width="10.42578125" style="115" customWidth="1"/>
    <col min="6673" max="6673" width="12.140625" style="115" customWidth="1"/>
    <col min="6674" max="6674" width="10.85546875" style="115" customWidth="1"/>
    <col min="6675" max="6675" width="10.140625" style="115" customWidth="1"/>
    <col min="6676" max="6676" width="13.140625" style="115" customWidth="1"/>
    <col min="6677" max="6677" width="9.85546875" style="115" customWidth="1"/>
    <col min="6678" max="6913" width="8.85546875" style="115"/>
    <col min="6914" max="6914" width="14.42578125" style="115" customWidth="1"/>
    <col min="6915" max="6915" width="47.42578125" style="115" customWidth="1"/>
    <col min="6916" max="6916" width="11.42578125" style="115" customWidth="1"/>
    <col min="6917" max="6917" width="13.140625" style="115" customWidth="1"/>
    <col min="6918" max="6918" width="10.140625" style="115" customWidth="1"/>
    <col min="6919" max="6919" width="10.7109375" style="115" customWidth="1"/>
    <col min="6920" max="6920" width="12.140625" style="115" customWidth="1"/>
    <col min="6921" max="6921" width="9.85546875" style="115" customWidth="1"/>
    <col min="6922" max="6922" width="10.85546875" style="115" customWidth="1"/>
    <col min="6923" max="6923" width="13.140625" style="115" customWidth="1"/>
    <col min="6924" max="6924" width="11.140625" style="115" customWidth="1"/>
    <col min="6925" max="6925" width="9.85546875" style="115" customWidth="1"/>
    <col min="6926" max="6926" width="12.42578125" style="115" customWidth="1"/>
    <col min="6927" max="6927" width="10.7109375" style="115" customWidth="1"/>
    <col min="6928" max="6928" width="10.42578125" style="115" customWidth="1"/>
    <col min="6929" max="6929" width="12.140625" style="115" customWidth="1"/>
    <col min="6930" max="6930" width="10.85546875" style="115" customWidth="1"/>
    <col min="6931" max="6931" width="10.140625" style="115" customWidth="1"/>
    <col min="6932" max="6932" width="13.140625" style="115" customWidth="1"/>
    <col min="6933" max="6933" width="9.85546875" style="115" customWidth="1"/>
    <col min="6934" max="7169" width="8.85546875" style="115"/>
    <col min="7170" max="7170" width="14.42578125" style="115" customWidth="1"/>
    <col min="7171" max="7171" width="47.42578125" style="115" customWidth="1"/>
    <col min="7172" max="7172" width="11.42578125" style="115" customWidth="1"/>
    <col min="7173" max="7173" width="13.140625" style="115" customWidth="1"/>
    <col min="7174" max="7174" width="10.140625" style="115" customWidth="1"/>
    <col min="7175" max="7175" width="10.7109375" style="115" customWidth="1"/>
    <col min="7176" max="7176" width="12.140625" style="115" customWidth="1"/>
    <col min="7177" max="7177" width="9.85546875" style="115" customWidth="1"/>
    <col min="7178" max="7178" width="10.85546875" style="115" customWidth="1"/>
    <col min="7179" max="7179" width="13.140625" style="115" customWidth="1"/>
    <col min="7180" max="7180" width="11.140625" style="115" customWidth="1"/>
    <col min="7181" max="7181" width="9.85546875" style="115" customWidth="1"/>
    <col min="7182" max="7182" width="12.42578125" style="115" customWidth="1"/>
    <col min="7183" max="7183" width="10.7109375" style="115" customWidth="1"/>
    <col min="7184" max="7184" width="10.42578125" style="115" customWidth="1"/>
    <col min="7185" max="7185" width="12.140625" style="115" customWidth="1"/>
    <col min="7186" max="7186" width="10.85546875" style="115" customWidth="1"/>
    <col min="7187" max="7187" width="10.140625" style="115" customWidth="1"/>
    <col min="7188" max="7188" width="13.140625" style="115" customWidth="1"/>
    <col min="7189" max="7189" width="9.85546875" style="115" customWidth="1"/>
    <col min="7190" max="7425" width="8.85546875" style="115"/>
    <col min="7426" max="7426" width="14.42578125" style="115" customWidth="1"/>
    <col min="7427" max="7427" width="47.42578125" style="115" customWidth="1"/>
    <col min="7428" max="7428" width="11.42578125" style="115" customWidth="1"/>
    <col min="7429" max="7429" width="13.140625" style="115" customWidth="1"/>
    <col min="7430" max="7430" width="10.140625" style="115" customWidth="1"/>
    <col min="7431" max="7431" width="10.7109375" style="115" customWidth="1"/>
    <col min="7432" max="7432" width="12.140625" style="115" customWidth="1"/>
    <col min="7433" max="7433" width="9.85546875" style="115" customWidth="1"/>
    <col min="7434" max="7434" width="10.85546875" style="115" customWidth="1"/>
    <col min="7435" max="7435" width="13.140625" style="115" customWidth="1"/>
    <col min="7436" max="7436" width="11.140625" style="115" customWidth="1"/>
    <col min="7437" max="7437" width="9.85546875" style="115" customWidth="1"/>
    <col min="7438" max="7438" width="12.42578125" style="115" customWidth="1"/>
    <col min="7439" max="7439" width="10.7109375" style="115" customWidth="1"/>
    <col min="7440" max="7440" width="10.42578125" style="115" customWidth="1"/>
    <col min="7441" max="7441" width="12.140625" style="115" customWidth="1"/>
    <col min="7442" max="7442" width="10.85546875" style="115" customWidth="1"/>
    <col min="7443" max="7443" width="10.140625" style="115" customWidth="1"/>
    <col min="7444" max="7444" width="13.140625" style="115" customWidth="1"/>
    <col min="7445" max="7445" width="9.85546875" style="115" customWidth="1"/>
    <col min="7446" max="7681" width="8.85546875" style="115"/>
    <col min="7682" max="7682" width="14.42578125" style="115" customWidth="1"/>
    <col min="7683" max="7683" width="47.42578125" style="115" customWidth="1"/>
    <col min="7684" max="7684" width="11.42578125" style="115" customWidth="1"/>
    <col min="7685" max="7685" width="13.140625" style="115" customWidth="1"/>
    <col min="7686" max="7686" width="10.140625" style="115" customWidth="1"/>
    <col min="7687" max="7687" width="10.7109375" style="115" customWidth="1"/>
    <col min="7688" max="7688" width="12.140625" style="115" customWidth="1"/>
    <col min="7689" max="7689" width="9.85546875" style="115" customWidth="1"/>
    <col min="7690" max="7690" width="10.85546875" style="115" customWidth="1"/>
    <col min="7691" max="7691" width="13.140625" style="115" customWidth="1"/>
    <col min="7692" max="7692" width="11.140625" style="115" customWidth="1"/>
    <col min="7693" max="7693" width="9.85546875" style="115" customWidth="1"/>
    <col min="7694" max="7694" width="12.42578125" style="115" customWidth="1"/>
    <col min="7695" max="7695" width="10.7109375" style="115" customWidth="1"/>
    <col min="7696" max="7696" width="10.42578125" style="115" customWidth="1"/>
    <col min="7697" max="7697" width="12.140625" style="115" customWidth="1"/>
    <col min="7698" max="7698" width="10.85546875" style="115" customWidth="1"/>
    <col min="7699" max="7699" width="10.140625" style="115" customWidth="1"/>
    <col min="7700" max="7700" width="13.140625" style="115" customWidth="1"/>
    <col min="7701" max="7701" width="9.85546875" style="115" customWidth="1"/>
    <col min="7702" max="7937" width="8.85546875" style="115"/>
    <col min="7938" max="7938" width="14.42578125" style="115" customWidth="1"/>
    <col min="7939" max="7939" width="47.42578125" style="115" customWidth="1"/>
    <col min="7940" max="7940" width="11.42578125" style="115" customWidth="1"/>
    <col min="7941" max="7941" width="13.140625" style="115" customWidth="1"/>
    <col min="7942" max="7942" width="10.140625" style="115" customWidth="1"/>
    <col min="7943" max="7943" width="10.7109375" style="115" customWidth="1"/>
    <col min="7944" max="7944" width="12.140625" style="115" customWidth="1"/>
    <col min="7945" max="7945" width="9.85546875" style="115" customWidth="1"/>
    <col min="7946" max="7946" width="10.85546875" style="115" customWidth="1"/>
    <col min="7947" max="7947" width="13.140625" style="115" customWidth="1"/>
    <col min="7948" max="7948" width="11.140625" style="115" customWidth="1"/>
    <col min="7949" max="7949" width="9.85546875" style="115" customWidth="1"/>
    <col min="7950" max="7950" width="12.42578125" style="115" customWidth="1"/>
    <col min="7951" max="7951" width="10.7109375" style="115" customWidth="1"/>
    <col min="7952" max="7952" width="10.42578125" style="115" customWidth="1"/>
    <col min="7953" max="7953" width="12.140625" style="115" customWidth="1"/>
    <col min="7954" max="7954" width="10.85546875" style="115" customWidth="1"/>
    <col min="7955" max="7955" width="10.140625" style="115" customWidth="1"/>
    <col min="7956" max="7956" width="13.140625" style="115" customWidth="1"/>
    <col min="7957" max="7957" width="9.85546875" style="115" customWidth="1"/>
    <col min="7958" max="8193" width="8.85546875" style="115"/>
    <col min="8194" max="8194" width="14.42578125" style="115" customWidth="1"/>
    <col min="8195" max="8195" width="47.42578125" style="115" customWidth="1"/>
    <col min="8196" max="8196" width="11.42578125" style="115" customWidth="1"/>
    <col min="8197" max="8197" width="13.140625" style="115" customWidth="1"/>
    <col min="8198" max="8198" width="10.140625" style="115" customWidth="1"/>
    <col min="8199" max="8199" width="10.7109375" style="115" customWidth="1"/>
    <col min="8200" max="8200" width="12.140625" style="115" customWidth="1"/>
    <col min="8201" max="8201" width="9.85546875" style="115" customWidth="1"/>
    <col min="8202" max="8202" width="10.85546875" style="115" customWidth="1"/>
    <col min="8203" max="8203" width="13.140625" style="115" customWidth="1"/>
    <col min="8204" max="8204" width="11.140625" style="115" customWidth="1"/>
    <col min="8205" max="8205" width="9.85546875" style="115" customWidth="1"/>
    <col min="8206" max="8206" width="12.42578125" style="115" customWidth="1"/>
    <col min="8207" max="8207" width="10.7109375" style="115" customWidth="1"/>
    <col min="8208" max="8208" width="10.42578125" style="115" customWidth="1"/>
    <col min="8209" max="8209" width="12.140625" style="115" customWidth="1"/>
    <col min="8210" max="8210" width="10.85546875" style="115" customWidth="1"/>
    <col min="8211" max="8211" width="10.140625" style="115" customWidth="1"/>
    <col min="8212" max="8212" width="13.140625" style="115" customWidth="1"/>
    <col min="8213" max="8213" width="9.85546875" style="115" customWidth="1"/>
    <col min="8214" max="8449" width="8.85546875" style="115"/>
    <col min="8450" max="8450" width="14.42578125" style="115" customWidth="1"/>
    <col min="8451" max="8451" width="47.42578125" style="115" customWidth="1"/>
    <col min="8452" max="8452" width="11.42578125" style="115" customWidth="1"/>
    <col min="8453" max="8453" width="13.140625" style="115" customWidth="1"/>
    <col min="8454" max="8454" width="10.140625" style="115" customWidth="1"/>
    <col min="8455" max="8455" width="10.7109375" style="115" customWidth="1"/>
    <col min="8456" max="8456" width="12.140625" style="115" customWidth="1"/>
    <col min="8457" max="8457" width="9.85546875" style="115" customWidth="1"/>
    <col min="8458" max="8458" width="10.85546875" style="115" customWidth="1"/>
    <col min="8459" max="8459" width="13.140625" style="115" customWidth="1"/>
    <col min="8460" max="8460" width="11.140625" style="115" customWidth="1"/>
    <col min="8461" max="8461" width="9.85546875" style="115" customWidth="1"/>
    <col min="8462" max="8462" width="12.42578125" style="115" customWidth="1"/>
    <col min="8463" max="8463" width="10.7109375" style="115" customWidth="1"/>
    <col min="8464" max="8464" width="10.42578125" style="115" customWidth="1"/>
    <col min="8465" max="8465" width="12.140625" style="115" customWidth="1"/>
    <col min="8466" max="8466" width="10.85546875" style="115" customWidth="1"/>
    <col min="8467" max="8467" width="10.140625" style="115" customWidth="1"/>
    <col min="8468" max="8468" width="13.140625" style="115" customWidth="1"/>
    <col min="8469" max="8469" width="9.85546875" style="115" customWidth="1"/>
    <col min="8470" max="8705" width="8.85546875" style="115"/>
    <col min="8706" max="8706" width="14.42578125" style="115" customWidth="1"/>
    <col min="8707" max="8707" width="47.42578125" style="115" customWidth="1"/>
    <col min="8708" max="8708" width="11.42578125" style="115" customWidth="1"/>
    <col min="8709" max="8709" width="13.140625" style="115" customWidth="1"/>
    <col min="8710" max="8710" width="10.140625" style="115" customWidth="1"/>
    <col min="8711" max="8711" width="10.7109375" style="115" customWidth="1"/>
    <col min="8712" max="8712" width="12.140625" style="115" customWidth="1"/>
    <col min="8713" max="8713" width="9.85546875" style="115" customWidth="1"/>
    <col min="8714" max="8714" width="10.85546875" style="115" customWidth="1"/>
    <col min="8715" max="8715" width="13.140625" style="115" customWidth="1"/>
    <col min="8716" max="8716" width="11.140625" style="115" customWidth="1"/>
    <col min="8717" max="8717" width="9.85546875" style="115" customWidth="1"/>
    <col min="8718" max="8718" width="12.42578125" style="115" customWidth="1"/>
    <col min="8719" max="8719" width="10.7109375" style="115" customWidth="1"/>
    <col min="8720" max="8720" width="10.42578125" style="115" customWidth="1"/>
    <col min="8721" max="8721" width="12.140625" style="115" customWidth="1"/>
    <col min="8722" max="8722" width="10.85546875" style="115" customWidth="1"/>
    <col min="8723" max="8723" width="10.140625" style="115" customWidth="1"/>
    <col min="8724" max="8724" width="13.140625" style="115" customWidth="1"/>
    <col min="8725" max="8725" width="9.85546875" style="115" customWidth="1"/>
    <col min="8726" max="8961" width="8.85546875" style="115"/>
    <col min="8962" max="8962" width="14.42578125" style="115" customWidth="1"/>
    <col min="8963" max="8963" width="47.42578125" style="115" customWidth="1"/>
    <col min="8964" max="8964" width="11.42578125" style="115" customWidth="1"/>
    <col min="8965" max="8965" width="13.140625" style="115" customWidth="1"/>
    <col min="8966" max="8966" width="10.140625" style="115" customWidth="1"/>
    <col min="8967" max="8967" width="10.7109375" style="115" customWidth="1"/>
    <col min="8968" max="8968" width="12.140625" style="115" customWidth="1"/>
    <col min="8969" max="8969" width="9.85546875" style="115" customWidth="1"/>
    <col min="8970" max="8970" width="10.85546875" style="115" customWidth="1"/>
    <col min="8971" max="8971" width="13.140625" style="115" customWidth="1"/>
    <col min="8972" max="8972" width="11.140625" style="115" customWidth="1"/>
    <col min="8973" max="8973" width="9.85546875" style="115" customWidth="1"/>
    <col min="8974" max="8974" width="12.42578125" style="115" customWidth="1"/>
    <col min="8975" max="8975" width="10.7109375" style="115" customWidth="1"/>
    <col min="8976" max="8976" width="10.42578125" style="115" customWidth="1"/>
    <col min="8977" max="8977" width="12.140625" style="115" customWidth="1"/>
    <col min="8978" max="8978" width="10.85546875" style="115" customWidth="1"/>
    <col min="8979" max="8979" width="10.140625" style="115" customWidth="1"/>
    <col min="8980" max="8980" width="13.140625" style="115" customWidth="1"/>
    <col min="8981" max="8981" width="9.85546875" style="115" customWidth="1"/>
    <col min="8982" max="9217" width="8.85546875" style="115"/>
    <col min="9218" max="9218" width="14.42578125" style="115" customWidth="1"/>
    <col min="9219" max="9219" width="47.42578125" style="115" customWidth="1"/>
    <col min="9220" max="9220" width="11.42578125" style="115" customWidth="1"/>
    <col min="9221" max="9221" width="13.140625" style="115" customWidth="1"/>
    <col min="9222" max="9222" width="10.140625" style="115" customWidth="1"/>
    <col min="9223" max="9223" width="10.7109375" style="115" customWidth="1"/>
    <col min="9224" max="9224" width="12.140625" style="115" customWidth="1"/>
    <col min="9225" max="9225" width="9.85546875" style="115" customWidth="1"/>
    <col min="9226" max="9226" width="10.85546875" style="115" customWidth="1"/>
    <col min="9227" max="9227" width="13.140625" style="115" customWidth="1"/>
    <col min="9228" max="9228" width="11.140625" style="115" customWidth="1"/>
    <col min="9229" max="9229" width="9.85546875" style="115" customWidth="1"/>
    <col min="9230" max="9230" width="12.42578125" style="115" customWidth="1"/>
    <col min="9231" max="9231" width="10.7109375" style="115" customWidth="1"/>
    <col min="9232" max="9232" width="10.42578125" style="115" customWidth="1"/>
    <col min="9233" max="9233" width="12.140625" style="115" customWidth="1"/>
    <col min="9234" max="9234" width="10.85546875" style="115" customWidth="1"/>
    <col min="9235" max="9235" width="10.140625" style="115" customWidth="1"/>
    <col min="9236" max="9236" width="13.140625" style="115" customWidth="1"/>
    <col min="9237" max="9237" width="9.85546875" style="115" customWidth="1"/>
    <col min="9238" max="9473" width="8.85546875" style="115"/>
    <col min="9474" max="9474" width="14.42578125" style="115" customWidth="1"/>
    <col min="9475" max="9475" width="47.42578125" style="115" customWidth="1"/>
    <col min="9476" max="9476" width="11.42578125" style="115" customWidth="1"/>
    <col min="9477" max="9477" width="13.140625" style="115" customWidth="1"/>
    <col min="9478" max="9478" width="10.140625" style="115" customWidth="1"/>
    <col min="9479" max="9479" width="10.7109375" style="115" customWidth="1"/>
    <col min="9480" max="9480" width="12.140625" style="115" customWidth="1"/>
    <col min="9481" max="9481" width="9.85546875" style="115" customWidth="1"/>
    <col min="9482" max="9482" width="10.85546875" style="115" customWidth="1"/>
    <col min="9483" max="9483" width="13.140625" style="115" customWidth="1"/>
    <col min="9484" max="9484" width="11.140625" style="115" customWidth="1"/>
    <col min="9485" max="9485" width="9.85546875" style="115" customWidth="1"/>
    <col min="9486" max="9486" width="12.42578125" style="115" customWidth="1"/>
    <col min="9487" max="9487" width="10.7109375" style="115" customWidth="1"/>
    <col min="9488" max="9488" width="10.42578125" style="115" customWidth="1"/>
    <col min="9489" max="9489" width="12.140625" style="115" customWidth="1"/>
    <col min="9490" max="9490" width="10.85546875" style="115" customWidth="1"/>
    <col min="9491" max="9491" width="10.140625" style="115" customWidth="1"/>
    <col min="9492" max="9492" width="13.140625" style="115" customWidth="1"/>
    <col min="9493" max="9493" width="9.85546875" style="115" customWidth="1"/>
    <col min="9494" max="9729" width="8.85546875" style="115"/>
    <col min="9730" max="9730" width="14.42578125" style="115" customWidth="1"/>
    <col min="9731" max="9731" width="47.42578125" style="115" customWidth="1"/>
    <col min="9732" max="9732" width="11.42578125" style="115" customWidth="1"/>
    <col min="9733" max="9733" width="13.140625" style="115" customWidth="1"/>
    <col min="9734" max="9734" width="10.140625" style="115" customWidth="1"/>
    <col min="9735" max="9735" width="10.7109375" style="115" customWidth="1"/>
    <col min="9736" max="9736" width="12.140625" style="115" customWidth="1"/>
    <col min="9737" max="9737" width="9.85546875" style="115" customWidth="1"/>
    <col min="9738" max="9738" width="10.85546875" style="115" customWidth="1"/>
    <col min="9739" max="9739" width="13.140625" style="115" customWidth="1"/>
    <col min="9740" max="9740" width="11.140625" style="115" customWidth="1"/>
    <col min="9741" max="9741" width="9.85546875" style="115" customWidth="1"/>
    <col min="9742" max="9742" width="12.42578125" style="115" customWidth="1"/>
    <col min="9743" max="9743" width="10.7109375" style="115" customWidth="1"/>
    <col min="9744" max="9744" width="10.42578125" style="115" customWidth="1"/>
    <col min="9745" max="9745" width="12.140625" style="115" customWidth="1"/>
    <col min="9746" max="9746" width="10.85546875" style="115" customWidth="1"/>
    <col min="9747" max="9747" width="10.140625" style="115" customWidth="1"/>
    <col min="9748" max="9748" width="13.140625" style="115" customWidth="1"/>
    <col min="9749" max="9749" width="9.85546875" style="115" customWidth="1"/>
    <col min="9750" max="9985" width="8.85546875" style="115"/>
    <col min="9986" max="9986" width="14.42578125" style="115" customWidth="1"/>
    <col min="9987" max="9987" width="47.42578125" style="115" customWidth="1"/>
    <col min="9988" max="9988" width="11.42578125" style="115" customWidth="1"/>
    <col min="9989" max="9989" width="13.140625" style="115" customWidth="1"/>
    <col min="9990" max="9990" width="10.140625" style="115" customWidth="1"/>
    <col min="9991" max="9991" width="10.7109375" style="115" customWidth="1"/>
    <col min="9992" max="9992" width="12.140625" style="115" customWidth="1"/>
    <col min="9993" max="9993" width="9.85546875" style="115" customWidth="1"/>
    <col min="9994" max="9994" width="10.85546875" style="115" customWidth="1"/>
    <col min="9995" max="9995" width="13.140625" style="115" customWidth="1"/>
    <col min="9996" max="9996" width="11.140625" style="115" customWidth="1"/>
    <col min="9997" max="9997" width="9.85546875" style="115" customWidth="1"/>
    <col min="9998" max="9998" width="12.42578125" style="115" customWidth="1"/>
    <col min="9999" max="9999" width="10.7109375" style="115" customWidth="1"/>
    <col min="10000" max="10000" width="10.42578125" style="115" customWidth="1"/>
    <col min="10001" max="10001" width="12.140625" style="115" customWidth="1"/>
    <col min="10002" max="10002" width="10.85546875" style="115" customWidth="1"/>
    <col min="10003" max="10003" width="10.140625" style="115" customWidth="1"/>
    <col min="10004" max="10004" width="13.140625" style="115" customWidth="1"/>
    <col min="10005" max="10005" width="9.85546875" style="115" customWidth="1"/>
    <col min="10006" max="10241" width="8.85546875" style="115"/>
    <col min="10242" max="10242" width="14.42578125" style="115" customWidth="1"/>
    <col min="10243" max="10243" width="47.42578125" style="115" customWidth="1"/>
    <col min="10244" max="10244" width="11.42578125" style="115" customWidth="1"/>
    <col min="10245" max="10245" width="13.140625" style="115" customWidth="1"/>
    <col min="10246" max="10246" width="10.140625" style="115" customWidth="1"/>
    <col min="10247" max="10247" width="10.7109375" style="115" customWidth="1"/>
    <col min="10248" max="10248" width="12.140625" style="115" customWidth="1"/>
    <col min="10249" max="10249" width="9.85546875" style="115" customWidth="1"/>
    <col min="10250" max="10250" width="10.85546875" style="115" customWidth="1"/>
    <col min="10251" max="10251" width="13.140625" style="115" customWidth="1"/>
    <col min="10252" max="10252" width="11.140625" style="115" customWidth="1"/>
    <col min="10253" max="10253" width="9.85546875" style="115" customWidth="1"/>
    <col min="10254" max="10254" width="12.42578125" style="115" customWidth="1"/>
    <col min="10255" max="10255" width="10.7109375" style="115" customWidth="1"/>
    <col min="10256" max="10256" width="10.42578125" style="115" customWidth="1"/>
    <col min="10257" max="10257" width="12.140625" style="115" customWidth="1"/>
    <col min="10258" max="10258" width="10.85546875" style="115" customWidth="1"/>
    <col min="10259" max="10259" width="10.140625" style="115" customWidth="1"/>
    <col min="10260" max="10260" width="13.140625" style="115" customWidth="1"/>
    <col min="10261" max="10261" width="9.85546875" style="115" customWidth="1"/>
    <col min="10262" max="10497" width="8.85546875" style="115"/>
    <col min="10498" max="10498" width="14.42578125" style="115" customWidth="1"/>
    <col min="10499" max="10499" width="47.42578125" style="115" customWidth="1"/>
    <col min="10500" max="10500" width="11.42578125" style="115" customWidth="1"/>
    <col min="10501" max="10501" width="13.140625" style="115" customWidth="1"/>
    <col min="10502" max="10502" width="10.140625" style="115" customWidth="1"/>
    <col min="10503" max="10503" width="10.7109375" style="115" customWidth="1"/>
    <col min="10504" max="10504" width="12.140625" style="115" customWidth="1"/>
    <col min="10505" max="10505" width="9.85546875" style="115" customWidth="1"/>
    <col min="10506" max="10506" width="10.85546875" style="115" customWidth="1"/>
    <col min="10507" max="10507" width="13.140625" style="115" customWidth="1"/>
    <col min="10508" max="10508" width="11.140625" style="115" customWidth="1"/>
    <col min="10509" max="10509" width="9.85546875" style="115" customWidth="1"/>
    <col min="10510" max="10510" width="12.42578125" style="115" customWidth="1"/>
    <col min="10511" max="10511" width="10.7109375" style="115" customWidth="1"/>
    <col min="10512" max="10512" width="10.42578125" style="115" customWidth="1"/>
    <col min="10513" max="10513" width="12.140625" style="115" customWidth="1"/>
    <col min="10514" max="10514" width="10.85546875" style="115" customWidth="1"/>
    <col min="10515" max="10515" width="10.140625" style="115" customWidth="1"/>
    <col min="10516" max="10516" width="13.140625" style="115" customWidth="1"/>
    <col min="10517" max="10517" width="9.85546875" style="115" customWidth="1"/>
    <col min="10518" max="10753" width="8.85546875" style="115"/>
    <col min="10754" max="10754" width="14.42578125" style="115" customWidth="1"/>
    <col min="10755" max="10755" width="47.42578125" style="115" customWidth="1"/>
    <col min="10756" max="10756" width="11.42578125" style="115" customWidth="1"/>
    <col min="10757" max="10757" width="13.140625" style="115" customWidth="1"/>
    <col min="10758" max="10758" width="10.140625" style="115" customWidth="1"/>
    <col min="10759" max="10759" width="10.7109375" style="115" customWidth="1"/>
    <col min="10760" max="10760" width="12.140625" style="115" customWidth="1"/>
    <col min="10761" max="10761" width="9.85546875" style="115" customWidth="1"/>
    <col min="10762" max="10762" width="10.85546875" style="115" customWidth="1"/>
    <col min="10763" max="10763" width="13.140625" style="115" customWidth="1"/>
    <col min="10764" max="10764" width="11.140625" style="115" customWidth="1"/>
    <col min="10765" max="10765" width="9.85546875" style="115" customWidth="1"/>
    <col min="10766" max="10766" width="12.42578125" style="115" customWidth="1"/>
    <col min="10767" max="10767" width="10.7109375" style="115" customWidth="1"/>
    <col min="10768" max="10768" width="10.42578125" style="115" customWidth="1"/>
    <col min="10769" max="10769" width="12.140625" style="115" customWidth="1"/>
    <col min="10770" max="10770" width="10.85546875" style="115" customWidth="1"/>
    <col min="10771" max="10771" width="10.140625" style="115" customWidth="1"/>
    <col min="10772" max="10772" width="13.140625" style="115" customWidth="1"/>
    <col min="10773" max="10773" width="9.85546875" style="115" customWidth="1"/>
    <col min="10774" max="11009" width="8.85546875" style="115"/>
    <col min="11010" max="11010" width="14.42578125" style="115" customWidth="1"/>
    <col min="11011" max="11011" width="47.42578125" style="115" customWidth="1"/>
    <col min="11012" max="11012" width="11.42578125" style="115" customWidth="1"/>
    <col min="11013" max="11013" width="13.140625" style="115" customWidth="1"/>
    <col min="11014" max="11014" width="10.140625" style="115" customWidth="1"/>
    <col min="11015" max="11015" width="10.7109375" style="115" customWidth="1"/>
    <col min="11016" max="11016" width="12.140625" style="115" customWidth="1"/>
    <col min="11017" max="11017" width="9.85546875" style="115" customWidth="1"/>
    <col min="11018" max="11018" width="10.85546875" style="115" customWidth="1"/>
    <col min="11019" max="11019" width="13.140625" style="115" customWidth="1"/>
    <col min="11020" max="11020" width="11.140625" style="115" customWidth="1"/>
    <col min="11021" max="11021" width="9.85546875" style="115" customWidth="1"/>
    <col min="11022" max="11022" width="12.42578125" style="115" customWidth="1"/>
    <col min="11023" max="11023" width="10.7109375" style="115" customWidth="1"/>
    <col min="11024" max="11024" width="10.42578125" style="115" customWidth="1"/>
    <col min="11025" max="11025" width="12.140625" style="115" customWidth="1"/>
    <col min="11026" max="11026" width="10.85546875" style="115" customWidth="1"/>
    <col min="11027" max="11027" width="10.140625" style="115" customWidth="1"/>
    <col min="11028" max="11028" width="13.140625" style="115" customWidth="1"/>
    <col min="11029" max="11029" width="9.85546875" style="115" customWidth="1"/>
    <col min="11030" max="11265" width="8.85546875" style="115"/>
    <col min="11266" max="11266" width="14.42578125" style="115" customWidth="1"/>
    <col min="11267" max="11267" width="47.42578125" style="115" customWidth="1"/>
    <col min="11268" max="11268" width="11.42578125" style="115" customWidth="1"/>
    <col min="11269" max="11269" width="13.140625" style="115" customWidth="1"/>
    <col min="11270" max="11270" width="10.140625" style="115" customWidth="1"/>
    <col min="11271" max="11271" width="10.7109375" style="115" customWidth="1"/>
    <col min="11272" max="11272" width="12.140625" style="115" customWidth="1"/>
    <col min="11273" max="11273" width="9.85546875" style="115" customWidth="1"/>
    <col min="11274" max="11274" width="10.85546875" style="115" customWidth="1"/>
    <col min="11275" max="11275" width="13.140625" style="115" customWidth="1"/>
    <col min="11276" max="11276" width="11.140625" style="115" customWidth="1"/>
    <col min="11277" max="11277" width="9.85546875" style="115" customWidth="1"/>
    <col min="11278" max="11278" width="12.42578125" style="115" customWidth="1"/>
    <col min="11279" max="11279" width="10.7109375" style="115" customWidth="1"/>
    <col min="11280" max="11280" width="10.42578125" style="115" customWidth="1"/>
    <col min="11281" max="11281" width="12.140625" style="115" customWidth="1"/>
    <col min="11282" max="11282" width="10.85546875" style="115" customWidth="1"/>
    <col min="11283" max="11283" width="10.140625" style="115" customWidth="1"/>
    <col min="11284" max="11284" width="13.140625" style="115" customWidth="1"/>
    <col min="11285" max="11285" width="9.85546875" style="115" customWidth="1"/>
    <col min="11286" max="11521" width="8.85546875" style="115"/>
    <col min="11522" max="11522" width="14.42578125" style="115" customWidth="1"/>
    <col min="11523" max="11523" width="47.42578125" style="115" customWidth="1"/>
    <col min="11524" max="11524" width="11.42578125" style="115" customWidth="1"/>
    <col min="11525" max="11525" width="13.140625" style="115" customWidth="1"/>
    <col min="11526" max="11526" width="10.140625" style="115" customWidth="1"/>
    <col min="11527" max="11527" width="10.7109375" style="115" customWidth="1"/>
    <col min="11528" max="11528" width="12.140625" style="115" customWidth="1"/>
    <col min="11529" max="11529" width="9.85546875" style="115" customWidth="1"/>
    <col min="11530" max="11530" width="10.85546875" style="115" customWidth="1"/>
    <col min="11531" max="11531" width="13.140625" style="115" customWidth="1"/>
    <col min="11532" max="11532" width="11.140625" style="115" customWidth="1"/>
    <col min="11533" max="11533" width="9.85546875" style="115" customWidth="1"/>
    <col min="11534" max="11534" width="12.42578125" style="115" customWidth="1"/>
    <col min="11535" max="11535" width="10.7109375" style="115" customWidth="1"/>
    <col min="11536" max="11536" width="10.42578125" style="115" customWidth="1"/>
    <col min="11537" max="11537" width="12.140625" style="115" customWidth="1"/>
    <col min="11538" max="11538" width="10.85546875" style="115" customWidth="1"/>
    <col min="11539" max="11539" width="10.140625" style="115" customWidth="1"/>
    <col min="11540" max="11540" width="13.140625" style="115" customWidth="1"/>
    <col min="11541" max="11541" width="9.85546875" style="115" customWidth="1"/>
    <col min="11542" max="11777" width="8.85546875" style="115"/>
    <col min="11778" max="11778" width="14.42578125" style="115" customWidth="1"/>
    <col min="11779" max="11779" width="47.42578125" style="115" customWidth="1"/>
    <col min="11780" max="11780" width="11.42578125" style="115" customWidth="1"/>
    <col min="11781" max="11781" width="13.140625" style="115" customWidth="1"/>
    <col min="11782" max="11782" width="10.140625" style="115" customWidth="1"/>
    <col min="11783" max="11783" width="10.7109375" style="115" customWidth="1"/>
    <col min="11784" max="11784" width="12.140625" style="115" customWidth="1"/>
    <col min="11785" max="11785" width="9.85546875" style="115" customWidth="1"/>
    <col min="11786" max="11786" width="10.85546875" style="115" customWidth="1"/>
    <col min="11787" max="11787" width="13.140625" style="115" customWidth="1"/>
    <col min="11788" max="11788" width="11.140625" style="115" customWidth="1"/>
    <col min="11789" max="11789" width="9.85546875" style="115" customWidth="1"/>
    <col min="11790" max="11790" width="12.42578125" style="115" customWidth="1"/>
    <col min="11791" max="11791" width="10.7109375" style="115" customWidth="1"/>
    <col min="11792" max="11792" width="10.42578125" style="115" customWidth="1"/>
    <col min="11793" max="11793" width="12.140625" style="115" customWidth="1"/>
    <col min="11794" max="11794" width="10.85546875" style="115" customWidth="1"/>
    <col min="11795" max="11795" width="10.140625" style="115" customWidth="1"/>
    <col min="11796" max="11796" width="13.140625" style="115" customWidth="1"/>
    <col min="11797" max="11797" width="9.85546875" style="115" customWidth="1"/>
    <col min="11798" max="12033" width="8.85546875" style="115"/>
    <col min="12034" max="12034" width="14.42578125" style="115" customWidth="1"/>
    <col min="12035" max="12035" width="47.42578125" style="115" customWidth="1"/>
    <col min="12036" max="12036" width="11.42578125" style="115" customWidth="1"/>
    <col min="12037" max="12037" width="13.140625" style="115" customWidth="1"/>
    <col min="12038" max="12038" width="10.140625" style="115" customWidth="1"/>
    <col min="12039" max="12039" width="10.7109375" style="115" customWidth="1"/>
    <col min="12040" max="12040" width="12.140625" style="115" customWidth="1"/>
    <col min="12041" max="12041" width="9.85546875" style="115" customWidth="1"/>
    <col min="12042" max="12042" width="10.85546875" style="115" customWidth="1"/>
    <col min="12043" max="12043" width="13.140625" style="115" customWidth="1"/>
    <col min="12044" max="12044" width="11.140625" style="115" customWidth="1"/>
    <col min="12045" max="12045" width="9.85546875" style="115" customWidth="1"/>
    <col min="12046" max="12046" width="12.42578125" style="115" customWidth="1"/>
    <col min="12047" max="12047" width="10.7109375" style="115" customWidth="1"/>
    <col min="12048" max="12048" width="10.42578125" style="115" customWidth="1"/>
    <col min="12049" max="12049" width="12.140625" style="115" customWidth="1"/>
    <col min="12050" max="12050" width="10.85546875" style="115" customWidth="1"/>
    <col min="12051" max="12051" width="10.140625" style="115" customWidth="1"/>
    <col min="12052" max="12052" width="13.140625" style="115" customWidth="1"/>
    <col min="12053" max="12053" width="9.85546875" style="115" customWidth="1"/>
    <col min="12054" max="12289" width="8.85546875" style="115"/>
    <col min="12290" max="12290" width="14.42578125" style="115" customWidth="1"/>
    <col min="12291" max="12291" width="47.42578125" style="115" customWidth="1"/>
    <col min="12292" max="12292" width="11.42578125" style="115" customWidth="1"/>
    <col min="12293" max="12293" width="13.140625" style="115" customWidth="1"/>
    <col min="12294" max="12294" width="10.140625" style="115" customWidth="1"/>
    <col min="12295" max="12295" width="10.7109375" style="115" customWidth="1"/>
    <col min="12296" max="12296" width="12.140625" style="115" customWidth="1"/>
    <col min="12297" max="12297" width="9.85546875" style="115" customWidth="1"/>
    <col min="12298" max="12298" width="10.85546875" style="115" customWidth="1"/>
    <col min="12299" max="12299" width="13.140625" style="115" customWidth="1"/>
    <col min="12300" max="12300" width="11.140625" style="115" customWidth="1"/>
    <col min="12301" max="12301" width="9.85546875" style="115" customWidth="1"/>
    <col min="12302" max="12302" width="12.42578125" style="115" customWidth="1"/>
    <col min="12303" max="12303" width="10.7109375" style="115" customWidth="1"/>
    <col min="12304" max="12304" width="10.42578125" style="115" customWidth="1"/>
    <col min="12305" max="12305" width="12.140625" style="115" customWidth="1"/>
    <col min="12306" max="12306" width="10.85546875" style="115" customWidth="1"/>
    <col min="12307" max="12307" width="10.140625" style="115" customWidth="1"/>
    <col min="12308" max="12308" width="13.140625" style="115" customWidth="1"/>
    <col min="12309" max="12309" width="9.85546875" style="115" customWidth="1"/>
    <col min="12310" max="12545" width="8.85546875" style="115"/>
    <col min="12546" max="12546" width="14.42578125" style="115" customWidth="1"/>
    <col min="12547" max="12547" width="47.42578125" style="115" customWidth="1"/>
    <col min="12548" max="12548" width="11.42578125" style="115" customWidth="1"/>
    <col min="12549" max="12549" width="13.140625" style="115" customWidth="1"/>
    <col min="12550" max="12550" width="10.140625" style="115" customWidth="1"/>
    <col min="12551" max="12551" width="10.7109375" style="115" customWidth="1"/>
    <col min="12552" max="12552" width="12.140625" style="115" customWidth="1"/>
    <col min="12553" max="12553" width="9.85546875" style="115" customWidth="1"/>
    <col min="12554" max="12554" width="10.85546875" style="115" customWidth="1"/>
    <col min="12555" max="12555" width="13.140625" style="115" customWidth="1"/>
    <col min="12556" max="12556" width="11.140625" style="115" customWidth="1"/>
    <col min="12557" max="12557" width="9.85546875" style="115" customWidth="1"/>
    <col min="12558" max="12558" width="12.42578125" style="115" customWidth="1"/>
    <col min="12559" max="12559" width="10.7109375" style="115" customWidth="1"/>
    <col min="12560" max="12560" width="10.42578125" style="115" customWidth="1"/>
    <col min="12561" max="12561" width="12.140625" style="115" customWidth="1"/>
    <col min="12562" max="12562" width="10.85546875" style="115" customWidth="1"/>
    <col min="12563" max="12563" width="10.140625" style="115" customWidth="1"/>
    <col min="12564" max="12564" width="13.140625" style="115" customWidth="1"/>
    <col min="12565" max="12565" width="9.85546875" style="115" customWidth="1"/>
    <col min="12566" max="12801" width="8.85546875" style="115"/>
    <col min="12802" max="12802" width="14.42578125" style="115" customWidth="1"/>
    <col min="12803" max="12803" width="47.42578125" style="115" customWidth="1"/>
    <col min="12804" max="12804" width="11.42578125" style="115" customWidth="1"/>
    <col min="12805" max="12805" width="13.140625" style="115" customWidth="1"/>
    <col min="12806" max="12806" width="10.140625" style="115" customWidth="1"/>
    <col min="12807" max="12807" width="10.7109375" style="115" customWidth="1"/>
    <col min="12808" max="12808" width="12.140625" style="115" customWidth="1"/>
    <col min="12809" max="12809" width="9.85546875" style="115" customWidth="1"/>
    <col min="12810" max="12810" width="10.85546875" style="115" customWidth="1"/>
    <col min="12811" max="12811" width="13.140625" style="115" customWidth="1"/>
    <col min="12812" max="12812" width="11.140625" style="115" customWidth="1"/>
    <col min="12813" max="12813" width="9.85546875" style="115" customWidth="1"/>
    <col min="12814" max="12814" width="12.42578125" style="115" customWidth="1"/>
    <col min="12815" max="12815" width="10.7109375" style="115" customWidth="1"/>
    <col min="12816" max="12816" width="10.42578125" style="115" customWidth="1"/>
    <col min="12817" max="12817" width="12.140625" style="115" customWidth="1"/>
    <col min="12818" max="12818" width="10.85546875" style="115" customWidth="1"/>
    <col min="12819" max="12819" width="10.140625" style="115" customWidth="1"/>
    <col min="12820" max="12820" width="13.140625" style="115" customWidth="1"/>
    <col min="12821" max="12821" width="9.85546875" style="115" customWidth="1"/>
    <col min="12822" max="13057" width="8.85546875" style="115"/>
    <col min="13058" max="13058" width="14.42578125" style="115" customWidth="1"/>
    <col min="13059" max="13059" width="47.42578125" style="115" customWidth="1"/>
    <col min="13060" max="13060" width="11.42578125" style="115" customWidth="1"/>
    <col min="13061" max="13061" width="13.140625" style="115" customWidth="1"/>
    <col min="13062" max="13062" width="10.140625" style="115" customWidth="1"/>
    <col min="13063" max="13063" width="10.7109375" style="115" customWidth="1"/>
    <col min="13064" max="13064" width="12.140625" style="115" customWidth="1"/>
    <col min="13065" max="13065" width="9.85546875" style="115" customWidth="1"/>
    <col min="13066" max="13066" width="10.85546875" style="115" customWidth="1"/>
    <col min="13067" max="13067" width="13.140625" style="115" customWidth="1"/>
    <col min="13068" max="13068" width="11.140625" style="115" customWidth="1"/>
    <col min="13069" max="13069" width="9.85546875" style="115" customWidth="1"/>
    <col min="13070" max="13070" width="12.42578125" style="115" customWidth="1"/>
    <col min="13071" max="13071" width="10.7109375" style="115" customWidth="1"/>
    <col min="13072" max="13072" width="10.42578125" style="115" customWidth="1"/>
    <col min="13073" max="13073" width="12.140625" style="115" customWidth="1"/>
    <col min="13074" max="13074" width="10.85546875" style="115" customWidth="1"/>
    <col min="13075" max="13075" width="10.140625" style="115" customWidth="1"/>
    <col min="13076" max="13076" width="13.140625" style="115" customWidth="1"/>
    <col min="13077" max="13077" width="9.85546875" style="115" customWidth="1"/>
    <col min="13078" max="13313" width="8.85546875" style="115"/>
    <col min="13314" max="13314" width="14.42578125" style="115" customWidth="1"/>
    <col min="13315" max="13315" width="47.42578125" style="115" customWidth="1"/>
    <col min="13316" max="13316" width="11.42578125" style="115" customWidth="1"/>
    <col min="13317" max="13317" width="13.140625" style="115" customWidth="1"/>
    <col min="13318" max="13318" width="10.140625" style="115" customWidth="1"/>
    <col min="13319" max="13319" width="10.7109375" style="115" customWidth="1"/>
    <col min="13320" max="13320" width="12.140625" style="115" customWidth="1"/>
    <col min="13321" max="13321" width="9.85546875" style="115" customWidth="1"/>
    <col min="13322" max="13322" width="10.85546875" style="115" customWidth="1"/>
    <col min="13323" max="13323" width="13.140625" style="115" customWidth="1"/>
    <col min="13324" max="13324" width="11.140625" style="115" customWidth="1"/>
    <col min="13325" max="13325" width="9.85546875" style="115" customWidth="1"/>
    <col min="13326" max="13326" width="12.42578125" style="115" customWidth="1"/>
    <col min="13327" max="13327" width="10.7109375" style="115" customWidth="1"/>
    <col min="13328" max="13328" width="10.42578125" style="115" customWidth="1"/>
    <col min="13329" max="13329" width="12.140625" style="115" customWidth="1"/>
    <col min="13330" max="13330" width="10.85546875" style="115" customWidth="1"/>
    <col min="13331" max="13331" width="10.140625" style="115" customWidth="1"/>
    <col min="13332" max="13332" width="13.140625" style="115" customWidth="1"/>
    <col min="13333" max="13333" width="9.85546875" style="115" customWidth="1"/>
    <col min="13334" max="13569" width="8.85546875" style="115"/>
    <col min="13570" max="13570" width="14.42578125" style="115" customWidth="1"/>
    <col min="13571" max="13571" width="47.42578125" style="115" customWidth="1"/>
    <col min="13572" max="13572" width="11.42578125" style="115" customWidth="1"/>
    <col min="13573" max="13573" width="13.140625" style="115" customWidth="1"/>
    <col min="13574" max="13574" width="10.140625" style="115" customWidth="1"/>
    <col min="13575" max="13575" width="10.7109375" style="115" customWidth="1"/>
    <col min="13576" max="13576" width="12.140625" style="115" customWidth="1"/>
    <col min="13577" max="13577" width="9.85546875" style="115" customWidth="1"/>
    <col min="13578" max="13578" width="10.85546875" style="115" customWidth="1"/>
    <col min="13579" max="13579" width="13.140625" style="115" customWidth="1"/>
    <col min="13580" max="13580" width="11.140625" style="115" customWidth="1"/>
    <col min="13581" max="13581" width="9.85546875" style="115" customWidth="1"/>
    <col min="13582" max="13582" width="12.42578125" style="115" customWidth="1"/>
    <col min="13583" max="13583" width="10.7109375" style="115" customWidth="1"/>
    <col min="13584" max="13584" width="10.42578125" style="115" customWidth="1"/>
    <col min="13585" max="13585" width="12.140625" style="115" customWidth="1"/>
    <col min="13586" max="13586" width="10.85546875" style="115" customWidth="1"/>
    <col min="13587" max="13587" width="10.140625" style="115" customWidth="1"/>
    <col min="13588" max="13588" width="13.140625" style="115" customWidth="1"/>
    <col min="13589" max="13589" width="9.85546875" style="115" customWidth="1"/>
    <col min="13590" max="13825" width="8.85546875" style="115"/>
    <col min="13826" max="13826" width="14.42578125" style="115" customWidth="1"/>
    <col min="13827" max="13827" width="47.42578125" style="115" customWidth="1"/>
    <col min="13828" max="13828" width="11.42578125" style="115" customWidth="1"/>
    <col min="13829" max="13829" width="13.140625" style="115" customWidth="1"/>
    <col min="13830" max="13830" width="10.140625" style="115" customWidth="1"/>
    <col min="13831" max="13831" width="10.7109375" style="115" customWidth="1"/>
    <col min="13832" max="13832" width="12.140625" style="115" customWidth="1"/>
    <col min="13833" max="13833" width="9.85546875" style="115" customWidth="1"/>
    <col min="13834" max="13834" width="10.85546875" style="115" customWidth="1"/>
    <col min="13835" max="13835" width="13.140625" style="115" customWidth="1"/>
    <col min="13836" max="13836" width="11.140625" style="115" customWidth="1"/>
    <col min="13837" max="13837" width="9.85546875" style="115" customWidth="1"/>
    <col min="13838" max="13838" width="12.42578125" style="115" customWidth="1"/>
    <col min="13839" max="13839" width="10.7109375" style="115" customWidth="1"/>
    <col min="13840" max="13840" width="10.42578125" style="115" customWidth="1"/>
    <col min="13841" max="13841" width="12.140625" style="115" customWidth="1"/>
    <col min="13842" max="13842" width="10.85546875" style="115" customWidth="1"/>
    <col min="13843" max="13843" width="10.140625" style="115" customWidth="1"/>
    <col min="13844" max="13844" width="13.140625" style="115" customWidth="1"/>
    <col min="13845" max="13845" width="9.85546875" style="115" customWidth="1"/>
    <col min="13846" max="14081" width="8.85546875" style="115"/>
    <col min="14082" max="14082" width="14.42578125" style="115" customWidth="1"/>
    <col min="14083" max="14083" width="47.42578125" style="115" customWidth="1"/>
    <col min="14084" max="14084" width="11.42578125" style="115" customWidth="1"/>
    <col min="14085" max="14085" width="13.140625" style="115" customWidth="1"/>
    <col min="14086" max="14086" width="10.140625" style="115" customWidth="1"/>
    <col min="14087" max="14087" width="10.7109375" style="115" customWidth="1"/>
    <col min="14088" max="14088" width="12.140625" style="115" customWidth="1"/>
    <col min="14089" max="14089" width="9.85546875" style="115" customWidth="1"/>
    <col min="14090" max="14090" width="10.85546875" style="115" customWidth="1"/>
    <col min="14091" max="14091" width="13.140625" style="115" customWidth="1"/>
    <col min="14092" max="14092" width="11.140625" style="115" customWidth="1"/>
    <col min="14093" max="14093" width="9.85546875" style="115" customWidth="1"/>
    <col min="14094" max="14094" width="12.42578125" style="115" customWidth="1"/>
    <col min="14095" max="14095" width="10.7109375" style="115" customWidth="1"/>
    <col min="14096" max="14096" width="10.42578125" style="115" customWidth="1"/>
    <col min="14097" max="14097" width="12.140625" style="115" customWidth="1"/>
    <col min="14098" max="14098" width="10.85546875" style="115" customWidth="1"/>
    <col min="14099" max="14099" width="10.140625" style="115" customWidth="1"/>
    <col min="14100" max="14100" width="13.140625" style="115" customWidth="1"/>
    <col min="14101" max="14101" width="9.85546875" style="115" customWidth="1"/>
    <col min="14102" max="14337" width="8.85546875" style="115"/>
    <col min="14338" max="14338" width="14.42578125" style="115" customWidth="1"/>
    <col min="14339" max="14339" width="47.42578125" style="115" customWidth="1"/>
    <col min="14340" max="14340" width="11.42578125" style="115" customWidth="1"/>
    <col min="14341" max="14341" width="13.140625" style="115" customWidth="1"/>
    <col min="14342" max="14342" width="10.140625" style="115" customWidth="1"/>
    <col min="14343" max="14343" width="10.7109375" style="115" customWidth="1"/>
    <col min="14344" max="14344" width="12.140625" style="115" customWidth="1"/>
    <col min="14345" max="14345" width="9.85546875" style="115" customWidth="1"/>
    <col min="14346" max="14346" width="10.85546875" style="115" customWidth="1"/>
    <col min="14347" max="14347" width="13.140625" style="115" customWidth="1"/>
    <col min="14348" max="14348" width="11.140625" style="115" customWidth="1"/>
    <col min="14349" max="14349" width="9.85546875" style="115" customWidth="1"/>
    <col min="14350" max="14350" width="12.42578125" style="115" customWidth="1"/>
    <col min="14351" max="14351" width="10.7109375" style="115" customWidth="1"/>
    <col min="14352" max="14352" width="10.42578125" style="115" customWidth="1"/>
    <col min="14353" max="14353" width="12.140625" style="115" customWidth="1"/>
    <col min="14354" max="14354" width="10.85546875" style="115" customWidth="1"/>
    <col min="14355" max="14355" width="10.140625" style="115" customWidth="1"/>
    <col min="14356" max="14356" width="13.140625" style="115" customWidth="1"/>
    <col min="14357" max="14357" width="9.85546875" style="115" customWidth="1"/>
    <col min="14358" max="14593" width="8.85546875" style="115"/>
    <col min="14594" max="14594" width="14.42578125" style="115" customWidth="1"/>
    <col min="14595" max="14595" width="47.42578125" style="115" customWidth="1"/>
    <col min="14596" max="14596" width="11.42578125" style="115" customWidth="1"/>
    <col min="14597" max="14597" width="13.140625" style="115" customWidth="1"/>
    <col min="14598" max="14598" width="10.140625" style="115" customWidth="1"/>
    <col min="14599" max="14599" width="10.7109375" style="115" customWidth="1"/>
    <col min="14600" max="14600" width="12.140625" style="115" customWidth="1"/>
    <col min="14601" max="14601" width="9.85546875" style="115" customWidth="1"/>
    <col min="14602" max="14602" width="10.85546875" style="115" customWidth="1"/>
    <col min="14603" max="14603" width="13.140625" style="115" customWidth="1"/>
    <col min="14604" max="14604" width="11.140625" style="115" customWidth="1"/>
    <col min="14605" max="14605" width="9.85546875" style="115" customWidth="1"/>
    <col min="14606" max="14606" width="12.42578125" style="115" customWidth="1"/>
    <col min="14607" max="14607" width="10.7109375" style="115" customWidth="1"/>
    <col min="14608" max="14608" width="10.42578125" style="115" customWidth="1"/>
    <col min="14609" max="14609" width="12.140625" style="115" customWidth="1"/>
    <col min="14610" max="14610" width="10.85546875" style="115" customWidth="1"/>
    <col min="14611" max="14611" width="10.140625" style="115" customWidth="1"/>
    <col min="14612" max="14612" width="13.140625" style="115" customWidth="1"/>
    <col min="14613" max="14613" width="9.85546875" style="115" customWidth="1"/>
    <col min="14614" max="14849" width="8.85546875" style="115"/>
    <col min="14850" max="14850" width="14.42578125" style="115" customWidth="1"/>
    <col min="14851" max="14851" width="47.42578125" style="115" customWidth="1"/>
    <col min="14852" max="14852" width="11.42578125" style="115" customWidth="1"/>
    <col min="14853" max="14853" width="13.140625" style="115" customWidth="1"/>
    <col min="14854" max="14854" width="10.140625" style="115" customWidth="1"/>
    <col min="14855" max="14855" width="10.7109375" style="115" customWidth="1"/>
    <col min="14856" max="14856" width="12.140625" style="115" customWidth="1"/>
    <col min="14857" max="14857" width="9.85546875" style="115" customWidth="1"/>
    <col min="14858" max="14858" width="10.85546875" style="115" customWidth="1"/>
    <col min="14859" max="14859" width="13.140625" style="115" customWidth="1"/>
    <col min="14860" max="14860" width="11.140625" style="115" customWidth="1"/>
    <col min="14861" max="14861" width="9.85546875" style="115" customWidth="1"/>
    <col min="14862" max="14862" width="12.42578125" style="115" customWidth="1"/>
    <col min="14863" max="14863" width="10.7109375" style="115" customWidth="1"/>
    <col min="14864" max="14864" width="10.42578125" style="115" customWidth="1"/>
    <col min="14865" max="14865" width="12.140625" style="115" customWidth="1"/>
    <col min="14866" max="14866" width="10.85546875" style="115" customWidth="1"/>
    <col min="14867" max="14867" width="10.140625" style="115" customWidth="1"/>
    <col min="14868" max="14868" width="13.140625" style="115" customWidth="1"/>
    <col min="14869" max="14869" width="9.85546875" style="115" customWidth="1"/>
    <col min="14870" max="15105" width="8.85546875" style="115"/>
    <col min="15106" max="15106" width="14.42578125" style="115" customWidth="1"/>
    <col min="15107" max="15107" width="47.42578125" style="115" customWidth="1"/>
    <col min="15108" max="15108" width="11.42578125" style="115" customWidth="1"/>
    <col min="15109" max="15109" width="13.140625" style="115" customWidth="1"/>
    <col min="15110" max="15110" width="10.140625" style="115" customWidth="1"/>
    <col min="15111" max="15111" width="10.7109375" style="115" customWidth="1"/>
    <col min="15112" max="15112" width="12.140625" style="115" customWidth="1"/>
    <col min="15113" max="15113" width="9.85546875" style="115" customWidth="1"/>
    <col min="15114" max="15114" width="10.85546875" style="115" customWidth="1"/>
    <col min="15115" max="15115" width="13.140625" style="115" customWidth="1"/>
    <col min="15116" max="15116" width="11.140625" style="115" customWidth="1"/>
    <col min="15117" max="15117" width="9.85546875" style="115" customWidth="1"/>
    <col min="15118" max="15118" width="12.42578125" style="115" customWidth="1"/>
    <col min="15119" max="15119" width="10.7109375" style="115" customWidth="1"/>
    <col min="15120" max="15120" width="10.42578125" style="115" customWidth="1"/>
    <col min="15121" max="15121" width="12.140625" style="115" customWidth="1"/>
    <col min="15122" max="15122" width="10.85546875" style="115" customWidth="1"/>
    <col min="15123" max="15123" width="10.140625" style="115" customWidth="1"/>
    <col min="15124" max="15124" width="13.140625" style="115" customWidth="1"/>
    <col min="15125" max="15125" width="9.85546875" style="115" customWidth="1"/>
    <col min="15126" max="15361" width="8.85546875" style="115"/>
    <col min="15362" max="15362" width="14.42578125" style="115" customWidth="1"/>
    <col min="15363" max="15363" width="47.42578125" style="115" customWidth="1"/>
    <col min="15364" max="15364" width="11.42578125" style="115" customWidth="1"/>
    <col min="15365" max="15365" width="13.140625" style="115" customWidth="1"/>
    <col min="15366" max="15366" width="10.140625" style="115" customWidth="1"/>
    <col min="15367" max="15367" width="10.7109375" style="115" customWidth="1"/>
    <col min="15368" max="15368" width="12.140625" style="115" customWidth="1"/>
    <col min="15369" max="15369" width="9.85546875" style="115" customWidth="1"/>
    <col min="15370" max="15370" width="10.85546875" style="115" customWidth="1"/>
    <col min="15371" max="15371" width="13.140625" style="115" customWidth="1"/>
    <col min="15372" max="15372" width="11.140625" style="115" customWidth="1"/>
    <col min="15373" max="15373" width="9.85546875" style="115" customWidth="1"/>
    <col min="15374" max="15374" width="12.42578125" style="115" customWidth="1"/>
    <col min="15375" max="15375" width="10.7109375" style="115" customWidth="1"/>
    <col min="15376" max="15376" width="10.42578125" style="115" customWidth="1"/>
    <col min="15377" max="15377" width="12.140625" style="115" customWidth="1"/>
    <col min="15378" max="15378" width="10.85546875" style="115" customWidth="1"/>
    <col min="15379" max="15379" width="10.140625" style="115" customWidth="1"/>
    <col min="15380" max="15380" width="13.140625" style="115" customWidth="1"/>
    <col min="15381" max="15381" width="9.85546875" style="115" customWidth="1"/>
    <col min="15382" max="15617" width="8.85546875" style="115"/>
    <col min="15618" max="15618" width="14.42578125" style="115" customWidth="1"/>
    <col min="15619" max="15619" width="47.42578125" style="115" customWidth="1"/>
    <col min="15620" max="15620" width="11.42578125" style="115" customWidth="1"/>
    <col min="15621" max="15621" width="13.140625" style="115" customWidth="1"/>
    <col min="15622" max="15622" width="10.140625" style="115" customWidth="1"/>
    <col min="15623" max="15623" width="10.7109375" style="115" customWidth="1"/>
    <col min="15624" max="15624" width="12.140625" style="115" customWidth="1"/>
    <col min="15625" max="15625" width="9.85546875" style="115" customWidth="1"/>
    <col min="15626" max="15626" width="10.85546875" style="115" customWidth="1"/>
    <col min="15627" max="15627" width="13.140625" style="115" customWidth="1"/>
    <col min="15628" max="15628" width="11.140625" style="115" customWidth="1"/>
    <col min="15629" max="15629" width="9.85546875" style="115" customWidth="1"/>
    <col min="15630" max="15630" width="12.42578125" style="115" customWidth="1"/>
    <col min="15631" max="15631" width="10.7109375" style="115" customWidth="1"/>
    <col min="15632" max="15632" width="10.42578125" style="115" customWidth="1"/>
    <col min="15633" max="15633" width="12.140625" style="115" customWidth="1"/>
    <col min="15634" max="15634" width="10.85546875" style="115" customWidth="1"/>
    <col min="15635" max="15635" width="10.140625" style="115" customWidth="1"/>
    <col min="15636" max="15636" width="13.140625" style="115" customWidth="1"/>
    <col min="15637" max="15637" width="9.85546875" style="115" customWidth="1"/>
    <col min="15638" max="15873" width="8.85546875" style="115"/>
    <col min="15874" max="15874" width="14.42578125" style="115" customWidth="1"/>
    <col min="15875" max="15875" width="47.42578125" style="115" customWidth="1"/>
    <col min="15876" max="15876" width="11.42578125" style="115" customWidth="1"/>
    <col min="15877" max="15877" width="13.140625" style="115" customWidth="1"/>
    <col min="15878" max="15878" width="10.140625" style="115" customWidth="1"/>
    <col min="15879" max="15879" width="10.7109375" style="115" customWidth="1"/>
    <col min="15880" max="15880" width="12.140625" style="115" customWidth="1"/>
    <col min="15881" max="15881" width="9.85546875" style="115" customWidth="1"/>
    <col min="15882" max="15882" width="10.85546875" style="115" customWidth="1"/>
    <col min="15883" max="15883" width="13.140625" style="115" customWidth="1"/>
    <col min="15884" max="15884" width="11.140625" style="115" customWidth="1"/>
    <col min="15885" max="15885" width="9.85546875" style="115" customWidth="1"/>
    <col min="15886" max="15886" width="12.42578125" style="115" customWidth="1"/>
    <col min="15887" max="15887" width="10.7109375" style="115" customWidth="1"/>
    <col min="15888" max="15888" width="10.42578125" style="115" customWidth="1"/>
    <col min="15889" max="15889" width="12.140625" style="115" customWidth="1"/>
    <col min="15890" max="15890" width="10.85546875" style="115" customWidth="1"/>
    <col min="15891" max="15891" width="10.140625" style="115" customWidth="1"/>
    <col min="15892" max="15892" width="13.140625" style="115" customWidth="1"/>
    <col min="15893" max="15893" width="9.85546875" style="115" customWidth="1"/>
    <col min="15894" max="16129" width="8.85546875" style="115"/>
    <col min="16130" max="16130" width="14.42578125" style="115" customWidth="1"/>
    <col min="16131" max="16131" width="47.42578125" style="115" customWidth="1"/>
    <col min="16132" max="16132" width="11.42578125" style="115" customWidth="1"/>
    <col min="16133" max="16133" width="13.140625" style="115" customWidth="1"/>
    <col min="16134" max="16134" width="10.140625" style="115" customWidth="1"/>
    <col min="16135" max="16135" width="10.7109375" style="115" customWidth="1"/>
    <col min="16136" max="16136" width="12.140625" style="115" customWidth="1"/>
    <col min="16137" max="16137" width="9.85546875" style="115" customWidth="1"/>
    <col min="16138" max="16138" width="10.85546875" style="115" customWidth="1"/>
    <col min="16139" max="16139" width="13.140625" style="115" customWidth="1"/>
    <col min="16140" max="16140" width="11.140625" style="115" customWidth="1"/>
    <col min="16141" max="16141" width="9.85546875" style="115" customWidth="1"/>
    <col min="16142" max="16142" width="12.42578125" style="115" customWidth="1"/>
    <col min="16143" max="16143" width="10.7109375" style="115" customWidth="1"/>
    <col min="16144" max="16144" width="10.42578125" style="115" customWidth="1"/>
    <col min="16145" max="16145" width="12.140625" style="115" customWidth="1"/>
    <col min="16146" max="16146" width="10.85546875" style="115" customWidth="1"/>
    <col min="16147" max="16147" width="10.140625" style="115" customWidth="1"/>
    <col min="16148" max="16148" width="13.140625" style="115" customWidth="1"/>
    <col min="16149" max="16149" width="9.85546875" style="115" customWidth="1"/>
    <col min="16150" max="16384" width="8.85546875" style="115"/>
  </cols>
  <sheetData>
    <row r="1" spans="2:21" s="113" customFormat="1" ht="26.25" customHeight="1">
      <c r="B1" s="7426" t="str">
        <f>[3]БакалавриатДО!B1</f>
        <v>Гуманитарно-педагогическая академия (филиал) ФГАОУ ВО «КФУ им. В. И. Вернадского» в г. Ялте</v>
      </c>
      <c r="C1" s="7426"/>
      <c r="D1" s="7426"/>
      <c r="E1" s="7426"/>
      <c r="F1" s="7426"/>
      <c r="G1" s="7426"/>
      <c r="H1" s="7426"/>
      <c r="I1" s="7426"/>
      <c r="J1" s="7426"/>
      <c r="K1" s="7426"/>
      <c r="L1" s="7426"/>
      <c r="M1" s="7426"/>
      <c r="N1" s="7426"/>
      <c r="O1" s="7426"/>
      <c r="P1" s="7426"/>
      <c r="Q1" s="7426"/>
      <c r="R1" s="7426"/>
      <c r="S1" s="7426"/>
      <c r="T1" s="7426"/>
      <c r="U1" s="7426"/>
    </row>
    <row r="2" spans="2:21" s="113" customFormat="1">
      <c r="B2" s="7381"/>
      <c r="C2" s="7381"/>
      <c r="D2" s="7381"/>
      <c r="E2" s="7381"/>
      <c r="F2" s="7381"/>
      <c r="G2" s="7381"/>
      <c r="H2" s="7381"/>
      <c r="I2" s="7381"/>
      <c r="J2" s="7381"/>
      <c r="K2" s="7381"/>
      <c r="L2" s="7381"/>
      <c r="M2" s="7381"/>
      <c r="N2" s="7381"/>
      <c r="O2" s="7381"/>
      <c r="P2" s="7381"/>
      <c r="Q2" s="7381"/>
      <c r="R2" s="7381"/>
      <c r="S2" s="7381"/>
      <c r="T2" s="7381"/>
      <c r="U2" s="7381"/>
    </row>
    <row r="3" spans="2:21" s="113" customFormat="1" ht="18.75" customHeight="1">
      <c r="B3" s="7382" t="s">
        <v>368</v>
      </c>
      <c r="C3" s="7382"/>
      <c r="D3" s="7382"/>
      <c r="E3" s="7382"/>
      <c r="F3" s="7382"/>
      <c r="G3" s="7382"/>
      <c r="H3" s="7382"/>
      <c r="I3" s="7427">
        <v>46023</v>
      </c>
      <c r="J3" s="7381"/>
      <c r="K3" s="7383" t="s">
        <v>392</v>
      </c>
      <c r="L3" s="7383"/>
      <c r="M3" s="7383"/>
      <c r="N3" s="7383"/>
      <c r="O3" s="7383"/>
      <c r="P3" s="7383"/>
      <c r="Q3" s="7383"/>
      <c r="R3" s="7383"/>
      <c r="S3" s="7383"/>
      <c r="T3" s="7383"/>
      <c r="U3" s="7383"/>
    </row>
    <row r="4" spans="2:21" s="113" customFormat="1" ht="9.75" customHeight="1" thickBot="1">
      <c r="C4" s="1491"/>
      <c r="F4" s="121"/>
      <c r="I4" s="121"/>
      <c r="L4" s="121"/>
      <c r="O4" s="121"/>
      <c r="R4" s="121"/>
      <c r="U4" s="121"/>
    </row>
    <row r="5" spans="2:21" s="113" customFormat="1" ht="12.75" customHeight="1" thickBot="1">
      <c r="B5" s="7417" t="s">
        <v>1</v>
      </c>
      <c r="C5" s="7417"/>
      <c r="D5" s="7418" t="s">
        <v>36</v>
      </c>
      <c r="E5" s="7419"/>
      <c r="F5" s="7420"/>
      <c r="G5" s="7418" t="s">
        <v>37</v>
      </c>
      <c r="H5" s="7419"/>
      <c r="I5" s="7420"/>
      <c r="J5" s="7418" t="s">
        <v>43</v>
      </c>
      <c r="K5" s="7419"/>
      <c r="L5" s="7420"/>
      <c r="M5" s="7418" t="s">
        <v>148</v>
      </c>
      <c r="N5" s="7419"/>
      <c r="O5" s="7420"/>
      <c r="P5" s="7418" t="s">
        <v>152</v>
      </c>
      <c r="Q5" s="7419"/>
      <c r="R5" s="7420"/>
      <c r="S5" s="7416" t="s">
        <v>342</v>
      </c>
      <c r="T5" s="7416"/>
      <c r="U5" s="7416"/>
    </row>
    <row r="6" spans="2:21" s="113" customFormat="1" ht="19.5" thickBot="1">
      <c r="B6" s="7417"/>
      <c r="C6" s="7417"/>
      <c r="D6" s="7421"/>
      <c r="E6" s="7422"/>
      <c r="F6" s="7423"/>
      <c r="G6" s="7421"/>
      <c r="H6" s="7422"/>
      <c r="I6" s="7423"/>
      <c r="J6" s="7421"/>
      <c r="K6" s="7422"/>
      <c r="L6" s="7423"/>
      <c r="M6" s="7421"/>
      <c r="N6" s="7422"/>
      <c r="O6" s="7423"/>
      <c r="P6" s="7421"/>
      <c r="Q6" s="7422"/>
      <c r="R6" s="7423"/>
      <c r="S6" s="7416"/>
      <c r="T6" s="7416"/>
      <c r="U6" s="7416"/>
    </row>
    <row r="7" spans="2:21" s="113" customFormat="1" ht="48" customHeight="1" thickBot="1">
      <c r="B7" s="7417"/>
      <c r="C7" s="7417"/>
      <c r="D7" s="1534" t="s">
        <v>7</v>
      </c>
      <c r="E7" s="1530" t="s">
        <v>8</v>
      </c>
      <c r="F7" s="1527" t="s">
        <v>9</v>
      </c>
      <c r="G7" s="1529" t="s">
        <v>7</v>
      </c>
      <c r="H7" s="1530" t="s">
        <v>8</v>
      </c>
      <c r="I7" s="1527" t="s">
        <v>9</v>
      </c>
      <c r="J7" s="1529" t="s">
        <v>7</v>
      </c>
      <c r="K7" s="1530" t="s">
        <v>8</v>
      </c>
      <c r="L7" s="1527" t="s">
        <v>9</v>
      </c>
      <c r="M7" s="1529" t="s">
        <v>7</v>
      </c>
      <c r="N7" s="1530" t="s">
        <v>8</v>
      </c>
      <c r="O7" s="1527" t="s">
        <v>9</v>
      </c>
      <c r="P7" s="1529" t="s">
        <v>7</v>
      </c>
      <c r="Q7" s="1530" t="s">
        <v>8</v>
      </c>
      <c r="R7" s="1527" t="s">
        <v>9</v>
      </c>
      <c r="S7" s="1529" t="s">
        <v>7</v>
      </c>
      <c r="T7" s="1530" t="s">
        <v>8</v>
      </c>
      <c r="U7" s="1524" t="s">
        <v>9</v>
      </c>
    </row>
    <row r="8" spans="2:21" s="113" customFormat="1" ht="30" customHeight="1" thickBot="1">
      <c r="B8" s="7414" t="s">
        <v>10</v>
      </c>
      <c r="C8" s="7414"/>
      <c r="D8" s="4677">
        <f t="shared" ref="D8:U8" si="0">SUM(D9:D11)</f>
        <v>0</v>
      </c>
      <c r="E8" s="4678">
        <f t="shared" si="0"/>
        <v>14</v>
      </c>
      <c r="F8" s="4679">
        <f t="shared" si="0"/>
        <v>14</v>
      </c>
      <c r="G8" s="2655">
        <f t="shared" si="0"/>
        <v>0</v>
      </c>
      <c r="H8" s="2742">
        <f t="shared" si="0"/>
        <v>82</v>
      </c>
      <c r="I8" s="2734">
        <f t="shared" si="0"/>
        <v>82</v>
      </c>
      <c r="J8" s="2655">
        <f t="shared" si="0"/>
        <v>0</v>
      </c>
      <c r="K8" s="2742">
        <f t="shared" si="0"/>
        <v>31</v>
      </c>
      <c r="L8" s="2734">
        <f t="shared" si="0"/>
        <v>31</v>
      </c>
      <c r="M8" s="4677">
        <f t="shared" si="0"/>
        <v>0</v>
      </c>
      <c r="N8" s="4678">
        <f t="shared" si="0"/>
        <v>21</v>
      </c>
      <c r="O8" s="4679">
        <f t="shared" si="0"/>
        <v>21</v>
      </c>
      <c r="P8" s="2655">
        <f t="shared" si="0"/>
        <v>0</v>
      </c>
      <c r="Q8" s="2742">
        <f t="shared" si="0"/>
        <v>0</v>
      </c>
      <c r="R8" s="6168">
        <f t="shared" si="0"/>
        <v>0</v>
      </c>
      <c r="S8" s="6178">
        <f t="shared" si="0"/>
        <v>0</v>
      </c>
      <c r="T8" s="6179">
        <f t="shared" si="0"/>
        <v>148</v>
      </c>
      <c r="U8" s="6180">
        <f t="shared" si="0"/>
        <v>148</v>
      </c>
    </row>
    <row r="9" spans="2:21" ht="24.75" customHeight="1">
      <c r="B9" s="1595" t="s">
        <v>96</v>
      </c>
      <c r="C9" s="1698" t="s">
        <v>97</v>
      </c>
      <c r="D9" s="4662">
        <v>0</v>
      </c>
      <c r="E9" s="4663">
        <v>13</v>
      </c>
      <c r="F9" s="4680">
        <v>13</v>
      </c>
      <c r="G9" s="6150">
        <v>0</v>
      </c>
      <c r="H9" s="6151">
        <v>35</v>
      </c>
      <c r="I9" s="6151">
        <v>35</v>
      </c>
      <c r="J9" s="4662">
        <v>0</v>
      </c>
      <c r="K9" s="4663">
        <v>18</v>
      </c>
      <c r="L9" s="4680">
        <v>18</v>
      </c>
      <c r="M9" s="4662">
        <v>0</v>
      </c>
      <c r="N9" s="4650">
        <v>0</v>
      </c>
      <c r="O9" s="4681">
        <v>0</v>
      </c>
      <c r="P9" s="4662">
        <v>0</v>
      </c>
      <c r="Q9" s="4663">
        <v>0</v>
      </c>
      <c r="R9" s="6170">
        <v>0</v>
      </c>
      <c r="S9" s="6150">
        <v>0</v>
      </c>
      <c r="T9" s="6151">
        <v>66</v>
      </c>
      <c r="U9" s="6181">
        <v>66</v>
      </c>
    </row>
    <row r="10" spans="2:21" ht="29.25" customHeight="1">
      <c r="B10" s="1596" t="s">
        <v>100</v>
      </c>
      <c r="C10" s="1699" t="s">
        <v>101</v>
      </c>
      <c r="D10" s="4651">
        <v>0</v>
      </c>
      <c r="E10" s="4650">
        <v>0</v>
      </c>
      <c r="F10" s="4681">
        <v>0</v>
      </c>
      <c r="G10" s="6150">
        <v>0</v>
      </c>
      <c r="H10" s="6151">
        <v>26</v>
      </c>
      <c r="I10" s="6151">
        <v>26</v>
      </c>
      <c r="J10" s="4651">
        <v>0</v>
      </c>
      <c r="K10" s="4650">
        <v>0</v>
      </c>
      <c r="L10" s="4681">
        <v>0</v>
      </c>
      <c r="M10" s="4651">
        <v>0</v>
      </c>
      <c r="N10" s="4650">
        <v>13</v>
      </c>
      <c r="O10" s="4681">
        <v>13</v>
      </c>
      <c r="P10" s="4651">
        <v>0</v>
      </c>
      <c r="Q10" s="4650">
        <v>0</v>
      </c>
      <c r="R10" s="6171">
        <v>0</v>
      </c>
      <c r="S10" s="6150">
        <v>0</v>
      </c>
      <c r="T10" s="6151">
        <v>39</v>
      </c>
      <c r="U10" s="6181">
        <v>39</v>
      </c>
    </row>
    <row r="11" spans="2:21" ht="26.25" customHeight="1" thickBot="1">
      <c r="B11" s="1597" t="s">
        <v>130</v>
      </c>
      <c r="C11" s="1700" t="s">
        <v>131</v>
      </c>
      <c r="D11" s="4672">
        <v>0</v>
      </c>
      <c r="E11" s="4676">
        <v>1</v>
      </c>
      <c r="F11" s="4682">
        <v>1</v>
      </c>
      <c r="G11" s="6154">
        <v>0</v>
      </c>
      <c r="H11" s="6155">
        <v>21</v>
      </c>
      <c r="I11" s="6155">
        <v>21</v>
      </c>
      <c r="J11" s="4672">
        <v>0</v>
      </c>
      <c r="K11" s="4676">
        <v>13</v>
      </c>
      <c r="L11" s="4682">
        <v>13</v>
      </c>
      <c r="M11" s="4672">
        <v>0</v>
      </c>
      <c r="N11" s="4665">
        <v>8</v>
      </c>
      <c r="O11" s="4695">
        <v>8</v>
      </c>
      <c r="P11" s="4664">
        <v>0</v>
      </c>
      <c r="Q11" s="4665">
        <v>0</v>
      </c>
      <c r="R11" s="6172">
        <v>0</v>
      </c>
      <c r="S11" s="6154">
        <v>0</v>
      </c>
      <c r="T11" s="6155">
        <v>43</v>
      </c>
      <c r="U11" s="6182">
        <v>43</v>
      </c>
    </row>
    <row r="12" spans="2:21" ht="27" customHeight="1" thickBot="1">
      <c r="B12" s="7424" t="s">
        <v>14</v>
      </c>
      <c r="C12" s="7425"/>
      <c r="D12" s="3741">
        <f t="shared" ref="D12:L12" si="1">SUM(D9:D11)</f>
        <v>0</v>
      </c>
      <c r="E12" s="1817">
        <f t="shared" si="1"/>
        <v>14</v>
      </c>
      <c r="F12" s="4683">
        <f t="shared" si="1"/>
        <v>14</v>
      </c>
      <c r="G12" s="6156">
        <f t="shared" si="1"/>
        <v>0</v>
      </c>
      <c r="H12" s="6157">
        <f t="shared" si="1"/>
        <v>82</v>
      </c>
      <c r="I12" s="6158">
        <f t="shared" ref="I12" si="2">SUM(I9:I11)</f>
        <v>82</v>
      </c>
      <c r="J12" s="3741">
        <f t="shared" si="1"/>
        <v>0</v>
      </c>
      <c r="K12" s="1817">
        <f t="shared" si="1"/>
        <v>31</v>
      </c>
      <c r="L12" s="4683">
        <f t="shared" si="1"/>
        <v>31</v>
      </c>
      <c r="M12" s="3741">
        <f t="shared" ref="M12:U12" si="3">SUM(M9:M11)</f>
        <v>0</v>
      </c>
      <c r="N12" s="4696">
        <f t="shared" si="3"/>
        <v>21</v>
      </c>
      <c r="O12" s="4697">
        <f t="shared" si="3"/>
        <v>21</v>
      </c>
      <c r="P12" s="4704">
        <f t="shared" si="3"/>
        <v>0</v>
      </c>
      <c r="Q12" s="4696">
        <f t="shared" si="3"/>
        <v>0</v>
      </c>
      <c r="R12" s="6173">
        <f t="shared" si="3"/>
        <v>0</v>
      </c>
      <c r="S12" s="6156">
        <f t="shared" si="3"/>
        <v>0</v>
      </c>
      <c r="T12" s="6157">
        <f t="shared" si="3"/>
        <v>148</v>
      </c>
      <c r="U12" s="6158">
        <f t="shared" si="3"/>
        <v>148</v>
      </c>
    </row>
    <row r="13" spans="2:21" ht="20.45" customHeight="1" thickBot="1">
      <c r="B13" s="7415" t="s">
        <v>15</v>
      </c>
      <c r="C13" s="7415"/>
      <c r="D13" s="4684"/>
      <c r="E13" s="4685"/>
      <c r="F13" s="4686"/>
      <c r="G13" s="6159"/>
      <c r="H13" s="6160"/>
      <c r="I13" s="6161"/>
      <c r="J13" s="4684"/>
      <c r="K13" s="4685"/>
      <c r="L13" s="4686"/>
      <c r="M13" s="4698"/>
      <c r="N13" s="4699"/>
      <c r="O13" s="4700"/>
      <c r="P13" s="4698"/>
      <c r="Q13" s="4699"/>
      <c r="R13" s="6174"/>
      <c r="S13" s="6159"/>
      <c r="T13" s="6160"/>
      <c r="U13" s="6183"/>
    </row>
    <row r="14" spans="2:21" ht="21.6" customHeight="1" thickBot="1">
      <c r="B14" s="7428" t="s">
        <v>16</v>
      </c>
      <c r="C14" s="7428"/>
      <c r="D14" s="4720">
        <v>0</v>
      </c>
      <c r="E14" s="4721">
        <v>0</v>
      </c>
      <c r="F14" s="4722">
        <v>0</v>
      </c>
      <c r="G14" s="6159"/>
      <c r="H14" s="6160"/>
      <c r="I14" s="6161"/>
      <c r="J14" s="4720">
        <v>0</v>
      </c>
      <c r="K14" s="4721">
        <v>0</v>
      </c>
      <c r="L14" s="4680">
        <v>0</v>
      </c>
      <c r="M14" s="4701"/>
      <c r="N14" s="4702"/>
      <c r="O14" s="4703"/>
      <c r="P14" s="4701"/>
      <c r="Q14" s="4702"/>
      <c r="R14" s="6175"/>
      <c r="S14" s="6159"/>
      <c r="T14" s="6160"/>
      <c r="U14" s="6183"/>
    </row>
    <row r="15" spans="2:21" ht="21" customHeight="1">
      <c r="B15" s="3769" t="s">
        <v>96</v>
      </c>
      <c r="C15" s="3770" t="s">
        <v>97</v>
      </c>
      <c r="D15" s="4662">
        <v>0</v>
      </c>
      <c r="E15" s="4705">
        <v>13</v>
      </c>
      <c r="F15" s="4680">
        <v>13</v>
      </c>
      <c r="G15" s="3748">
        <v>0</v>
      </c>
      <c r="H15" s="3747">
        <v>34</v>
      </c>
      <c r="I15" s="3747">
        <v>34</v>
      </c>
      <c r="J15" s="4663">
        <v>0</v>
      </c>
      <c r="K15" s="4663">
        <v>18</v>
      </c>
      <c r="L15" s="4697">
        <v>0</v>
      </c>
      <c r="M15" s="3748">
        <v>0</v>
      </c>
      <c r="N15" s="3747">
        <v>0</v>
      </c>
      <c r="O15" s="3762">
        <v>0</v>
      </c>
      <c r="P15" s="3748">
        <v>0</v>
      </c>
      <c r="Q15" s="3747">
        <v>0</v>
      </c>
      <c r="R15" s="6176">
        <v>0</v>
      </c>
      <c r="S15" s="3748">
        <v>0</v>
      </c>
      <c r="T15" s="3747">
        <v>65</v>
      </c>
      <c r="U15" s="3762">
        <v>65</v>
      </c>
    </row>
    <row r="16" spans="2:21" ht="20.25" customHeight="1">
      <c r="B16" s="1596" t="s">
        <v>100</v>
      </c>
      <c r="C16" s="1699" t="s">
        <v>101</v>
      </c>
      <c r="D16" s="4651">
        <v>0</v>
      </c>
      <c r="E16" s="4706">
        <v>0</v>
      </c>
      <c r="F16" s="4681">
        <v>0</v>
      </c>
      <c r="G16" s="6150">
        <v>0</v>
      </c>
      <c r="H16" s="6151">
        <v>26</v>
      </c>
      <c r="I16" s="6151">
        <v>26</v>
      </c>
      <c r="J16" s="4650">
        <v>0</v>
      </c>
      <c r="K16" s="4650">
        <v>0</v>
      </c>
      <c r="L16" s="4725">
        <f t="shared" ref="L16" si="4">L12</f>
        <v>31</v>
      </c>
      <c r="M16" s="4651">
        <v>0</v>
      </c>
      <c r="N16" s="4650">
        <v>13</v>
      </c>
      <c r="O16" s="4681">
        <v>13</v>
      </c>
      <c r="P16" s="4651">
        <v>0</v>
      </c>
      <c r="Q16" s="4650">
        <v>0</v>
      </c>
      <c r="R16" s="6171">
        <v>0</v>
      </c>
      <c r="S16" s="6150">
        <v>0</v>
      </c>
      <c r="T16" s="6151">
        <v>39</v>
      </c>
      <c r="U16" s="6181">
        <v>39</v>
      </c>
    </row>
    <row r="17" spans="2:21" ht="24.75" customHeight="1" thickBot="1">
      <c r="B17" s="1597" t="s">
        <v>130</v>
      </c>
      <c r="C17" s="1700" t="s">
        <v>131</v>
      </c>
      <c r="D17" s="4672">
        <v>0</v>
      </c>
      <c r="E17" s="4723">
        <v>1</v>
      </c>
      <c r="F17" s="4682">
        <v>1</v>
      </c>
      <c r="G17" s="6154">
        <v>0</v>
      </c>
      <c r="H17" s="6155">
        <v>21</v>
      </c>
      <c r="I17" s="6155">
        <v>21</v>
      </c>
      <c r="J17" s="4676">
        <v>0</v>
      </c>
      <c r="K17" s="4676">
        <v>13</v>
      </c>
      <c r="L17" s="4688">
        <f t="shared" ref="L17" si="5">L15</f>
        <v>0</v>
      </c>
      <c r="M17" s="4672">
        <v>0</v>
      </c>
      <c r="N17" s="4676">
        <v>8</v>
      </c>
      <c r="O17" s="4682">
        <v>8</v>
      </c>
      <c r="P17" s="4672">
        <v>0</v>
      </c>
      <c r="Q17" s="4676">
        <v>0</v>
      </c>
      <c r="R17" s="6177">
        <v>0</v>
      </c>
      <c r="S17" s="6154">
        <v>0</v>
      </c>
      <c r="T17" s="6155">
        <v>43</v>
      </c>
      <c r="U17" s="6182">
        <v>43</v>
      </c>
    </row>
    <row r="18" spans="2:21" ht="24" customHeight="1" thickBot="1">
      <c r="B18" s="7424" t="s">
        <v>17</v>
      </c>
      <c r="C18" s="7425"/>
      <c r="D18" s="4673">
        <f>D16+D17+D15</f>
        <v>0</v>
      </c>
      <c r="E18" s="4654">
        <f t="shared" ref="E18:R18" si="6">E16+E17+E15</f>
        <v>14</v>
      </c>
      <c r="F18" s="6153">
        <f t="shared" si="6"/>
        <v>14</v>
      </c>
      <c r="G18" s="6156">
        <f t="shared" ref="G18:I18" si="7">SUM(G15:G17)</f>
        <v>0</v>
      </c>
      <c r="H18" s="6157">
        <f t="shared" si="7"/>
        <v>81</v>
      </c>
      <c r="I18" s="6158">
        <f t="shared" si="7"/>
        <v>81</v>
      </c>
      <c r="J18" s="4673">
        <f t="shared" si="6"/>
        <v>0</v>
      </c>
      <c r="K18" s="4673">
        <f t="shared" si="6"/>
        <v>31</v>
      </c>
      <c r="L18" s="4673">
        <f t="shared" si="6"/>
        <v>31</v>
      </c>
      <c r="M18" s="4673">
        <f t="shared" si="6"/>
        <v>0</v>
      </c>
      <c r="N18" s="4673">
        <f t="shared" si="6"/>
        <v>21</v>
      </c>
      <c r="O18" s="4673">
        <f t="shared" si="6"/>
        <v>21</v>
      </c>
      <c r="P18" s="4673">
        <f t="shared" si="6"/>
        <v>0</v>
      </c>
      <c r="Q18" s="4673">
        <f t="shared" si="6"/>
        <v>0</v>
      </c>
      <c r="R18" s="6169">
        <f t="shared" si="6"/>
        <v>0</v>
      </c>
      <c r="S18" s="6185">
        <f t="shared" ref="S18:U18" si="8">SUM(S15:S17)</f>
        <v>0</v>
      </c>
      <c r="T18" s="6186">
        <f t="shared" si="8"/>
        <v>147</v>
      </c>
      <c r="U18" s="6158">
        <f t="shared" si="8"/>
        <v>147</v>
      </c>
    </row>
    <row r="19" spans="2:21" ht="23.25" customHeight="1" thickBot="1">
      <c r="B19" s="7433" t="s">
        <v>18</v>
      </c>
      <c r="C19" s="7434"/>
      <c r="D19" s="4689"/>
      <c r="E19" s="4724"/>
      <c r="F19" s="6162"/>
      <c r="G19" s="6163"/>
      <c r="H19" s="6164"/>
      <c r="I19" s="6165"/>
      <c r="J19" s="4689"/>
      <c r="K19" s="4690"/>
      <c r="L19" s="4691"/>
      <c r="M19" s="4689"/>
      <c r="N19" s="4690"/>
      <c r="O19" s="4691"/>
      <c r="P19" s="4689"/>
      <c r="Q19" s="4690"/>
      <c r="R19" s="6162"/>
      <c r="S19" s="6163"/>
      <c r="T19" s="6164"/>
      <c r="U19" s="6165"/>
    </row>
    <row r="20" spans="2:21" ht="22.5" customHeight="1" thickBot="1">
      <c r="B20" s="1598" t="s">
        <v>96</v>
      </c>
      <c r="C20" s="1701" t="s">
        <v>97</v>
      </c>
      <c r="D20" s="3748">
        <v>0</v>
      </c>
      <c r="E20" s="3747">
        <v>0</v>
      </c>
      <c r="F20" s="3762">
        <v>0</v>
      </c>
      <c r="G20" s="3748">
        <v>0</v>
      </c>
      <c r="H20" s="3747">
        <v>1</v>
      </c>
      <c r="I20" s="3747">
        <v>2</v>
      </c>
      <c r="J20" s="3748">
        <v>0</v>
      </c>
      <c r="K20" s="3747">
        <v>0</v>
      </c>
      <c r="L20" s="3762">
        <v>0</v>
      </c>
      <c r="M20" s="3748">
        <v>0</v>
      </c>
      <c r="N20" s="3747">
        <v>0</v>
      </c>
      <c r="O20" s="3762">
        <v>0</v>
      </c>
      <c r="P20" s="3748">
        <v>0</v>
      </c>
      <c r="Q20" s="3747">
        <v>0</v>
      </c>
      <c r="R20" s="6176">
        <v>0</v>
      </c>
      <c r="S20" s="3748">
        <v>0</v>
      </c>
      <c r="T20" s="3747">
        <v>1</v>
      </c>
      <c r="U20" s="3762">
        <v>1</v>
      </c>
    </row>
    <row r="21" spans="2:21" ht="26.25" customHeight="1" thickBot="1">
      <c r="B21" s="7432" t="s">
        <v>19</v>
      </c>
      <c r="C21" s="7414"/>
      <c r="D21" s="4673">
        <f t="shared" ref="D21:F21" si="9">SUM(D20:D20)</f>
        <v>0</v>
      </c>
      <c r="E21" s="4687">
        <f t="shared" si="9"/>
        <v>0</v>
      </c>
      <c r="F21" s="4674">
        <f t="shared" si="9"/>
        <v>0</v>
      </c>
      <c r="G21" s="6152">
        <f t="shared" ref="G21:I21" si="10">SUM(G20:G20)</f>
        <v>0</v>
      </c>
      <c r="H21" s="6153">
        <f t="shared" si="10"/>
        <v>1</v>
      </c>
      <c r="I21" s="6153">
        <f t="shared" si="10"/>
        <v>2</v>
      </c>
      <c r="J21" s="4673">
        <v>0</v>
      </c>
      <c r="K21" s="4687">
        <f>SUM(K20:K20)</f>
        <v>0</v>
      </c>
      <c r="L21" s="4674">
        <v>0</v>
      </c>
      <c r="M21" s="4673">
        <f t="shared" ref="M21:R21" si="11">SUM(M20:M20)</f>
        <v>0</v>
      </c>
      <c r="N21" s="4687">
        <f t="shared" si="11"/>
        <v>0</v>
      </c>
      <c r="O21" s="4674">
        <f t="shared" si="11"/>
        <v>0</v>
      </c>
      <c r="P21" s="4673">
        <f t="shared" si="11"/>
        <v>0</v>
      </c>
      <c r="Q21" s="4687">
        <f t="shared" si="11"/>
        <v>0</v>
      </c>
      <c r="R21" s="6153">
        <f t="shared" si="11"/>
        <v>0</v>
      </c>
      <c r="S21" s="6156">
        <f t="shared" ref="S21:U21" si="12">SUM(S20:S20)</f>
        <v>0</v>
      </c>
      <c r="T21" s="6157">
        <f t="shared" si="12"/>
        <v>1</v>
      </c>
      <c r="U21" s="6158">
        <f t="shared" si="12"/>
        <v>1</v>
      </c>
    </row>
    <row r="22" spans="2:21" s="114" customFormat="1" ht="27.95" customHeight="1" thickBot="1">
      <c r="B22" s="7435" t="s">
        <v>29</v>
      </c>
      <c r="C22" s="7435"/>
      <c r="D22" s="3741">
        <f t="shared" ref="D22:U22" si="13">D18</f>
        <v>0</v>
      </c>
      <c r="E22" s="1817">
        <f t="shared" si="13"/>
        <v>14</v>
      </c>
      <c r="F22" s="1801">
        <f t="shared" si="13"/>
        <v>14</v>
      </c>
      <c r="G22" s="6166">
        <f t="shared" si="13"/>
        <v>0</v>
      </c>
      <c r="H22" s="6167">
        <f t="shared" si="13"/>
        <v>81</v>
      </c>
      <c r="I22" s="6167">
        <f t="shared" ref="I22" si="14">I18</f>
        <v>81</v>
      </c>
      <c r="J22" s="3741">
        <f t="shared" si="13"/>
        <v>0</v>
      </c>
      <c r="K22" s="1817">
        <f t="shared" si="13"/>
        <v>31</v>
      </c>
      <c r="L22" s="1801">
        <f t="shared" si="13"/>
        <v>31</v>
      </c>
      <c r="M22" s="3741">
        <f t="shared" si="13"/>
        <v>0</v>
      </c>
      <c r="N22" s="1817">
        <f t="shared" si="13"/>
        <v>21</v>
      </c>
      <c r="O22" s="1801">
        <f t="shared" si="13"/>
        <v>21</v>
      </c>
      <c r="P22" s="3741">
        <f t="shared" si="13"/>
        <v>0</v>
      </c>
      <c r="Q22" s="1817">
        <f t="shared" si="13"/>
        <v>0</v>
      </c>
      <c r="R22" s="6167">
        <f t="shared" si="13"/>
        <v>0</v>
      </c>
      <c r="S22" s="6184">
        <f t="shared" si="13"/>
        <v>0</v>
      </c>
      <c r="T22" s="1817">
        <f t="shared" si="13"/>
        <v>147</v>
      </c>
      <c r="U22" s="1801">
        <f t="shared" si="13"/>
        <v>147</v>
      </c>
    </row>
    <row r="23" spans="2:21" s="114" customFormat="1" ht="39.75" customHeight="1" thickBot="1">
      <c r="B23" s="7429" t="s">
        <v>34</v>
      </c>
      <c r="C23" s="7430"/>
      <c r="D23" s="4673">
        <f t="shared" ref="D23:U23" si="15">D21</f>
        <v>0</v>
      </c>
      <c r="E23" s="4687">
        <v>0</v>
      </c>
      <c r="F23" s="4674">
        <v>0</v>
      </c>
      <c r="G23" s="6156">
        <f t="shared" ref="G23:H23" si="16">G21</f>
        <v>0</v>
      </c>
      <c r="H23" s="6153">
        <f t="shared" si="16"/>
        <v>1</v>
      </c>
      <c r="I23" s="6158">
        <v>1</v>
      </c>
      <c r="J23" s="4673">
        <f t="shared" si="15"/>
        <v>0</v>
      </c>
      <c r="K23" s="4687">
        <f t="shared" si="15"/>
        <v>0</v>
      </c>
      <c r="L23" s="4674">
        <f t="shared" si="15"/>
        <v>0</v>
      </c>
      <c r="M23" s="4673">
        <f t="shared" si="15"/>
        <v>0</v>
      </c>
      <c r="N23" s="4687">
        <f t="shared" si="15"/>
        <v>0</v>
      </c>
      <c r="O23" s="4674">
        <f t="shared" si="15"/>
        <v>0</v>
      </c>
      <c r="P23" s="4673">
        <f t="shared" si="15"/>
        <v>0</v>
      </c>
      <c r="Q23" s="4687">
        <f t="shared" si="15"/>
        <v>0</v>
      </c>
      <c r="R23" s="6153">
        <f t="shared" si="15"/>
        <v>0</v>
      </c>
      <c r="S23" s="6156">
        <f t="shared" si="15"/>
        <v>0</v>
      </c>
      <c r="T23" s="6157">
        <f t="shared" si="15"/>
        <v>1</v>
      </c>
      <c r="U23" s="6158">
        <f t="shared" si="15"/>
        <v>1</v>
      </c>
    </row>
    <row r="24" spans="2:21" s="114" customFormat="1" ht="27" customHeight="1" thickBot="1">
      <c r="B24" s="7431" t="s">
        <v>35</v>
      </c>
      <c r="C24" s="7431"/>
      <c r="D24" s="4692">
        <f t="shared" ref="D24:U24" si="17">D22+D23</f>
        <v>0</v>
      </c>
      <c r="E24" s="4693">
        <f t="shared" si="17"/>
        <v>14</v>
      </c>
      <c r="F24" s="4694">
        <f t="shared" si="17"/>
        <v>14</v>
      </c>
      <c r="G24" s="4692">
        <f t="shared" si="17"/>
        <v>0</v>
      </c>
      <c r="H24" s="4693">
        <f t="shared" si="17"/>
        <v>82</v>
      </c>
      <c r="I24" s="4693">
        <f t="shared" si="17"/>
        <v>82</v>
      </c>
      <c r="J24" s="4692">
        <f t="shared" si="17"/>
        <v>0</v>
      </c>
      <c r="K24" s="4693">
        <f t="shared" si="17"/>
        <v>31</v>
      </c>
      <c r="L24" s="4694">
        <f t="shared" si="17"/>
        <v>31</v>
      </c>
      <c r="M24" s="4692">
        <f t="shared" si="17"/>
        <v>0</v>
      </c>
      <c r="N24" s="4693">
        <f t="shared" si="17"/>
        <v>21</v>
      </c>
      <c r="O24" s="4694">
        <f t="shared" si="17"/>
        <v>21</v>
      </c>
      <c r="P24" s="4692">
        <f t="shared" si="17"/>
        <v>0</v>
      </c>
      <c r="Q24" s="4693">
        <f t="shared" si="17"/>
        <v>0</v>
      </c>
      <c r="R24" s="4694">
        <f t="shared" si="17"/>
        <v>0</v>
      </c>
      <c r="S24" s="4692">
        <f t="shared" si="17"/>
        <v>0</v>
      </c>
      <c r="T24" s="4693">
        <f t="shared" si="17"/>
        <v>148</v>
      </c>
      <c r="U24" s="4694">
        <f t="shared" si="17"/>
        <v>148</v>
      </c>
    </row>
    <row r="25" spans="2:21" ht="30" customHeight="1"/>
    <row r="26" spans="2:21" ht="30.6" customHeight="1">
      <c r="B26" s="7395"/>
      <c r="C26" s="7395"/>
      <c r="D26" s="7395"/>
      <c r="E26" s="7395"/>
      <c r="F26" s="7395"/>
      <c r="G26" s="7395"/>
      <c r="H26" s="7395"/>
      <c r="I26" s="7395"/>
      <c r="J26" s="7395"/>
      <c r="K26" s="7395"/>
      <c r="L26" s="7395"/>
      <c r="M26" s="7395"/>
      <c r="N26" s="7395"/>
      <c r="O26" s="7395"/>
      <c r="P26" s="7395"/>
      <c r="Q26" s="7395"/>
      <c r="R26" s="121"/>
      <c r="S26" s="113"/>
    </row>
    <row r="28" spans="2:21" s="457" customFormat="1" ht="12.75"/>
  </sheetData>
  <mergeCells count="23">
    <mergeCell ref="B14:C14"/>
    <mergeCell ref="B23:C23"/>
    <mergeCell ref="B24:C24"/>
    <mergeCell ref="B26:Q26"/>
    <mergeCell ref="B21:C21"/>
    <mergeCell ref="B18:C18"/>
    <mergeCell ref="B19:C19"/>
    <mergeCell ref="B22:C22"/>
    <mergeCell ref="B1:U1"/>
    <mergeCell ref="B2:U2"/>
    <mergeCell ref="B3:H3"/>
    <mergeCell ref="I3:J3"/>
    <mergeCell ref="K3:U3"/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Лист25">
    <tabColor rgb="FF00B050"/>
  </sheetPr>
  <dimension ref="B1:Y65536"/>
  <sheetViews>
    <sheetView zoomScale="50" zoomScaleNormal="50" workbookViewId="0">
      <selection activeCell="P30" sqref="P30"/>
    </sheetView>
  </sheetViews>
  <sheetFormatPr defaultColWidth="8.85546875" defaultRowHeight="22.5" customHeight="1"/>
  <cols>
    <col min="1" max="1" width="8.85546875" style="115"/>
    <col min="2" max="2" width="14.85546875" style="122" customWidth="1"/>
    <col min="3" max="3" width="78.28515625" style="115" customWidth="1"/>
    <col min="4" max="4" width="12" style="115" customWidth="1"/>
    <col min="5" max="5" width="12.7109375" style="115" customWidth="1"/>
    <col min="6" max="6" width="11.140625" style="114" customWidth="1"/>
    <col min="7" max="7" width="11.28515625" style="115" customWidth="1"/>
    <col min="8" max="8" width="11.85546875" style="115" customWidth="1"/>
    <col min="9" max="9" width="11.140625" style="114" customWidth="1"/>
    <col min="10" max="10" width="11.28515625" style="115" customWidth="1"/>
    <col min="11" max="11" width="13.140625" style="115" customWidth="1"/>
    <col min="12" max="12" width="10.85546875" style="114" customWidth="1"/>
    <col min="13" max="13" width="12.28515625" style="115" customWidth="1"/>
    <col min="14" max="14" width="12.7109375" style="115" customWidth="1"/>
    <col min="15" max="15" width="10.85546875" style="114" customWidth="1"/>
    <col min="16" max="16" width="13" style="115" customWidth="1"/>
    <col min="17" max="17" width="11.42578125" style="115" customWidth="1"/>
    <col min="18" max="18" width="10.85546875" style="114" customWidth="1"/>
    <col min="19" max="19" width="10.85546875" style="115" customWidth="1"/>
    <col min="20" max="20" width="14.140625" style="115" customWidth="1"/>
    <col min="21" max="21" width="10.85546875" style="114" customWidth="1"/>
    <col min="22" max="22" width="12" style="115" customWidth="1"/>
    <col min="23" max="23" width="12.7109375" style="115" customWidth="1"/>
    <col min="24" max="24" width="11.5703125" style="114" customWidth="1"/>
    <col min="25" max="25" width="9.85546875" style="115" customWidth="1"/>
    <col min="26" max="28" width="8.85546875" style="115"/>
    <col min="29" max="29" width="14.140625" style="115" customWidth="1"/>
    <col min="30" max="257" width="8.85546875" style="115"/>
    <col min="258" max="258" width="11.140625" style="115" customWidth="1"/>
    <col min="259" max="259" width="68.140625" style="115" customWidth="1"/>
    <col min="260" max="260" width="9.85546875" style="115" customWidth="1"/>
    <col min="261" max="261" width="13.7109375" style="115" customWidth="1"/>
    <col min="262" max="262" width="11.140625" style="115" customWidth="1"/>
    <col min="263" max="263" width="10.140625" style="115" customWidth="1"/>
    <col min="264" max="264" width="11.85546875" style="115" customWidth="1"/>
    <col min="265" max="265" width="11.140625" style="115" customWidth="1"/>
    <col min="266" max="266" width="9.42578125" style="115" customWidth="1"/>
    <col min="267" max="267" width="13.140625" style="115" customWidth="1"/>
    <col min="268" max="268" width="10.85546875" style="115" customWidth="1"/>
    <col min="269" max="269" width="9.7109375" style="115" customWidth="1"/>
    <col min="270" max="270" width="13.140625" style="115" customWidth="1"/>
    <col min="271" max="272" width="10.85546875" style="115" customWidth="1"/>
    <col min="273" max="273" width="14.140625" style="115" customWidth="1"/>
    <col min="274" max="275" width="10.85546875" style="115" customWidth="1"/>
    <col min="276" max="276" width="14.140625" style="115" customWidth="1"/>
    <col min="277" max="277" width="10.85546875" style="115" customWidth="1"/>
    <col min="278" max="278" width="9.140625" style="115" customWidth="1"/>
    <col min="279" max="279" width="14.140625" style="115" customWidth="1"/>
    <col min="280" max="280" width="10.85546875" style="115" customWidth="1"/>
    <col min="281" max="281" width="9.85546875" style="115" customWidth="1"/>
    <col min="282" max="284" width="8.85546875" style="115"/>
    <col min="285" max="285" width="14.140625" style="115" customWidth="1"/>
    <col min="286" max="513" width="8.85546875" style="115"/>
    <col min="514" max="514" width="11.140625" style="115" customWidth="1"/>
    <col min="515" max="515" width="68.140625" style="115" customWidth="1"/>
    <col min="516" max="516" width="9.85546875" style="115" customWidth="1"/>
    <col min="517" max="517" width="13.7109375" style="115" customWidth="1"/>
    <col min="518" max="518" width="11.140625" style="115" customWidth="1"/>
    <col min="519" max="519" width="10.140625" style="115" customWidth="1"/>
    <col min="520" max="520" width="11.85546875" style="115" customWidth="1"/>
    <col min="521" max="521" width="11.140625" style="115" customWidth="1"/>
    <col min="522" max="522" width="9.42578125" style="115" customWidth="1"/>
    <col min="523" max="523" width="13.140625" style="115" customWidth="1"/>
    <col min="524" max="524" width="10.85546875" style="115" customWidth="1"/>
    <col min="525" max="525" width="9.7109375" style="115" customWidth="1"/>
    <col min="526" max="526" width="13.140625" style="115" customWidth="1"/>
    <col min="527" max="528" width="10.85546875" style="115" customWidth="1"/>
    <col min="529" max="529" width="14.140625" style="115" customWidth="1"/>
    <col min="530" max="531" width="10.85546875" style="115" customWidth="1"/>
    <col min="532" max="532" width="14.140625" style="115" customWidth="1"/>
    <col min="533" max="533" width="10.85546875" style="115" customWidth="1"/>
    <col min="534" max="534" width="9.140625" style="115" customWidth="1"/>
    <col min="535" max="535" width="14.140625" style="115" customWidth="1"/>
    <col min="536" max="536" width="10.85546875" style="115" customWidth="1"/>
    <col min="537" max="537" width="9.85546875" style="115" customWidth="1"/>
    <col min="538" max="540" width="8.85546875" style="115"/>
    <col min="541" max="541" width="14.140625" style="115" customWidth="1"/>
    <col min="542" max="769" width="8.85546875" style="115"/>
    <col min="770" max="770" width="11.140625" style="115" customWidth="1"/>
    <col min="771" max="771" width="68.140625" style="115" customWidth="1"/>
    <col min="772" max="772" width="9.85546875" style="115" customWidth="1"/>
    <col min="773" max="773" width="13.7109375" style="115" customWidth="1"/>
    <col min="774" max="774" width="11.140625" style="115" customWidth="1"/>
    <col min="775" max="775" width="10.140625" style="115" customWidth="1"/>
    <col min="776" max="776" width="11.85546875" style="115" customWidth="1"/>
    <col min="777" max="777" width="11.140625" style="115" customWidth="1"/>
    <col min="778" max="778" width="9.42578125" style="115" customWidth="1"/>
    <col min="779" max="779" width="13.140625" style="115" customWidth="1"/>
    <col min="780" max="780" width="10.85546875" style="115" customWidth="1"/>
    <col min="781" max="781" width="9.7109375" style="115" customWidth="1"/>
    <col min="782" max="782" width="13.140625" style="115" customWidth="1"/>
    <col min="783" max="784" width="10.85546875" style="115" customWidth="1"/>
    <col min="785" max="785" width="14.140625" style="115" customWidth="1"/>
    <col min="786" max="787" width="10.85546875" style="115" customWidth="1"/>
    <col min="788" max="788" width="14.140625" style="115" customWidth="1"/>
    <col min="789" max="789" width="10.85546875" style="115" customWidth="1"/>
    <col min="790" max="790" width="9.140625" style="115" customWidth="1"/>
    <col min="791" max="791" width="14.140625" style="115" customWidth="1"/>
    <col min="792" max="792" width="10.85546875" style="115" customWidth="1"/>
    <col min="793" max="793" width="9.85546875" style="115" customWidth="1"/>
    <col min="794" max="796" width="8.85546875" style="115"/>
    <col min="797" max="797" width="14.140625" style="115" customWidth="1"/>
    <col min="798" max="1025" width="8.85546875" style="115"/>
    <col min="1026" max="1026" width="11.140625" style="115" customWidth="1"/>
    <col min="1027" max="1027" width="68.140625" style="115" customWidth="1"/>
    <col min="1028" max="1028" width="9.85546875" style="115" customWidth="1"/>
    <col min="1029" max="1029" width="13.7109375" style="115" customWidth="1"/>
    <col min="1030" max="1030" width="11.140625" style="115" customWidth="1"/>
    <col min="1031" max="1031" width="10.140625" style="115" customWidth="1"/>
    <col min="1032" max="1032" width="11.85546875" style="115" customWidth="1"/>
    <col min="1033" max="1033" width="11.140625" style="115" customWidth="1"/>
    <col min="1034" max="1034" width="9.42578125" style="115" customWidth="1"/>
    <col min="1035" max="1035" width="13.140625" style="115" customWidth="1"/>
    <col min="1036" max="1036" width="10.85546875" style="115" customWidth="1"/>
    <col min="1037" max="1037" width="9.7109375" style="115" customWidth="1"/>
    <col min="1038" max="1038" width="13.140625" style="115" customWidth="1"/>
    <col min="1039" max="1040" width="10.85546875" style="115" customWidth="1"/>
    <col min="1041" max="1041" width="14.140625" style="115" customWidth="1"/>
    <col min="1042" max="1043" width="10.85546875" style="115" customWidth="1"/>
    <col min="1044" max="1044" width="14.140625" style="115" customWidth="1"/>
    <col min="1045" max="1045" width="10.85546875" style="115" customWidth="1"/>
    <col min="1046" max="1046" width="9.140625" style="115" customWidth="1"/>
    <col min="1047" max="1047" width="14.140625" style="115" customWidth="1"/>
    <col min="1048" max="1048" width="10.85546875" style="115" customWidth="1"/>
    <col min="1049" max="1049" width="9.85546875" style="115" customWidth="1"/>
    <col min="1050" max="1052" width="8.85546875" style="115"/>
    <col min="1053" max="1053" width="14.140625" style="115" customWidth="1"/>
    <col min="1054" max="1281" width="8.85546875" style="115"/>
    <col min="1282" max="1282" width="11.140625" style="115" customWidth="1"/>
    <col min="1283" max="1283" width="68.140625" style="115" customWidth="1"/>
    <col min="1284" max="1284" width="9.85546875" style="115" customWidth="1"/>
    <col min="1285" max="1285" width="13.7109375" style="115" customWidth="1"/>
    <col min="1286" max="1286" width="11.140625" style="115" customWidth="1"/>
    <col min="1287" max="1287" width="10.140625" style="115" customWidth="1"/>
    <col min="1288" max="1288" width="11.85546875" style="115" customWidth="1"/>
    <col min="1289" max="1289" width="11.140625" style="115" customWidth="1"/>
    <col min="1290" max="1290" width="9.42578125" style="115" customWidth="1"/>
    <col min="1291" max="1291" width="13.140625" style="115" customWidth="1"/>
    <col min="1292" max="1292" width="10.85546875" style="115" customWidth="1"/>
    <col min="1293" max="1293" width="9.7109375" style="115" customWidth="1"/>
    <col min="1294" max="1294" width="13.140625" style="115" customWidth="1"/>
    <col min="1295" max="1296" width="10.85546875" style="115" customWidth="1"/>
    <col min="1297" max="1297" width="14.140625" style="115" customWidth="1"/>
    <col min="1298" max="1299" width="10.85546875" style="115" customWidth="1"/>
    <col min="1300" max="1300" width="14.140625" style="115" customWidth="1"/>
    <col min="1301" max="1301" width="10.85546875" style="115" customWidth="1"/>
    <col min="1302" max="1302" width="9.140625" style="115" customWidth="1"/>
    <col min="1303" max="1303" width="14.140625" style="115" customWidth="1"/>
    <col min="1304" max="1304" width="10.85546875" style="115" customWidth="1"/>
    <col min="1305" max="1305" width="9.85546875" style="115" customWidth="1"/>
    <col min="1306" max="1308" width="8.85546875" style="115"/>
    <col min="1309" max="1309" width="14.140625" style="115" customWidth="1"/>
    <col min="1310" max="1537" width="8.85546875" style="115"/>
    <col min="1538" max="1538" width="11.140625" style="115" customWidth="1"/>
    <col min="1539" max="1539" width="68.140625" style="115" customWidth="1"/>
    <col min="1540" max="1540" width="9.85546875" style="115" customWidth="1"/>
    <col min="1541" max="1541" width="13.7109375" style="115" customWidth="1"/>
    <col min="1542" max="1542" width="11.140625" style="115" customWidth="1"/>
    <col min="1543" max="1543" width="10.140625" style="115" customWidth="1"/>
    <col min="1544" max="1544" width="11.85546875" style="115" customWidth="1"/>
    <col min="1545" max="1545" width="11.140625" style="115" customWidth="1"/>
    <col min="1546" max="1546" width="9.42578125" style="115" customWidth="1"/>
    <col min="1547" max="1547" width="13.140625" style="115" customWidth="1"/>
    <col min="1548" max="1548" width="10.85546875" style="115" customWidth="1"/>
    <col min="1549" max="1549" width="9.7109375" style="115" customWidth="1"/>
    <col min="1550" max="1550" width="13.140625" style="115" customWidth="1"/>
    <col min="1551" max="1552" width="10.85546875" style="115" customWidth="1"/>
    <col min="1553" max="1553" width="14.140625" style="115" customWidth="1"/>
    <col min="1554" max="1555" width="10.85546875" style="115" customWidth="1"/>
    <col min="1556" max="1556" width="14.140625" style="115" customWidth="1"/>
    <col min="1557" max="1557" width="10.85546875" style="115" customWidth="1"/>
    <col min="1558" max="1558" width="9.140625" style="115" customWidth="1"/>
    <col min="1559" max="1559" width="14.140625" style="115" customWidth="1"/>
    <col min="1560" max="1560" width="10.85546875" style="115" customWidth="1"/>
    <col min="1561" max="1561" width="9.85546875" style="115" customWidth="1"/>
    <col min="1562" max="1564" width="8.85546875" style="115"/>
    <col min="1565" max="1565" width="14.140625" style="115" customWidth="1"/>
    <col min="1566" max="1793" width="8.85546875" style="115"/>
    <col min="1794" max="1794" width="11.140625" style="115" customWidth="1"/>
    <col min="1795" max="1795" width="68.140625" style="115" customWidth="1"/>
    <col min="1796" max="1796" width="9.85546875" style="115" customWidth="1"/>
    <col min="1797" max="1797" width="13.7109375" style="115" customWidth="1"/>
    <col min="1798" max="1798" width="11.140625" style="115" customWidth="1"/>
    <col min="1799" max="1799" width="10.140625" style="115" customWidth="1"/>
    <col min="1800" max="1800" width="11.85546875" style="115" customWidth="1"/>
    <col min="1801" max="1801" width="11.140625" style="115" customWidth="1"/>
    <col min="1802" max="1802" width="9.42578125" style="115" customWidth="1"/>
    <col min="1803" max="1803" width="13.140625" style="115" customWidth="1"/>
    <col min="1804" max="1804" width="10.85546875" style="115" customWidth="1"/>
    <col min="1805" max="1805" width="9.7109375" style="115" customWidth="1"/>
    <col min="1806" max="1806" width="13.140625" style="115" customWidth="1"/>
    <col min="1807" max="1808" width="10.85546875" style="115" customWidth="1"/>
    <col min="1809" max="1809" width="14.140625" style="115" customWidth="1"/>
    <col min="1810" max="1811" width="10.85546875" style="115" customWidth="1"/>
    <col min="1812" max="1812" width="14.140625" style="115" customWidth="1"/>
    <col min="1813" max="1813" width="10.85546875" style="115" customWidth="1"/>
    <col min="1814" max="1814" width="9.140625" style="115" customWidth="1"/>
    <col min="1815" max="1815" width="14.140625" style="115" customWidth="1"/>
    <col min="1816" max="1816" width="10.85546875" style="115" customWidth="1"/>
    <col min="1817" max="1817" width="9.85546875" style="115" customWidth="1"/>
    <col min="1818" max="1820" width="8.85546875" style="115"/>
    <col min="1821" max="1821" width="14.140625" style="115" customWidth="1"/>
    <col min="1822" max="2049" width="8.85546875" style="115"/>
    <col min="2050" max="2050" width="11.140625" style="115" customWidth="1"/>
    <col min="2051" max="2051" width="68.140625" style="115" customWidth="1"/>
    <col min="2052" max="2052" width="9.85546875" style="115" customWidth="1"/>
    <col min="2053" max="2053" width="13.7109375" style="115" customWidth="1"/>
    <col min="2054" max="2054" width="11.140625" style="115" customWidth="1"/>
    <col min="2055" max="2055" width="10.140625" style="115" customWidth="1"/>
    <col min="2056" max="2056" width="11.85546875" style="115" customWidth="1"/>
    <col min="2057" max="2057" width="11.140625" style="115" customWidth="1"/>
    <col min="2058" max="2058" width="9.42578125" style="115" customWidth="1"/>
    <col min="2059" max="2059" width="13.140625" style="115" customWidth="1"/>
    <col min="2060" max="2060" width="10.85546875" style="115" customWidth="1"/>
    <col min="2061" max="2061" width="9.7109375" style="115" customWidth="1"/>
    <col min="2062" max="2062" width="13.140625" style="115" customWidth="1"/>
    <col min="2063" max="2064" width="10.85546875" style="115" customWidth="1"/>
    <col min="2065" max="2065" width="14.140625" style="115" customWidth="1"/>
    <col min="2066" max="2067" width="10.85546875" style="115" customWidth="1"/>
    <col min="2068" max="2068" width="14.140625" style="115" customWidth="1"/>
    <col min="2069" max="2069" width="10.85546875" style="115" customWidth="1"/>
    <col min="2070" max="2070" width="9.140625" style="115" customWidth="1"/>
    <col min="2071" max="2071" width="14.140625" style="115" customWidth="1"/>
    <col min="2072" max="2072" width="10.85546875" style="115" customWidth="1"/>
    <col min="2073" max="2073" width="9.85546875" style="115" customWidth="1"/>
    <col min="2074" max="2076" width="8.85546875" style="115"/>
    <col min="2077" max="2077" width="14.140625" style="115" customWidth="1"/>
    <col min="2078" max="2305" width="8.85546875" style="115"/>
    <col min="2306" max="2306" width="11.140625" style="115" customWidth="1"/>
    <col min="2307" max="2307" width="68.140625" style="115" customWidth="1"/>
    <col min="2308" max="2308" width="9.85546875" style="115" customWidth="1"/>
    <col min="2309" max="2309" width="13.7109375" style="115" customWidth="1"/>
    <col min="2310" max="2310" width="11.140625" style="115" customWidth="1"/>
    <col min="2311" max="2311" width="10.140625" style="115" customWidth="1"/>
    <col min="2312" max="2312" width="11.85546875" style="115" customWidth="1"/>
    <col min="2313" max="2313" width="11.140625" style="115" customWidth="1"/>
    <col min="2314" max="2314" width="9.42578125" style="115" customWidth="1"/>
    <col min="2315" max="2315" width="13.140625" style="115" customWidth="1"/>
    <col min="2316" max="2316" width="10.85546875" style="115" customWidth="1"/>
    <col min="2317" max="2317" width="9.7109375" style="115" customWidth="1"/>
    <col min="2318" max="2318" width="13.140625" style="115" customWidth="1"/>
    <col min="2319" max="2320" width="10.85546875" style="115" customWidth="1"/>
    <col min="2321" max="2321" width="14.140625" style="115" customWidth="1"/>
    <col min="2322" max="2323" width="10.85546875" style="115" customWidth="1"/>
    <col min="2324" max="2324" width="14.140625" style="115" customWidth="1"/>
    <col min="2325" max="2325" width="10.85546875" style="115" customWidth="1"/>
    <col min="2326" max="2326" width="9.140625" style="115" customWidth="1"/>
    <col min="2327" max="2327" width="14.140625" style="115" customWidth="1"/>
    <col min="2328" max="2328" width="10.85546875" style="115" customWidth="1"/>
    <col min="2329" max="2329" width="9.85546875" style="115" customWidth="1"/>
    <col min="2330" max="2332" width="8.85546875" style="115"/>
    <col min="2333" max="2333" width="14.140625" style="115" customWidth="1"/>
    <col min="2334" max="2561" width="8.85546875" style="115"/>
    <col min="2562" max="2562" width="11.140625" style="115" customWidth="1"/>
    <col min="2563" max="2563" width="68.140625" style="115" customWidth="1"/>
    <col min="2564" max="2564" width="9.85546875" style="115" customWidth="1"/>
    <col min="2565" max="2565" width="13.7109375" style="115" customWidth="1"/>
    <col min="2566" max="2566" width="11.140625" style="115" customWidth="1"/>
    <col min="2567" max="2567" width="10.140625" style="115" customWidth="1"/>
    <col min="2568" max="2568" width="11.85546875" style="115" customWidth="1"/>
    <col min="2569" max="2569" width="11.140625" style="115" customWidth="1"/>
    <col min="2570" max="2570" width="9.42578125" style="115" customWidth="1"/>
    <col min="2571" max="2571" width="13.140625" style="115" customWidth="1"/>
    <col min="2572" max="2572" width="10.85546875" style="115" customWidth="1"/>
    <col min="2573" max="2573" width="9.7109375" style="115" customWidth="1"/>
    <col min="2574" max="2574" width="13.140625" style="115" customWidth="1"/>
    <col min="2575" max="2576" width="10.85546875" style="115" customWidth="1"/>
    <col min="2577" max="2577" width="14.140625" style="115" customWidth="1"/>
    <col min="2578" max="2579" width="10.85546875" style="115" customWidth="1"/>
    <col min="2580" max="2580" width="14.140625" style="115" customWidth="1"/>
    <col min="2581" max="2581" width="10.85546875" style="115" customWidth="1"/>
    <col min="2582" max="2582" width="9.140625" style="115" customWidth="1"/>
    <col min="2583" max="2583" width="14.140625" style="115" customWidth="1"/>
    <col min="2584" max="2584" width="10.85546875" style="115" customWidth="1"/>
    <col min="2585" max="2585" width="9.85546875" style="115" customWidth="1"/>
    <col min="2586" max="2588" width="8.85546875" style="115"/>
    <col min="2589" max="2589" width="14.140625" style="115" customWidth="1"/>
    <col min="2590" max="2817" width="8.85546875" style="115"/>
    <col min="2818" max="2818" width="11.140625" style="115" customWidth="1"/>
    <col min="2819" max="2819" width="68.140625" style="115" customWidth="1"/>
    <col min="2820" max="2820" width="9.85546875" style="115" customWidth="1"/>
    <col min="2821" max="2821" width="13.7109375" style="115" customWidth="1"/>
    <col min="2822" max="2822" width="11.140625" style="115" customWidth="1"/>
    <col min="2823" max="2823" width="10.140625" style="115" customWidth="1"/>
    <col min="2824" max="2824" width="11.85546875" style="115" customWidth="1"/>
    <col min="2825" max="2825" width="11.140625" style="115" customWidth="1"/>
    <col min="2826" max="2826" width="9.42578125" style="115" customWidth="1"/>
    <col min="2827" max="2827" width="13.140625" style="115" customWidth="1"/>
    <col min="2828" max="2828" width="10.85546875" style="115" customWidth="1"/>
    <col min="2829" max="2829" width="9.7109375" style="115" customWidth="1"/>
    <col min="2830" max="2830" width="13.140625" style="115" customWidth="1"/>
    <col min="2831" max="2832" width="10.85546875" style="115" customWidth="1"/>
    <col min="2833" max="2833" width="14.140625" style="115" customWidth="1"/>
    <col min="2834" max="2835" width="10.85546875" style="115" customWidth="1"/>
    <col min="2836" max="2836" width="14.140625" style="115" customWidth="1"/>
    <col min="2837" max="2837" width="10.85546875" style="115" customWidth="1"/>
    <col min="2838" max="2838" width="9.140625" style="115" customWidth="1"/>
    <col min="2839" max="2839" width="14.140625" style="115" customWidth="1"/>
    <col min="2840" max="2840" width="10.85546875" style="115" customWidth="1"/>
    <col min="2841" max="2841" width="9.85546875" style="115" customWidth="1"/>
    <col min="2842" max="2844" width="8.85546875" style="115"/>
    <col min="2845" max="2845" width="14.140625" style="115" customWidth="1"/>
    <col min="2846" max="3073" width="8.85546875" style="115"/>
    <col min="3074" max="3074" width="11.140625" style="115" customWidth="1"/>
    <col min="3075" max="3075" width="68.140625" style="115" customWidth="1"/>
    <col min="3076" max="3076" width="9.85546875" style="115" customWidth="1"/>
    <col min="3077" max="3077" width="13.7109375" style="115" customWidth="1"/>
    <col min="3078" max="3078" width="11.140625" style="115" customWidth="1"/>
    <col min="3079" max="3079" width="10.140625" style="115" customWidth="1"/>
    <col min="3080" max="3080" width="11.85546875" style="115" customWidth="1"/>
    <col min="3081" max="3081" width="11.140625" style="115" customWidth="1"/>
    <col min="3082" max="3082" width="9.42578125" style="115" customWidth="1"/>
    <col min="3083" max="3083" width="13.140625" style="115" customWidth="1"/>
    <col min="3084" max="3084" width="10.85546875" style="115" customWidth="1"/>
    <col min="3085" max="3085" width="9.7109375" style="115" customWidth="1"/>
    <col min="3086" max="3086" width="13.140625" style="115" customWidth="1"/>
    <col min="3087" max="3088" width="10.85546875" style="115" customWidth="1"/>
    <col min="3089" max="3089" width="14.140625" style="115" customWidth="1"/>
    <col min="3090" max="3091" width="10.85546875" style="115" customWidth="1"/>
    <col min="3092" max="3092" width="14.140625" style="115" customWidth="1"/>
    <col min="3093" max="3093" width="10.85546875" style="115" customWidth="1"/>
    <col min="3094" max="3094" width="9.140625" style="115" customWidth="1"/>
    <col min="3095" max="3095" width="14.140625" style="115" customWidth="1"/>
    <col min="3096" max="3096" width="10.85546875" style="115" customWidth="1"/>
    <col min="3097" max="3097" width="9.85546875" style="115" customWidth="1"/>
    <col min="3098" max="3100" width="8.85546875" style="115"/>
    <col min="3101" max="3101" width="14.140625" style="115" customWidth="1"/>
    <col min="3102" max="3329" width="8.85546875" style="115"/>
    <col min="3330" max="3330" width="11.140625" style="115" customWidth="1"/>
    <col min="3331" max="3331" width="68.140625" style="115" customWidth="1"/>
    <col min="3332" max="3332" width="9.85546875" style="115" customWidth="1"/>
    <col min="3333" max="3333" width="13.7109375" style="115" customWidth="1"/>
    <col min="3334" max="3334" width="11.140625" style="115" customWidth="1"/>
    <col min="3335" max="3335" width="10.140625" style="115" customWidth="1"/>
    <col min="3336" max="3336" width="11.85546875" style="115" customWidth="1"/>
    <col min="3337" max="3337" width="11.140625" style="115" customWidth="1"/>
    <col min="3338" max="3338" width="9.42578125" style="115" customWidth="1"/>
    <col min="3339" max="3339" width="13.140625" style="115" customWidth="1"/>
    <col min="3340" max="3340" width="10.85546875" style="115" customWidth="1"/>
    <col min="3341" max="3341" width="9.7109375" style="115" customWidth="1"/>
    <col min="3342" max="3342" width="13.140625" style="115" customWidth="1"/>
    <col min="3343" max="3344" width="10.85546875" style="115" customWidth="1"/>
    <col min="3345" max="3345" width="14.140625" style="115" customWidth="1"/>
    <col min="3346" max="3347" width="10.85546875" style="115" customWidth="1"/>
    <col min="3348" max="3348" width="14.140625" style="115" customWidth="1"/>
    <col min="3349" max="3349" width="10.85546875" style="115" customWidth="1"/>
    <col min="3350" max="3350" width="9.140625" style="115" customWidth="1"/>
    <col min="3351" max="3351" width="14.140625" style="115" customWidth="1"/>
    <col min="3352" max="3352" width="10.85546875" style="115" customWidth="1"/>
    <col min="3353" max="3353" width="9.85546875" style="115" customWidth="1"/>
    <col min="3354" max="3356" width="8.85546875" style="115"/>
    <col min="3357" max="3357" width="14.140625" style="115" customWidth="1"/>
    <col min="3358" max="3585" width="8.85546875" style="115"/>
    <col min="3586" max="3586" width="11.140625" style="115" customWidth="1"/>
    <col min="3587" max="3587" width="68.140625" style="115" customWidth="1"/>
    <col min="3588" max="3588" width="9.85546875" style="115" customWidth="1"/>
    <col min="3589" max="3589" width="13.7109375" style="115" customWidth="1"/>
    <col min="3590" max="3590" width="11.140625" style="115" customWidth="1"/>
    <col min="3591" max="3591" width="10.140625" style="115" customWidth="1"/>
    <col min="3592" max="3592" width="11.85546875" style="115" customWidth="1"/>
    <col min="3593" max="3593" width="11.140625" style="115" customWidth="1"/>
    <col min="3594" max="3594" width="9.42578125" style="115" customWidth="1"/>
    <col min="3595" max="3595" width="13.140625" style="115" customWidth="1"/>
    <col min="3596" max="3596" width="10.85546875" style="115" customWidth="1"/>
    <col min="3597" max="3597" width="9.7109375" style="115" customWidth="1"/>
    <col min="3598" max="3598" width="13.140625" style="115" customWidth="1"/>
    <col min="3599" max="3600" width="10.85546875" style="115" customWidth="1"/>
    <col min="3601" max="3601" width="14.140625" style="115" customWidth="1"/>
    <col min="3602" max="3603" width="10.85546875" style="115" customWidth="1"/>
    <col min="3604" max="3604" width="14.140625" style="115" customWidth="1"/>
    <col min="3605" max="3605" width="10.85546875" style="115" customWidth="1"/>
    <col min="3606" max="3606" width="9.140625" style="115" customWidth="1"/>
    <col min="3607" max="3607" width="14.140625" style="115" customWidth="1"/>
    <col min="3608" max="3608" width="10.85546875" style="115" customWidth="1"/>
    <col min="3609" max="3609" width="9.85546875" style="115" customWidth="1"/>
    <col min="3610" max="3612" width="8.85546875" style="115"/>
    <col min="3613" max="3613" width="14.140625" style="115" customWidth="1"/>
    <col min="3614" max="3841" width="8.85546875" style="115"/>
    <col min="3842" max="3842" width="11.140625" style="115" customWidth="1"/>
    <col min="3843" max="3843" width="68.140625" style="115" customWidth="1"/>
    <col min="3844" max="3844" width="9.85546875" style="115" customWidth="1"/>
    <col min="3845" max="3845" width="13.7109375" style="115" customWidth="1"/>
    <col min="3846" max="3846" width="11.140625" style="115" customWidth="1"/>
    <col min="3847" max="3847" width="10.140625" style="115" customWidth="1"/>
    <col min="3848" max="3848" width="11.85546875" style="115" customWidth="1"/>
    <col min="3849" max="3849" width="11.140625" style="115" customWidth="1"/>
    <col min="3850" max="3850" width="9.42578125" style="115" customWidth="1"/>
    <col min="3851" max="3851" width="13.140625" style="115" customWidth="1"/>
    <col min="3852" max="3852" width="10.85546875" style="115" customWidth="1"/>
    <col min="3853" max="3853" width="9.7109375" style="115" customWidth="1"/>
    <col min="3854" max="3854" width="13.140625" style="115" customWidth="1"/>
    <col min="3855" max="3856" width="10.85546875" style="115" customWidth="1"/>
    <col min="3857" max="3857" width="14.140625" style="115" customWidth="1"/>
    <col min="3858" max="3859" width="10.85546875" style="115" customWidth="1"/>
    <col min="3860" max="3860" width="14.140625" style="115" customWidth="1"/>
    <col min="3861" max="3861" width="10.85546875" style="115" customWidth="1"/>
    <col min="3862" max="3862" width="9.140625" style="115" customWidth="1"/>
    <col min="3863" max="3863" width="14.140625" style="115" customWidth="1"/>
    <col min="3864" max="3864" width="10.85546875" style="115" customWidth="1"/>
    <col min="3865" max="3865" width="9.85546875" style="115" customWidth="1"/>
    <col min="3866" max="3868" width="8.85546875" style="115"/>
    <col min="3869" max="3869" width="14.140625" style="115" customWidth="1"/>
    <col min="3870" max="4097" width="8.85546875" style="115"/>
    <col min="4098" max="4098" width="11.140625" style="115" customWidth="1"/>
    <col min="4099" max="4099" width="68.140625" style="115" customWidth="1"/>
    <col min="4100" max="4100" width="9.85546875" style="115" customWidth="1"/>
    <col min="4101" max="4101" width="13.7109375" style="115" customWidth="1"/>
    <col min="4102" max="4102" width="11.140625" style="115" customWidth="1"/>
    <col min="4103" max="4103" width="10.140625" style="115" customWidth="1"/>
    <col min="4104" max="4104" width="11.85546875" style="115" customWidth="1"/>
    <col min="4105" max="4105" width="11.140625" style="115" customWidth="1"/>
    <col min="4106" max="4106" width="9.42578125" style="115" customWidth="1"/>
    <col min="4107" max="4107" width="13.140625" style="115" customWidth="1"/>
    <col min="4108" max="4108" width="10.85546875" style="115" customWidth="1"/>
    <col min="4109" max="4109" width="9.7109375" style="115" customWidth="1"/>
    <col min="4110" max="4110" width="13.140625" style="115" customWidth="1"/>
    <col min="4111" max="4112" width="10.85546875" style="115" customWidth="1"/>
    <col min="4113" max="4113" width="14.140625" style="115" customWidth="1"/>
    <col min="4114" max="4115" width="10.85546875" style="115" customWidth="1"/>
    <col min="4116" max="4116" width="14.140625" style="115" customWidth="1"/>
    <col min="4117" max="4117" width="10.85546875" style="115" customWidth="1"/>
    <col min="4118" max="4118" width="9.140625" style="115" customWidth="1"/>
    <col min="4119" max="4119" width="14.140625" style="115" customWidth="1"/>
    <col min="4120" max="4120" width="10.85546875" style="115" customWidth="1"/>
    <col min="4121" max="4121" width="9.85546875" style="115" customWidth="1"/>
    <col min="4122" max="4124" width="8.85546875" style="115"/>
    <col min="4125" max="4125" width="14.140625" style="115" customWidth="1"/>
    <col min="4126" max="4353" width="8.85546875" style="115"/>
    <col min="4354" max="4354" width="11.140625" style="115" customWidth="1"/>
    <col min="4355" max="4355" width="68.140625" style="115" customWidth="1"/>
    <col min="4356" max="4356" width="9.85546875" style="115" customWidth="1"/>
    <col min="4357" max="4357" width="13.7109375" style="115" customWidth="1"/>
    <col min="4358" max="4358" width="11.140625" style="115" customWidth="1"/>
    <col min="4359" max="4359" width="10.140625" style="115" customWidth="1"/>
    <col min="4360" max="4360" width="11.85546875" style="115" customWidth="1"/>
    <col min="4361" max="4361" width="11.140625" style="115" customWidth="1"/>
    <col min="4362" max="4362" width="9.42578125" style="115" customWidth="1"/>
    <col min="4363" max="4363" width="13.140625" style="115" customWidth="1"/>
    <col min="4364" max="4364" width="10.85546875" style="115" customWidth="1"/>
    <col min="4365" max="4365" width="9.7109375" style="115" customWidth="1"/>
    <col min="4366" max="4366" width="13.140625" style="115" customWidth="1"/>
    <col min="4367" max="4368" width="10.85546875" style="115" customWidth="1"/>
    <col min="4369" max="4369" width="14.140625" style="115" customWidth="1"/>
    <col min="4370" max="4371" width="10.85546875" style="115" customWidth="1"/>
    <col min="4372" max="4372" width="14.140625" style="115" customWidth="1"/>
    <col min="4373" max="4373" width="10.85546875" style="115" customWidth="1"/>
    <col min="4374" max="4374" width="9.140625" style="115" customWidth="1"/>
    <col min="4375" max="4375" width="14.140625" style="115" customWidth="1"/>
    <col min="4376" max="4376" width="10.85546875" style="115" customWidth="1"/>
    <col min="4377" max="4377" width="9.85546875" style="115" customWidth="1"/>
    <col min="4378" max="4380" width="8.85546875" style="115"/>
    <col min="4381" max="4381" width="14.140625" style="115" customWidth="1"/>
    <col min="4382" max="4609" width="8.85546875" style="115"/>
    <col min="4610" max="4610" width="11.140625" style="115" customWidth="1"/>
    <col min="4611" max="4611" width="68.140625" style="115" customWidth="1"/>
    <col min="4612" max="4612" width="9.85546875" style="115" customWidth="1"/>
    <col min="4613" max="4613" width="13.7109375" style="115" customWidth="1"/>
    <col min="4614" max="4614" width="11.140625" style="115" customWidth="1"/>
    <col min="4615" max="4615" width="10.140625" style="115" customWidth="1"/>
    <col min="4616" max="4616" width="11.85546875" style="115" customWidth="1"/>
    <col min="4617" max="4617" width="11.140625" style="115" customWidth="1"/>
    <col min="4618" max="4618" width="9.42578125" style="115" customWidth="1"/>
    <col min="4619" max="4619" width="13.140625" style="115" customWidth="1"/>
    <col min="4620" max="4620" width="10.85546875" style="115" customWidth="1"/>
    <col min="4621" max="4621" width="9.7109375" style="115" customWidth="1"/>
    <col min="4622" max="4622" width="13.140625" style="115" customWidth="1"/>
    <col min="4623" max="4624" width="10.85546875" style="115" customWidth="1"/>
    <col min="4625" max="4625" width="14.140625" style="115" customWidth="1"/>
    <col min="4626" max="4627" width="10.85546875" style="115" customWidth="1"/>
    <col min="4628" max="4628" width="14.140625" style="115" customWidth="1"/>
    <col min="4629" max="4629" width="10.85546875" style="115" customWidth="1"/>
    <col min="4630" max="4630" width="9.140625" style="115" customWidth="1"/>
    <col min="4631" max="4631" width="14.140625" style="115" customWidth="1"/>
    <col min="4632" max="4632" width="10.85546875" style="115" customWidth="1"/>
    <col min="4633" max="4633" width="9.85546875" style="115" customWidth="1"/>
    <col min="4634" max="4636" width="8.85546875" style="115"/>
    <col min="4637" max="4637" width="14.140625" style="115" customWidth="1"/>
    <col min="4638" max="4865" width="8.85546875" style="115"/>
    <col min="4866" max="4866" width="11.140625" style="115" customWidth="1"/>
    <col min="4867" max="4867" width="68.140625" style="115" customWidth="1"/>
    <col min="4868" max="4868" width="9.85546875" style="115" customWidth="1"/>
    <col min="4869" max="4869" width="13.7109375" style="115" customWidth="1"/>
    <col min="4870" max="4870" width="11.140625" style="115" customWidth="1"/>
    <col min="4871" max="4871" width="10.140625" style="115" customWidth="1"/>
    <col min="4872" max="4872" width="11.85546875" style="115" customWidth="1"/>
    <col min="4873" max="4873" width="11.140625" style="115" customWidth="1"/>
    <col min="4874" max="4874" width="9.42578125" style="115" customWidth="1"/>
    <col min="4875" max="4875" width="13.140625" style="115" customWidth="1"/>
    <col min="4876" max="4876" width="10.85546875" style="115" customWidth="1"/>
    <col min="4877" max="4877" width="9.7109375" style="115" customWidth="1"/>
    <col min="4878" max="4878" width="13.140625" style="115" customWidth="1"/>
    <col min="4879" max="4880" width="10.85546875" style="115" customWidth="1"/>
    <col min="4881" max="4881" width="14.140625" style="115" customWidth="1"/>
    <col min="4882" max="4883" width="10.85546875" style="115" customWidth="1"/>
    <col min="4884" max="4884" width="14.140625" style="115" customWidth="1"/>
    <col min="4885" max="4885" width="10.85546875" style="115" customWidth="1"/>
    <col min="4886" max="4886" width="9.140625" style="115" customWidth="1"/>
    <col min="4887" max="4887" width="14.140625" style="115" customWidth="1"/>
    <col min="4888" max="4888" width="10.85546875" style="115" customWidth="1"/>
    <col min="4889" max="4889" width="9.85546875" style="115" customWidth="1"/>
    <col min="4890" max="4892" width="8.85546875" style="115"/>
    <col min="4893" max="4893" width="14.140625" style="115" customWidth="1"/>
    <col min="4894" max="5121" width="8.85546875" style="115"/>
    <col min="5122" max="5122" width="11.140625" style="115" customWidth="1"/>
    <col min="5123" max="5123" width="68.140625" style="115" customWidth="1"/>
    <col min="5124" max="5124" width="9.85546875" style="115" customWidth="1"/>
    <col min="5125" max="5125" width="13.7109375" style="115" customWidth="1"/>
    <col min="5126" max="5126" width="11.140625" style="115" customWidth="1"/>
    <col min="5127" max="5127" width="10.140625" style="115" customWidth="1"/>
    <col min="5128" max="5128" width="11.85546875" style="115" customWidth="1"/>
    <col min="5129" max="5129" width="11.140625" style="115" customWidth="1"/>
    <col min="5130" max="5130" width="9.42578125" style="115" customWidth="1"/>
    <col min="5131" max="5131" width="13.140625" style="115" customWidth="1"/>
    <col min="5132" max="5132" width="10.85546875" style="115" customWidth="1"/>
    <col min="5133" max="5133" width="9.7109375" style="115" customWidth="1"/>
    <col min="5134" max="5134" width="13.140625" style="115" customWidth="1"/>
    <col min="5135" max="5136" width="10.85546875" style="115" customWidth="1"/>
    <col min="5137" max="5137" width="14.140625" style="115" customWidth="1"/>
    <col min="5138" max="5139" width="10.85546875" style="115" customWidth="1"/>
    <col min="5140" max="5140" width="14.140625" style="115" customWidth="1"/>
    <col min="5141" max="5141" width="10.85546875" style="115" customWidth="1"/>
    <col min="5142" max="5142" width="9.140625" style="115" customWidth="1"/>
    <col min="5143" max="5143" width="14.140625" style="115" customWidth="1"/>
    <col min="5144" max="5144" width="10.85546875" style="115" customWidth="1"/>
    <col min="5145" max="5145" width="9.85546875" style="115" customWidth="1"/>
    <col min="5146" max="5148" width="8.85546875" style="115"/>
    <col min="5149" max="5149" width="14.140625" style="115" customWidth="1"/>
    <col min="5150" max="5377" width="8.85546875" style="115"/>
    <col min="5378" max="5378" width="11.140625" style="115" customWidth="1"/>
    <col min="5379" max="5379" width="68.140625" style="115" customWidth="1"/>
    <col min="5380" max="5380" width="9.85546875" style="115" customWidth="1"/>
    <col min="5381" max="5381" width="13.7109375" style="115" customWidth="1"/>
    <col min="5382" max="5382" width="11.140625" style="115" customWidth="1"/>
    <col min="5383" max="5383" width="10.140625" style="115" customWidth="1"/>
    <col min="5384" max="5384" width="11.85546875" style="115" customWidth="1"/>
    <col min="5385" max="5385" width="11.140625" style="115" customWidth="1"/>
    <col min="5386" max="5386" width="9.42578125" style="115" customWidth="1"/>
    <col min="5387" max="5387" width="13.140625" style="115" customWidth="1"/>
    <col min="5388" max="5388" width="10.85546875" style="115" customWidth="1"/>
    <col min="5389" max="5389" width="9.7109375" style="115" customWidth="1"/>
    <col min="5390" max="5390" width="13.140625" style="115" customWidth="1"/>
    <col min="5391" max="5392" width="10.85546875" style="115" customWidth="1"/>
    <col min="5393" max="5393" width="14.140625" style="115" customWidth="1"/>
    <col min="5394" max="5395" width="10.85546875" style="115" customWidth="1"/>
    <col min="5396" max="5396" width="14.140625" style="115" customWidth="1"/>
    <col min="5397" max="5397" width="10.85546875" style="115" customWidth="1"/>
    <col min="5398" max="5398" width="9.140625" style="115" customWidth="1"/>
    <col min="5399" max="5399" width="14.140625" style="115" customWidth="1"/>
    <col min="5400" max="5400" width="10.85546875" style="115" customWidth="1"/>
    <col min="5401" max="5401" width="9.85546875" style="115" customWidth="1"/>
    <col min="5402" max="5404" width="8.85546875" style="115"/>
    <col min="5405" max="5405" width="14.140625" style="115" customWidth="1"/>
    <col min="5406" max="5633" width="8.85546875" style="115"/>
    <col min="5634" max="5634" width="11.140625" style="115" customWidth="1"/>
    <col min="5635" max="5635" width="68.140625" style="115" customWidth="1"/>
    <col min="5636" max="5636" width="9.85546875" style="115" customWidth="1"/>
    <col min="5637" max="5637" width="13.7109375" style="115" customWidth="1"/>
    <col min="5638" max="5638" width="11.140625" style="115" customWidth="1"/>
    <col min="5639" max="5639" width="10.140625" style="115" customWidth="1"/>
    <col min="5640" max="5640" width="11.85546875" style="115" customWidth="1"/>
    <col min="5641" max="5641" width="11.140625" style="115" customWidth="1"/>
    <col min="5642" max="5642" width="9.42578125" style="115" customWidth="1"/>
    <col min="5643" max="5643" width="13.140625" style="115" customWidth="1"/>
    <col min="5644" max="5644" width="10.85546875" style="115" customWidth="1"/>
    <col min="5645" max="5645" width="9.7109375" style="115" customWidth="1"/>
    <col min="5646" max="5646" width="13.140625" style="115" customWidth="1"/>
    <col min="5647" max="5648" width="10.85546875" style="115" customWidth="1"/>
    <col min="5649" max="5649" width="14.140625" style="115" customWidth="1"/>
    <col min="5650" max="5651" width="10.85546875" style="115" customWidth="1"/>
    <col min="5652" max="5652" width="14.140625" style="115" customWidth="1"/>
    <col min="5653" max="5653" width="10.85546875" style="115" customWidth="1"/>
    <col min="5654" max="5654" width="9.140625" style="115" customWidth="1"/>
    <col min="5655" max="5655" width="14.140625" style="115" customWidth="1"/>
    <col min="5656" max="5656" width="10.85546875" style="115" customWidth="1"/>
    <col min="5657" max="5657" width="9.85546875" style="115" customWidth="1"/>
    <col min="5658" max="5660" width="8.85546875" style="115"/>
    <col min="5661" max="5661" width="14.140625" style="115" customWidth="1"/>
    <col min="5662" max="5889" width="8.85546875" style="115"/>
    <col min="5890" max="5890" width="11.140625" style="115" customWidth="1"/>
    <col min="5891" max="5891" width="68.140625" style="115" customWidth="1"/>
    <col min="5892" max="5892" width="9.85546875" style="115" customWidth="1"/>
    <col min="5893" max="5893" width="13.7109375" style="115" customWidth="1"/>
    <col min="5894" max="5894" width="11.140625" style="115" customWidth="1"/>
    <col min="5895" max="5895" width="10.140625" style="115" customWidth="1"/>
    <col min="5896" max="5896" width="11.85546875" style="115" customWidth="1"/>
    <col min="5897" max="5897" width="11.140625" style="115" customWidth="1"/>
    <col min="5898" max="5898" width="9.42578125" style="115" customWidth="1"/>
    <col min="5899" max="5899" width="13.140625" style="115" customWidth="1"/>
    <col min="5900" max="5900" width="10.85546875" style="115" customWidth="1"/>
    <col min="5901" max="5901" width="9.7109375" style="115" customWidth="1"/>
    <col min="5902" max="5902" width="13.140625" style="115" customWidth="1"/>
    <col min="5903" max="5904" width="10.85546875" style="115" customWidth="1"/>
    <col min="5905" max="5905" width="14.140625" style="115" customWidth="1"/>
    <col min="5906" max="5907" width="10.85546875" style="115" customWidth="1"/>
    <col min="5908" max="5908" width="14.140625" style="115" customWidth="1"/>
    <col min="5909" max="5909" width="10.85546875" style="115" customWidth="1"/>
    <col min="5910" max="5910" width="9.140625" style="115" customWidth="1"/>
    <col min="5911" max="5911" width="14.140625" style="115" customWidth="1"/>
    <col min="5912" max="5912" width="10.85546875" style="115" customWidth="1"/>
    <col min="5913" max="5913" width="9.85546875" style="115" customWidth="1"/>
    <col min="5914" max="5916" width="8.85546875" style="115"/>
    <col min="5917" max="5917" width="14.140625" style="115" customWidth="1"/>
    <col min="5918" max="6145" width="8.85546875" style="115"/>
    <col min="6146" max="6146" width="11.140625" style="115" customWidth="1"/>
    <col min="6147" max="6147" width="68.140625" style="115" customWidth="1"/>
    <col min="6148" max="6148" width="9.85546875" style="115" customWidth="1"/>
    <col min="6149" max="6149" width="13.7109375" style="115" customWidth="1"/>
    <col min="6150" max="6150" width="11.140625" style="115" customWidth="1"/>
    <col min="6151" max="6151" width="10.140625" style="115" customWidth="1"/>
    <col min="6152" max="6152" width="11.85546875" style="115" customWidth="1"/>
    <col min="6153" max="6153" width="11.140625" style="115" customWidth="1"/>
    <col min="6154" max="6154" width="9.42578125" style="115" customWidth="1"/>
    <col min="6155" max="6155" width="13.140625" style="115" customWidth="1"/>
    <col min="6156" max="6156" width="10.85546875" style="115" customWidth="1"/>
    <col min="6157" max="6157" width="9.7109375" style="115" customWidth="1"/>
    <col min="6158" max="6158" width="13.140625" style="115" customWidth="1"/>
    <col min="6159" max="6160" width="10.85546875" style="115" customWidth="1"/>
    <col min="6161" max="6161" width="14.140625" style="115" customWidth="1"/>
    <col min="6162" max="6163" width="10.85546875" style="115" customWidth="1"/>
    <col min="6164" max="6164" width="14.140625" style="115" customWidth="1"/>
    <col min="6165" max="6165" width="10.85546875" style="115" customWidth="1"/>
    <col min="6166" max="6166" width="9.140625" style="115" customWidth="1"/>
    <col min="6167" max="6167" width="14.140625" style="115" customWidth="1"/>
    <col min="6168" max="6168" width="10.85546875" style="115" customWidth="1"/>
    <col min="6169" max="6169" width="9.85546875" style="115" customWidth="1"/>
    <col min="6170" max="6172" width="8.85546875" style="115"/>
    <col min="6173" max="6173" width="14.140625" style="115" customWidth="1"/>
    <col min="6174" max="6401" width="8.85546875" style="115"/>
    <col min="6402" max="6402" width="11.140625" style="115" customWidth="1"/>
    <col min="6403" max="6403" width="68.140625" style="115" customWidth="1"/>
    <col min="6404" max="6404" width="9.85546875" style="115" customWidth="1"/>
    <col min="6405" max="6405" width="13.7109375" style="115" customWidth="1"/>
    <col min="6406" max="6406" width="11.140625" style="115" customWidth="1"/>
    <col min="6407" max="6407" width="10.140625" style="115" customWidth="1"/>
    <col min="6408" max="6408" width="11.85546875" style="115" customWidth="1"/>
    <col min="6409" max="6409" width="11.140625" style="115" customWidth="1"/>
    <col min="6410" max="6410" width="9.42578125" style="115" customWidth="1"/>
    <col min="6411" max="6411" width="13.140625" style="115" customWidth="1"/>
    <col min="6412" max="6412" width="10.85546875" style="115" customWidth="1"/>
    <col min="6413" max="6413" width="9.7109375" style="115" customWidth="1"/>
    <col min="6414" max="6414" width="13.140625" style="115" customWidth="1"/>
    <col min="6415" max="6416" width="10.85546875" style="115" customWidth="1"/>
    <col min="6417" max="6417" width="14.140625" style="115" customWidth="1"/>
    <col min="6418" max="6419" width="10.85546875" style="115" customWidth="1"/>
    <col min="6420" max="6420" width="14.140625" style="115" customWidth="1"/>
    <col min="6421" max="6421" width="10.85546875" style="115" customWidth="1"/>
    <col min="6422" max="6422" width="9.140625" style="115" customWidth="1"/>
    <col min="6423" max="6423" width="14.140625" style="115" customWidth="1"/>
    <col min="6424" max="6424" width="10.85546875" style="115" customWidth="1"/>
    <col min="6425" max="6425" width="9.85546875" style="115" customWidth="1"/>
    <col min="6426" max="6428" width="8.85546875" style="115"/>
    <col min="6429" max="6429" width="14.140625" style="115" customWidth="1"/>
    <col min="6430" max="6657" width="8.85546875" style="115"/>
    <col min="6658" max="6658" width="11.140625" style="115" customWidth="1"/>
    <col min="6659" max="6659" width="68.140625" style="115" customWidth="1"/>
    <col min="6660" max="6660" width="9.85546875" style="115" customWidth="1"/>
    <col min="6661" max="6661" width="13.7109375" style="115" customWidth="1"/>
    <col min="6662" max="6662" width="11.140625" style="115" customWidth="1"/>
    <col min="6663" max="6663" width="10.140625" style="115" customWidth="1"/>
    <col min="6664" max="6664" width="11.85546875" style="115" customWidth="1"/>
    <col min="6665" max="6665" width="11.140625" style="115" customWidth="1"/>
    <col min="6666" max="6666" width="9.42578125" style="115" customWidth="1"/>
    <col min="6667" max="6667" width="13.140625" style="115" customWidth="1"/>
    <col min="6668" max="6668" width="10.85546875" style="115" customWidth="1"/>
    <col min="6669" max="6669" width="9.7109375" style="115" customWidth="1"/>
    <col min="6670" max="6670" width="13.140625" style="115" customWidth="1"/>
    <col min="6671" max="6672" width="10.85546875" style="115" customWidth="1"/>
    <col min="6673" max="6673" width="14.140625" style="115" customWidth="1"/>
    <col min="6674" max="6675" width="10.85546875" style="115" customWidth="1"/>
    <col min="6676" max="6676" width="14.140625" style="115" customWidth="1"/>
    <col min="6677" max="6677" width="10.85546875" style="115" customWidth="1"/>
    <col min="6678" max="6678" width="9.140625" style="115" customWidth="1"/>
    <col min="6679" max="6679" width="14.140625" style="115" customWidth="1"/>
    <col min="6680" max="6680" width="10.85546875" style="115" customWidth="1"/>
    <col min="6681" max="6681" width="9.85546875" style="115" customWidth="1"/>
    <col min="6682" max="6684" width="8.85546875" style="115"/>
    <col min="6685" max="6685" width="14.140625" style="115" customWidth="1"/>
    <col min="6686" max="6913" width="8.85546875" style="115"/>
    <col min="6914" max="6914" width="11.140625" style="115" customWidth="1"/>
    <col min="6915" max="6915" width="68.140625" style="115" customWidth="1"/>
    <col min="6916" max="6916" width="9.85546875" style="115" customWidth="1"/>
    <col min="6917" max="6917" width="13.7109375" style="115" customWidth="1"/>
    <col min="6918" max="6918" width="11.140625" style="115" customWidth="1"/>
    <col min="6919" max="6919" width="10.140625" style="115" customWidth="1"/>
    <col min="6920" max="6920" width="11.85546875" style="115" customWidth="1"/>
    <col min="6921" max="6921" width="11.140625" style="115" customWidth="1"/>
    <col min="6922" max="6922" width="9.42578125" style="115" customWidth="1"/>
    <col min="6923" max="6923" width="13.140625" style="115" customWidth="1"/>
    <col min="6924" max="6924" width="10.85546875" style="115" customWidth="1"/>
    <col min="6925" max="6925" width="9.7109375" style="115" customWidth="1"/>
    <col min="6926" max="6926" width="13.140625" style="115" customWidth="1"/>
    <col min="6927" max="6928" width="10.85546875" style="115" customWidth="1"/>
    <col min="6929" max="6929" width="14.140625" style="115" customWidth="1"/>
    <col min="6930" max="6931" width="10.85546875" style="115" customWidth="1"/>
    <col min="6932" max="6932" width="14.140625" style="115" customWidth="1"/>
    <col min="6933" max="6933" width="10.85546875" style="115" customWidth="1"/>
    <col min="6934" max="6934" width="9.140625" style="115" customWidth="1"/>
    <col min="6935" max="6935" width="14.140625" style="115" customWidth="1"/>
    <col min="6936" max="6936" width="10.85546875" style="115" customWidth="1"/>
    <col min="6937" max="6937" width="9.85546875" style="115" customWidth="1"/>
    <col min="6938" max="6940" width="8.85546875" style="115"/>
    <col min="6941" max="6941" width="14.140625" style="115" customWidth="1"/>
    <col min="6942" max="7169" width="8.85546875" style="115"/>
    <col min="7170" max="7170" width="11.140625" style="115" customWidth="1"/>
    <col min="7171" max="7171" width="68.140625" style="115" customWidth="1"/>
    <col min="7172" max="7172" width="9.85546875" style="115" customWidth="1"/>
    <col min="7173" max="7173" width="13.7109375" style="115" customWidth="1"/>
    <col min="7174" max="7174" width="11.140625" style="115" customWidth="1"/>
    <col min="7175" max="7175" width="10.140625" style="115" customWidth="1"/>
    <col min="7176" max="7176" width="11.85546875" style="115" customWidth="1"/>
    <col min="7177" max="7177" width="11.140625" style="115" customWidth="1"/>
    <col min="7178" max="7178" width="9.42578125" style="115" customWidth="1"/>
    <col min="7179" max="7179" width="13.140625" style="115" customWidth="1"/>
    <col min="7180" max="7180" width="10.85546875" style="115" customWidth="1"/>
    <col min="7181" max="7181" width="9.7109375" style="115" customWidth="1"/>
    <col min="7182" max="7182" width="13.140625" style="115" customWidth="1"/>
    <col min="7183" max="7184" width="10.85546875" style="115" customWidth="1"/>
    <col min="7185" max="7185" width="14.140625" style="115" customWidth="1"/>
    <col min="7186" max="7187" width="10.85546875" style="115" customWidth="1"/>
    <col min="7188" max="7188" width="14.140625" style="115" customWidth="1"/>
    <col min="7189" max="7189" width="10.85546875" style="115" customWidth="1"/>
    <col min="7190" max="7190" width="9.140625" style="115" customWidth="1"/>
    <col min="7191" max="7191" width="14.140625" style="115" customWidth="1"/>
    <col min="7192" max="7192" width="10.85546875" style="115" customWidth="1"/>
    <col min="7193" max="7193" width="9.85546875" style="115" customWidth="1"/>
    <col min="7194" max="7196" width="8.85546875" style="115"/>
    <col min="7197" max="7197" width="14.140625" style="115" customWidth="1"/>
    <col min="7198" max="7425" width="8.85546875" style="115"/>
    <col min="7426" max="7426" width="11.140625" style="115" customWidth="1"/>
    <col min="7427" max="7427" width="68.140625" style="115" customWidth="1"/>
    <col min="7428" max="7428" width="9.85546875" style="115" customWidth="1"/>
    <col min="7429" max="7429" width="13.7109375" style="115" customWidth="1"/>
    <col min="7430" max="7430" width="11.140625" style="115" customWidth="1"/>
    <col min="7431" max="7431" width="10.140625" style="115" customWidth="1"/>
    <col min="7432" max="7432" width="11.85546875" style="115" customWidth="1"/>
    <col min="7433" max="7433" width="11.140625" style="115" customWidth="1"/>
    <col min="7434" max="7434" width="9.42578125" style="115" customWidth="1"/>
    <col min="7435" max="7435" width="13.140625" style="115" customWidth="1"/>
    <col min="7436" max="7436" width="10.85546875" style="115" customWidth="1"/>
    <col min="7437" max="7437" width="9.7109375" style="115" customWidth="1"/>
    <col min="7438" max="7438" width="13.140625" style="115" customWidth="1"/>
    <col min="7439" max="7440" width="10.85546875" style="115" customWidth="1"/>
    <col min="7441" max="7441" width="14.140625" style="115" customWidth="1"/>
    <col min="7442" max="7443" width="10.85546875" style="115" customWidth="1"/>
    <col min="7444" max="7444" width="14.140625" style="115" customWidth="1"/>
    <col min="7445" max="7445" width="10.85546875" style="115" customWidth="1"/>
    <col min="7446" max="7446" width="9.140625" style="115" customWidth="1"/>
    <col min="7447" max="7447" width="14.140625" style="115" customWidth="1"/>
    <col min="7448" max="7448" width="10.85546875" style="115" customWidth="1"/>
    <col min="7449" max="7449" width="9.85546875" style="115" customWidth="1"/>
    <col min="7450" max="7452" width="8.85546875" style="115"/>
    <col min="7453" max="7453" width="14.140625" style="115" customWidth="1"/>
    <col min="7454" max="7681" width="8.85546875" style="115"/>
    <col min="7682" max="7682" width="11.140625" style="115" customWidth="1"/>
    <col min="7683" max="7683" width="68.140625" style="115" customWidth="1"/>
    <col min="7684" max="7684" width="9.85546875" style="115" customWidth="1"/>
    <col min="7685" max="7685" width="13.7109375" style="115" customWidth="1"/>
    <col min="7686" max="7686" width="11.140625" style="115" customWidth="1"/>
    <col min="7687" max="7687" width="10.140625" style="115" customWidth="1"/>
    <col min="7688" max="7688" width="11.85546875" style="115" customWidth="1"/>
    <col min="7689" max="7689" width="11.140625" style="115" customWidth="1"/>
    <col min="7690" max="7690" width="9.42578125" style="115" customWidth="1"/>
    <col min="7691" max="7691" width="13.140625" style="115" customWidth="1"/>
    <col min="7692" max="7692" width="10.85546875" style="115" customWidth="1"/>
    <col min="7693" max="7693" width="9.7109375" style="115" customWidth="1"/>
    <col min="7694" max="7694" width="13.140625" style="115" customWidth="1"/>
    <col min="7695" max="7696" width="10.85546875" style="115" customWidth="1"/>
    <col min="7697" max="7697" width="14.140625" style="115" customWidth="1"/>
    <col min="7698" max="7699" width="10.85546875" style="115" customWidth="1"/>
    <col min="7700" max="7700" width="14.140625" style="115" customWidth="1"/>
    <col min="7701" max="7701" width="10.85546875" style="115" customWidth="1"/>
    <col min="7702" max="7702" width="9.140625" style="115" customWidth="1"/>
    <col min="7703" max="7703" width="14.140625" style="115" customWidth="1"/>
    <col min="7704" max="7704" width="10.85546875" style="115" customWidth="1"/>
    <col min="7705" max="7705" width="9.85546875" style="115" customWidth="1"/>
    <col min="7706" max="7708" width="8.85546875" style="115"/>
    <col min="7709" max="7709" width="14.140625" style="115" customWidth="1"/>
    <col min="7710" max="7937" width="8.85546875" style="115"/>
    <col min="7938" max="7938" width="11.140625" style="115" customWidth="1"/>
    <col min="7939" max="7939" width="68.140625" style="115" customWidth="1"/>
    <col min="7940" max="7940" width="9.85546875" style="115" customWidth="1"/>
    <col min="7941" max="7941" width="13.7109375" style="115" customWidth="1"/>
    <col min="7942" max="7942" width="11.140625" style="115" customWidth="1"/>
    <col min="7943" max="7943" width="10.140625" style="115" customWidth="1"/>
    <col min="7944" max="7944" width="11.85546875" style="115" customWidth="1"/>
    <col min="7945" max="7945" width="11.140625" style="115" customWidth="1"/>
    <col min="7946" max="7946" width="9.42578125" style="115" customWidth="1"/>
    <col min="7947" max="7947" width="13.140625" style="115" customWidth="1"/>
    <col min="7948" max="7948" width="10.85546875" style="115" customWidth="1"/>
    <col min="7949" max="7949" width="9.7109375" style="115" customWidth="1"/>
    <col min="7950" max="7950" width="13.140625" style="115" customWidth="1"/>
    <col min="7951" max="7952" width="10.85546875" style="115" customWidth="1"/>
    <col min="7953" max="7953" width="14.140625" style="115" customWidth="1"/>
    <col min="7954" max="7955" width="10.85546875" style="115" customWidth="1"/>
    <col min="7956" max="7956" width="14.140625" style="115" customWidth="1"/>
    <col min="7957" max="7957" width="10.85546875" style="115" customWidth="1"/>
    <col min="7958" max="7958" width="9.140625" style="115" customWidth="1"/>
    <col min="7959" max="7959" width="14.140625" style="115" customWidth="1"/>
    <col min="7960" max="7960" width="10.85546875" style="115" customWidth="1"/>
    <col min="7961" max="7961" width="9.85546875" style="115" customWidth="1"/>
    <col min="7962" max="7964" width="8.85546875" style="115"/>
    <col min="7965" max="7965" width="14.140625" style="115" customWidth="1"/>
    <col min="7966" max="8193" width="8.85546875" style="115"/>
    <col min="8194" max="8194" width="11.140625" style="115" customWidth="1"/>
    <col min="8195" max="8195" width="68.140625" style="115" customWidth="1"/>
    <col min="8196" max="8196" width="9.85546875" style="115" customWidth="1"/>
    <col min="8197" max="8197" width="13.7109375" style="115" customWidth="1"/>
    <col min="8198" max="8198" width="11.140625" style="115" customWidth="1"/>
    <col min="8199" max="8199" width="10.140625" style="115" customWidth="1"/>
    <col min="8200" max="8200" width="11.85546875" style="115" customWidth="1"/>
    <col min="8201" max="8201" width="11.140625" style="115" customWidth="1"/>
    <col min="8202" max="8202" width="9.42578125" style="115" customWidth="1"/>
    <col min="8203" max="8203" width="13.140625" style="115" customWidth="1"/>
    <col min="8204" max="8204" width="10.85546875" style="115" customWidth="1"/>
    <col min="8205" max="8205" width="9.7109375" style="115" customWidth="1"/>
    <col min="8206" max="8206" width="13.140625" style="115" customWidth="1"/>
    <col min="8207" max="8208" width="10.85546875" style="115" customWidth="1"/>
    <col min="8209" max="8209" width="14.140625" style="115" customWidth="1"/>
    <col min="8210" max="8211" width="10.85546875" style="115" customWidth="1"/>
    <col min="8212" max="8212" width="14.140625" style="115" customWidth="1"/>
    <col min="8213" max="8213" width="10.85546875" style="115" customWidth="1"/>
    <col min="8214" max="8214" width="9.140625" style="115" customWidth="1"/>
    <col min="8215" max="8215" width="14.140625" style="115" customWidth="1"/>
    <col min="8216" max="8216" width="10.85546875" style="115" customWidth="1"/>
    <col min="8217" max="8217" width="9.85546875" style="115" customWidth="1"/>
    <col min="8218" max="8220" width="8.85546875" style="115"/>
    <col min="8221" max="8221" width="14.140625" style="115" customWidth="1"/>
    <col min="8222" max="8449" width="8.85546875" style="115"/>
    <col min="8450" max="8450" width="11.140625" style="115" customWidth="1"/>
    <col min="8451" max="8451" width="68.140625" style="115" customWidth="1"/>
    <col min="8452" max="8452" width="9.85546875" style="115" customWidth="1"/>
    <col min="8453" max="8453" width="13.7109375" style="115" customWidth="1"/>
    <col min="8454" max="8454" width="11.140625" style="115" customWidth="1"/>
    <col min="8455" max="8455" width="10.140625" style="115" customWidth="1"/>
    <col min="8456" max="8456" width="11.85546875" style="115" customWidth="1"/>
    <col min="8457" max="8457" width="11.140625" style="115" customWidth="1"/>
    <col min="8458" max="8458" width="9.42578125" style="115" customWidth="1"/>
    <col min="8459" max="8459" width="13.140625" style="115" customWidth="1"/>
    <col min="8460" max="8460" width="10.85546875" style="115" customWidth="1"/>
    <col min="8461" max="8461" width="9.7109375" style="115" customWidth="1"/>
    <col min="8462" max="8462" width="13.140625" style="115" customWidth="1"/>
    <col min="8463" max="8464" width="10.85546875" style="115" customWidth="1"/>
    <col min="8465" max="8465" width="14.140625" style="115" customWidth="1"/>
    <col min="8466" max="8467" width="10.85546875" style="115" customWidth="1"/>
    <col min="8468" max="8468" width="14.140625" style="115" customWidth="1"/>
    <col min="8469" max="8469" width="10.85546875" style="115" customWidth="1"/>
    <col min="8470" max="8470" width="9.140625" style="115" customWidth="1"/>
    <col min="8471" max="8471" width="14.140625" style="115" customWidth="1"/>
    <col min="8472" max="8472" width="10.85546875" style="115" customWidth="1"/>
    <col min="8473" max="8473" width="9.85546875" style="115" customWidth="1"/>
    <col min="8474" max="8476" width="8.85546875" style="115"/>
    <col min="8477" max="8477" width="14.140625" style="115" customWidth="1"/>
    <col min="8478" max="8705" width="8.85546875" style="115"/>
    <col min="8706" max="8706" width="11.140625" style="115" customWidth="1"/>
    <col min="8707" max="8707" width="68.140625" style="115" customWidth="1"/>
    <col min="8708" max="8708" width="9.85546875" style="115" customWidth="1"/>
    <col min="8709" max="8709" width="13.7109375" style="115" customWidth="1"/>
    <col min="8710" max="8710" width="11.140625" style="115" customWidth="1"/>
    <col min="8711" max="8711" width="10.140625" style="115" customWidth="1"/>
    <col min="8712" max="8712" width="11.85546875" style="115" customWidth="1"/>
    <col min="8713" max="8713" width="11.140625" style="115" customWidth="1"/>
    <col min="8714" max="8714" width="9.42578125" style="115" customWidth="1"/>
    <col min="8715" max="8715" width="13.140625" style="115" customWidth="1"/>
    <col min="8716" max="8716" width="10.85546875" style="115" customWidth="1"/>
    <col min="8717" max="8717" width="9.7109375" style="115" customWidth="1"/>
    <col min="8718" max="8718" width="13.140625" style="115" customWidth="1"/>
    <col min="8719" max="8720" width="10.85546875" style="115" customWidth="1"/>
    <col min="8721" max="8721" width="14.140625" style="115" customWidth="1"/>
    <col min="8722" max="8723" width="10.85546875" style="115" customWidth="1"/>
    <col min="8724" max="8724" width="14.140625" style="115" customWidth="1"/>
    <col min="8725" max="8725" width="10.85546875" style="115" customWidth="1"/>
    <col min="8726" max="8726" width="9.140625" style="115" customWidth="1"/>
    <col min="8727" max="8727" width="14.140625" style="115" customWidth="1"/>
    <col min="8728" max="8728" width="10.85546875" style="115" customWidth="1"/>
    <col min="8729" max="8729" width="9.85546875" style="115" customWidth="1"/>
    <col min="8730" max="8732" width="8.85546875" style="115"/>
    <col min="8733" max="8733" width="14.140625" style="115" customWidth="1"/>
    <col min="8734" max="8961" width="8.85546875" style="115"/>
    <col min="8962" max="8962" width="11.140625" style="115" customWidth="1"/>
    <col min="8963" max="8963" width="68.140625" style="115" customWidth="1"/>
    <col min="8964" max="8964" width="9.85546875" style="115" customWidth="1"/>
    <col min="8965" max="8965" width="13.7109375" style="115" customWidth="1"/>
    <col min="8966" max="8966" width="11.140625" style="115" customWidth="1"/>
    <col min="8967" max="8967" width="10.140625" style="115" customWidth="1"/>
    <col min="8968" max="8968" width="11.85546875" style="115" customWidth="1"/>
    <col min="8969" max="8969" width="11.140625" style="115" customWidth="1"/>
    <col min="8970" max="8970" width="9.42578125" style="115" customWidth="1"/>
    <col min="8971" max="8971" width="13.140625" style="115" customWidth="1"/>
    <col min="8972" max="8972" width="10.85546875" style="115" customWidth="1"/>
    <col min="8973" max="8973" width="9.7109375" style="115" customWidth="1"/>
    <col min="8974" max="8974" width="13.140625" style="115" customWidth="1"/>
    <col min="8975" max="8976" width="10.85546875" style="115" customWidth="1"/>
    <col min="8977" max="8977" width="14.140625" style="115" customWidth="1"/>
    <col min="8978" max="8979" width="10.85546875" style="115" customWidth="1"/>
    <col min="8980" max="8980" width="14.140625" style="115" customWidth="1"/>
    <col min="8981" max="8981" width="10.85546875" style="115" customWidth="1"/>
    <col min="8982" max="8982" width="9.140625" style="115" customWidth="1"/>
    <col min="8983" max="8983" width="14.140625" style="115" customWidth="1"/>
    <col min="8984" max="8984" width="10.85546875" style="115" customWidth="1"/>
    <col min="8985" max="8985" width="9.85546875" style="115" customWidth="1"/>
    <col min="8986" max="8988" width="8.85546875" style="115"/>
    <col min="8989" max="8989" width="14.140625" style="115" customWidth="1"/>
    <col min="8990" max="9217" width="8.85546875" style="115"/>
    <col min="9218" max="9218" width="11.140625" style="115" customWidth="1"/>
    <col min="9219" max="9219" width="68.140625" style="115" customWidth="1"/>
    <col min="9220" max="9220" width="9.85546875" style="115" customWidth="1"/>
    <col min="9221" max="9221" width="13.7109375" style="115" customWidth="1"/>
    <col min="9222" max="9222" width="11.140625" style="115" customWidth="1"/>
    <col min="9223" max="9223" width="10.140625" style="115" customWidth="1"/>
    <col min="9224" max="9224" width="11.85546875" style="115" customWidth="1"/>
    <col min="9225" max="9225" width="11.140625" style="115" customWidth="1"/>
    <col min="9226" max="9226" width="9.42578125" style="115" customWidth="1"/>
    <col min="9227" max="9227" width="13.140625" style="115" customWidth="1"/>
    <col min="9228" max="9228" width="10.85546875" style="115" customWidth="1"/>
    <col min="9229" max="9229" width="9.7109375" style="115" customWidth="1"/>
    <col min="9230" max="9230" width="13.140625" style="115" customWidth="1"/>
    <col min="9231" max="9232" width="10.85546875" style="115" customWidth="1"/>
    <col min="9233" max="9233" width="14.140625" style="115" customWidth="1"/>
    <col min="9234" max="9235" width="10.85546875" style="115" customWidth="1"/>
    <col min="9236" max="9236" width="14.140625" style="115" customWidth="1"/>
    <col min="9237" max="9237" width="10.85546875" style="115" customWidth="1"/>
    <col min="9238" max="9238" width="9.140625" style="115" customWidth="1"/>
    <col min="9239" max="9239" width="14.140625" style="115" customWidth="1"/>
    <col min="9240" max="9240" width="10.85546875" style="115" customWidth="1"/>
    <col min="9241" max="9241" width="9.85546875" style="115" customWidth="1"/>
    <col min="9242" max="9244" width="8.85546875" style="115"/>
    <col min="9245" max="9245" width="14.140625" style="115" customWidth="1"/>
    <col min="9246" max="9473" width="8.85546875" style="115"/>
    <col min="9474" max="9474" width="11.140625" style="115" customWidth="1"/>
    <col min="9475" max="9475" width="68.140625" style="115" customWidth="1"/>
    <col min="9476" max="9476" width="9.85546875" style="115" customWidth="1"/>
    <col min="9477" max="9477" width="13.7109375" style="115" customWidth="1"/>
    <col min="9478" max="9478" width="11.140625" style="115" customWidth="1"/>
    <col min="9479" max="9479" width="10.140625" style="115" customWidth="1"/>
    <col min="9480" max="9480" width="11.85546875" style="115" customWidth="1"/>
    <col min="9481" max="9481" width="11.140625" style="115" customWidth="1"/>
    <col min="9482" max="9482" width="9.42578125" style="115" customWidth="1"/>
    <col min="9483" max="9483" width="13.140625" style="115" customWidth="1"/>
    <col min="9484" max="9484" width="10.85546875" style="115" customWidth="1"/>
    <col min="9485" max="9485" width="9.7109375" style="115" customWidth="1"/>
    <col min="9486" max="9486" width="13.140625" style="115" customWidth="1"/>
    <col min="9487" max="9488" width="10.85546875" style="115" customWidth="1"/>
    <col min="9489" max="9489" width="14.140625" style="115" customWidth="1"/>
    <col min="9490" max="9491" width="10.85546875" style="115" customWidth="1"/>
    <col min="9492" max="9492" width="14.140625" style="115" customWidth="1"/>
    <col min="9493" max="9493" width="10.85546875" style="115" customWidth="1"/>
    <col min="9494" max="9494" width="9.140625" style="115" customWidth="1"/>
    <col min="9495" max="9495" width="14.140625" style="115" customWidth="1"/>
    <col min="9496" max="9496" width="10.85546875" style="115" customWidth="1"/>
    <col min="9497" max="9497" width="9.85546875" style="115" customWidth="1"/>
    <col min="9498" max="9500" width="8.85546875" style="115"/>
    <col min="9501" max="9501" width="14.140625" style="115" customWidth="1"/>
    <col min="9502" max="9729" width="8.85546875" style="115"/>
    <col min="9730" max="9730" width="11.140625" style="115" customWidth="1"/>
    <col min="9731" max="9731" width="68.140625" style="115" customWidth="1"/>
    <col min="9732" max="9732" width="9.85546875" style="115" customWidth="1"/>
    <col min="9733" max="9733" width="13.7109375" style="115" customWidth="1"/>
    <col min="9734" max="9734" width="11.140625" style="115" customWidth="1"/>
    <col min="9735" max="9735" width="10.140625" style="115" customWidth="1"/>
    <col min="9736" max="9736" width="11.85546875" style="115" customWidth="1"/>
    <col min="9737" max="9737" width="11.140625" style="115" customWidth="1"/>
    <col min="9738" max="9738" width="9.42578125" style="115" customWidth="1"/>
    <col min="9739" max="9739" width="13.140625" style="115" customWidth="1"/>
    <col min="9740" max="9740" width="10.85546875" style="115" customWidth="1"/>
    <col min="9741" max="9741" width="9.7109375" style="115" customWidth="1"/>
    <col min="9742" max="9742" width="13.140625" style="115" customWidth="1"/>
    <col min="9743" max="9744" width="10.85546875" style="115" customWidth="1"/>
    <col min="9745" max="9745" width="14.140625" style="115" customWidth="1"/>
    <col min="9746" max="9747" width="10.85546875" style="115" customWidth="1"/>
    <col min="9748" max="9748" width="14.140625" style="115" customWidth="1"/>
    <col min="9749" max="9749" width="10.85546875" style="115" customWidth="1"/>
    <col min="9750" max="9750" width="9.140625" style="115" customWidth="1"/>
    <col min="9751" max="9751" width="14.140625" style="115" customWidth="1"/>
    <col min="9752" max="9752" width="10.85546875" style="115" customWidth="1"/>
    <col min="9753" max="9753" width="9.85546875" style="115" customWidth="1"/>
    <col min="9754" max="9756" width="8.85546875" style="115"/>
    <col min="9757" max="9757" width="14.140625" style="115" customWidth="1"/>
    <col min="9758" max="9985" width="8.85546875" style="115"/>
    <col min="9986" max="9986" width="11.140625" style="115" customWidth="1"/>
    <col min="9987" max="9987" width="68.140625" style="115" customWidth="1"/>
    <col min="9988" max="9988" width="9.85546875" style="115" customWidth="1"/>
    <col min="9989" max="9989" width="13.7109375" style="115" customWidth="1"/>
    <col min="9990" max="9990" width="11.140625" style="115" customWidth="1"/>
    <col min="9991" max="9991" width="10.140625" style="115" customWidth="1"/>
    <col min="9992" max="9992" width="11.85546875" style="115" customWidth="1"/>
    <col min="9993" max="9993" width="11.140625" style="115" customWidth="1"/>
    <col min="9994" max="9994" width="9.42578125" style="115" customWidth="1"/>
    <col min="9995" max="9995" width="13.140625" style="115" customWidth="1"/>
    <col min="9996" max="9996" width="10.85546875" style="115" customWidth="1"/>
    <col min="9997" max="9997" width="9.7109375" style="115" customWidth="1"/>
    <col min="9998" max="9998" width="13.140625" style="115" customWidth="1"/>
    <col min="9999" max="10000" width="10.85546875" style="115" customWidth="1"/>
    <col min="10001" max="10001" width="14.140625" style="115" customWidth="1"/>
    <col min="10002" max="10003" width="10.85546875" style="115" customWidth="1"/>
    <col min="10004" max="10004" width="14.140625" style="115" customWidth="1"/>
    <col min="10005" max="10005" width="10.85546875" style="115" customWidth="1"/>
    <col min="10006" max="10006" width="9.140625" style="115" customWidth="1"/>
    <col min="10007" max="10007" width="14.140625" style="115" customWidth="1"/>
    <col min="10008" max="10008" width="10.85546875" style="115" customWidth="1"/>
    <col min="10009" max="10009" width="9.85546875" style="115" customWidth="1"/>
    <col min="10010" max="10012" width="8.85546875" style="115"/>
    <col min="10013" max="10013" width="14.140625" style="115" customWidth="1"/>
    <col min="10014" max="10241" width="8.85546875" style="115"/>
    <col min="10242" max="10242" width="11.140625" style="115" customWidth="1"/>
    <col min="10243" max="10243" width="68.140625" style="115" customWidth="1"/>
    <col min="10244" max="10244" width="9.85546875" style="115" customWidth="1"/>
    <col min="10245" max="10245" width="13.7109375" style="115" customWidth="1"/>
    <col min="10246" max="10246" width="11.140625" style="115" customWidth="1"/>
    <col min="10247" max="10247" width="10.140625" style="115" customWidth="1"/>
    <col min="10248" max="10248" width="11.85546875" style="115" customWidth="1"/>
    <col min="10249" max="10249" width="11.140625" style="115" customWidth="1"/>
    <col min="10250" max="10250" width="9.42578125" style="115" customWidth="1"/>
    <col min="10251" max="10251" width="13.140625" style="115" customWidth="1"/>
    <col min="10252" max="10252" width="10.85546875" style="115" customWidth="1"/>
    <col min="10253" max="10253" width="9.7109375" style="115" customWidth="1"/>
    <col min="10254" max="10254" width="13.140625" style="115" customWidth="1"/>
    <col min="10255" max="10256" width="10.85546875" style="115" customWidth="1"/>
    <col min="10257" max="10257" width="14.140625" style="115" customWidth="1"/>
    <col min="10258" max="10259" width="10.85546875" style="115" customWidth="1"/>
    <col min="10260" max="10260" width="14.140625" style="115" customWidth="1"/>
    <col min="10261" max="10261" width="10.85546875" style="115" customWidth="1"/>
    <col min="10262" max="10262" width="9.140625" style="115" customWidth="1"/>
    <col min="10263" max="10263" width="14.140625" style="115" customWidth="1"/>
    <col min="10264" max="10264" width="10.85546875" style="115" customWidth="1"/>
    <col min="10265" max="10265" width="9.85546875" style="115" customWidth="1"/>
    <col min="10266" max="10268" width="8.85546875" style="115"/>
    <col min="10269" max="10269" width="14.140625" style="115" customWidth="1"/>
    <col min="10270" max="10497" width="8.85546875" style="115"/>
    <col min="10498" max="10498" width="11.140625" style="115" customWidth="1"/>
    <col min="10499" max="10499" width="68.140625" style="115" customWidth="1"/>
    <col min="10500" max="10500" width="9.85546875" style="115" customWidth="1"/>
    <col min="10501" max="10501" width="13.7109375" style="115" customWidth="1"/>
    <col min="10502" max="10502" width="11.140625" style="115" customWidth="1"/>
    <col min="10503" max="10503" width="10.140625" style="115" customWidth="1"/>
    <col min="10504" max="10504" width="11.85546875" style="115" customWidth="1"/>
    <col min="10505" max="10505" width="11.140625" style="115" customWidth="1"/>
    <col min="10506" max="10506" width="9.42578125" style="115" customWidth="1"/>
    <col min="10507" max="10507" width="13.140625" style="115" customWidth="1"/>
    <col min="10508" max="10508" width="10.85546875" style="115" customWidth="1"/>
    <col min="10509" max="10509" width="9.7109375" style="115" customWidth="1"/>
    <col min="10510" max="10510" width="13.140625" style="115" customWidth="1"/>
    <col min="10511" max="10512" width="10.85546875" style="115" customWidth="1"/>
    <col min="10513" max="10513" width="14.140625" style="115" customWidth="1"/>
    <col min="10514" max="10515" width="10.85546875" style="115" customWidth="1"/>
    <col min="10516" max="10516" width="14.140625" style="115" customWidth="1"/>
    <col min="10517" max="10517" width="10.85546875" style="115" customWidth="1"/>
    <col min="10518" max="10518" width="9.140625" style="115" customWidth="1"/>
    <col min="10519" max="10519" width="14.140625" style="115" customWidth="1"/>
    <col min="10520" max="10520" width="10.85546875" style="115" customWidth="1"/>
    <col min="10521" max="10521" width="9.85546875" style="115" customWidth="1"/>
    <col min="10522" max="10524" width="8.85546875" style="115"/>
    <col min="10525" max="10525" width="14.140625" style="115" customWidth="1"/>
    <col min="10526" max="10753" width="8.85546875" style="115"/>
    <col min="10754" max="10754" width="11.140625" style="115" customWidth="1"/>
    <col min="10755" max="10755" width="68.140625" style="115" customWidth="1"/>
    <col min="10756" max="10756" width="9.85546875" style="115" customWidth="1"/>
    <col min="10757" max="10757" width="13.7109375" style="115" customWidth="1"/>
    <col min="10758" max="10758" width="11.140625" style="115" customWidth="1"/>
    <col min="10759" max="10759" width="10.140625" style="115" customWidth="1"/>
    <col min="10760" max="10760" width="11.85546875" style="115" customWidth="1"/>
    <col min="10761" max="10761" width="11.140625" style="115" customWidth="1"/>
    <col min="10762" max="10762" width="9.42578125" style="115" customWidth="1"/>
    <col min="10763" max="10763" width="13.140625" style="115" customWidth="1"/>
    <col min="10764" max="10764" width="10.85546875" style="115" customWidth="1"/>
    <col min="10765" max="10765" width="9.7109375" style="115" customWidth="1"/>
    <col min="10766" max="10766" width="13.140625" style="115" customWidth="1"/>
    <col min="10767" max="10768" width="10.85546875" style="115" customWidth="1"/>
    <col min="10769" max="10769" width="14.140625" style="115" customWidth="1"/>
    <col min="10770" max="10771" width="10.85546875" style="115" customWidth="1"/>
    <col min="10772" max="10772" width="14.140625" style="115" customWidth="1"/>
    <col min="10773" max="10773" width="10.85546875" style="115" customWidth="1"/>
    <col min="10774" max="10774" width="9.140625" style="115" customWidth="1"/>
    <col min="10775" max="10775" width="14.140625" style="115" customWidth="1"/>
    <col min="10776" max="10776" width="10.85546875" style="115" customWidth="1"/>
    <col min="10777" max="10777" width="9.85546875" style="115" customWidth="1"/>
    <col min="10778" max="10780" width="8.85546875" style="115"/>
    <col min="10781" max="10781" width="14.140625" style="115" customWidth="1"/>
    <col min="10782" max="11009" width="8.85546875" style="115"/>
    <col min="11010" max="11010" width="11.140625" style="115" customWidth="1"/>
    <col min="11011" max="11011" width="68.140625" style="115" customWidth="1"/>
    <col min="11012" max="11012" width="9.85546875" style="115" customWidth="1"/>
    <col min="11013" max="11013" width="13.7109375" style="115" customWidth="1"/>
    <col min="11014" max="11014" width="11.140625" style="115" customWidth="1"/>
    <col min="11015" max="11015" width="10.140625" style="115" customWidth="1"/>
    <col min="11016" max="11016" width="11.85546875" style="115" customWidth="1"/>
    <col min="11017" max="11017" width="11.140625" style="115" customWidth="1"/>
    <col min="11018" max="11018" width="9.42578125" style="115" customWidth="1"/>
    <col min="11019" max="11019" width="13.140625" style="115" customWidth="1"/>
    <col min="11020" max="11020" width="10.85546875" style="115" customWidth="1"/>
    <col min="11021" max="11021" width="9.7109375" style="115" customWidth="1"/>
    <col min="11022" max="11022" width="13.140625" style="115" customWidth="1"/>
    <col min="11023" max="11024" width="10.85546875" style="115" customWidth="1"/>
    <col min="11025" max="11025" width="14.140625" style="115" customWidth="1"/>
    <col min="11026" max="11027" width="10.85546875" style="115" customWidth="1"/>
    <col min="11028" max="11028" width="14.140625" style="115" customWidth="1"/>
    <col min="11029" max="11029" width="10.85546875" style="115" customWidth="1"/>
    <col min="11030" max="11030" width="9.140625" style="115" customWidth="1"/>
    <col min="11031" max="11031" width="14.140625" style="115" customWidth="1"/>
    <col min="11032" max="11032" width="10.85546875" style="115" customWidth="1"/>
    <col min="11033" max="11033" width="9.85546875" style="115" customWidth="1"/>
    <col min="11034" max="11036" width="8.85546875" style="115"/>
    <col min="11037" max="11037" width="14.140625" style="115" customWidth="1"/>
    <col min="11038" max="11265" width="8.85546875" style="115"/>
    <col min="11266" max="11266" width="11.140625" style="115" customWidth="1"/>
    <col min="11267" max="11267" width="68.140625" style="115" customWidth="1"/>
    <col min="11268" max="11268" width="9.85546875" style="115" customWidth="1"/>
    <col min="11269" max="11269" width="13.7109375" style="115" customWidth="1"/>
    <col min="11270" max="11270" width="11.140625" style="115" customWidth="1"/>
    <col min="11271" max="11271" width="10.140625" style="115" customWidth="1"/>
    <col min="11272" max="11272" width="11.85546875" style="115" customWidth="1"/>
    <col min="11273" max="11273" width="11.140625" style="115" customWidth="1"/>
    <col min="11274" max="11274" width="9.42578125" style="115" customWidth="1"/>
    <col min="11275" max="11275" width="13.140625" style="115" customWidth="1"/>
    <col min="11276" max="11276" width="10.85546875" style="115" customWidth="1"/>
    <col min="11277" max="11277" width="9.7109375" style="115" customWidth="1"/>
    <col min="11278" max="11278" width="13.140625" style="115" customWidth="1"/>
    <col min="11279" max="11280" width="10.85546875" style="115" customWidth="1"/>
    <col min="11281" max="11281" width="14.140625" style="115" customWidth="1"/>
    <col min="11282" max="11283" width="10.85546875" style="115" customWidth="1"/>
    <col min="11284" max="11284" width="14.140625" style="115" customWidth="1"/>
    <col min="11285" max="11285" width="10.85546875" style="115" customWidth="1"/>
    <col min="11286" max="11286" width="9.140625" style="115" customWidth="1"/>
    <col min="11287" max="11287" width="14.140625" style="115" customWidth="1"/>
    <col min="11288" max="11288" width="10.85546875" style="115" customWidth="1"/>
    <col min="11289" max="11289" width="9.85546875" style="115" customWidth="1"/>
    <col min="11290" max="11292" width="8.85546875" style="115"/>
    <col min="11293" max="11293" width="14.140625" style="115" customWidth="1"/>
    <col min="11294" max="11521" width="8.85546875" style="115"/>
    <col min="11522" max="11522" width="11.140625" style="115" customWidth="1"/>
    <col min="11523" max="11523" width="68.140625" style="115" customWidth="1"/>
    <col min="11524" max="11524" width="9.85546875" style="115" customWidth="1"/>
    <col min="11525" max="11525" width="13.7109375" style="115" customWidth="1"/>
    <col min="11526" max="11526" width="11.140625" style="115" customWidth="1"/>
    <col min="11527" max="11527" width="10.140625" style="115" customWidth="1"/>
    <col min="11528" max="11528" width="11.85546875" style="115" customWidth="1"/>
    <col min="11529" max="11529" width="11.140625" style="115" customWidth="1"/>
    <col min="11530" max="11530" width="9.42578125" style="115" customWidth="1"/>
    <col min="11531" max="11531" width="13.140625" style="115" customWidth="1"/>
    <col min="11532" max="11532" width="10.85546875" style="115" customWidth="1"/>
    <col min="11533" max="11533" width="9.7109375" style="115" customWidth="1"/>
    <col min="11534" max="11534" width="13.140625" style="115" customWidth="1"/>
    <col min="11535" max="11536" width="10.85546875" style="115" customWidth="1"/>
    <col min="11537" max="11537" width="14.140625" style="115" customWidth="1"/>
    <col min="11538" max="11539" width="10.85546875" style="115" customWidth="1"/>
    <col min="11540" max="11540" width="14.140625" style="115" customWidth="1"/>
    <col min="11541" max="11541" width="10.85546875" style="115" customWidth="1"/>
    <col min="11542" max="11542" width="9.140625" style="115" customWidth="1"/>
    <col min="11543" max="11543" width="14.140625" style="115" customWidth="1"/>
    <col min="11544" max="11544" width="10.85546875" style="115" customWidth="1"/>
    <col min="11545" max="11545" width="9.85546875" style="115" customWidth="1"/>
    <col min="11546" max="11548" width="8.85546875" style="115"/>
    <col min="11549" max="11549" width="14.140625" style="115" customWidth="1"/>
    <col min="11550" max="11777" width="8.85546875" style="115"/>
    <col min="11778" max="11778" width="11.140625" style="115" customWidth="1"/>
    <col min="11779" max="11779" width="68.140625" style="115" customWidth="1"/>
    <col min="11780" max="11780" width="9.85546875" style="115" customWidth="1"/>
    <col min="11781" max="11781" width="13.7109375" style="115" customWidth="1"/>
    <col min="11782" max="11782" width="11.140625" style="115" customWidth="1"/>
    <col min="11783" max="11783" width="10.140625" style="115" customWidth="1"/>
    <col min="11784" max="11784" width="11.85546875" style="115" customWidth="1"/>
    <col min="11785" max="11785" width="11.140625" style="115" customWidth="1"/>
    <col min="11786" max="11786" width="9.42578125" style="115" customWidth="1"/>
    <col min="11787" max="11787" width="13.140625" style="115" customWidth="1"/>
    <col min="11788" max="11788" width="10.85546875" style="115" customWidth="1"/>
    <col min="11789" max="11789" width="9.7109375" style="115" customWidth="1"/>
    <col min="11790" max="11790" width="13.140625" style="115" customWidth="1"/>
    <col min="11791" max="11792" width="10.85546875" style="115" customWidth="1"/>
    <col min="11793" max="11793" width="14.140625" style="115" customWidth="1"/>
    <col min="11794" max="11795" width="10.85546875" style="115" customWidth="1"/>
    <col min="11796" max="11796" width="14.140625" style="115" customWidth="1"/>
    <col min="11797" max="11797" width="10.85546875" style="115" customWidth="1"/>
    <col min="11798" max="11798" width="9.140625" style="115" customWidth="1"/>
    <col min="11799" max="11799" width="14.140625" style="115" customWidth="1"/>
    <col min="11800" max="11800" width="10.85546875" style="115" customWidth="1"/>
    <col min="11801" max="11801" width="9.85546875" style="115" customWidth="1"/>
    <col min="11802" max="11804" width="8.85546875" style="115"/>
    <col min="11805" max="11805" width="14.140625" style="115" customWidth="1"/>
    <col min="11806" max="12033" width="8.85546875" style="115"/>
    <col min="12034" max="12034" width="11.140625" style="115" customWidth="1"/>
    <col min="12035" max="12035" width="68.140625" style="115" customWidth="1"/>
    <col min="12036" max="12036" width="9.85546875" style="115" customWidth="1"/>
    <col min="12037" max="12037" width="13.7109375" style="115" customWidth="1"/>
    <col min="12038" max="12038" width="11.140625" style="115" customWidth="1"/>
    <col min="12039" max="12039" width="10.140625" style="115" customWidth="1"/>
    <col min="12040" max="12040" width="11.85546875" style="115" customWidth="1"/>
    <col min="12041" max="12041" width="11.140625" style="115" customWidth="1"/>
    <col min="12042" max="12042" width="9.42578125" style="115" customWidth="1"/>
    <col min="12043" max="12043" width="13.140625" style="115" customWidth="1"/>
    <col min="12044" max="12044" width="10.85546875" style="115" customWidth="1"/>
    <col min="12045" max="12045" width="9.7109375" style="115" customWidth="1"/>
    <col min="12046" max="12046" width="13.140625" style="115" customWidth="1"/>
    <col min="12047" max="12048" width="10.85546875" style="115" customWidth="1"/>
    <col min="12049" max="12049" width="14.140625" style="115" customWidth="1"/>
    <col min="12050" max="12051" width="10.85546875" style="115" customWidth="1"/>
    <col min="12052" max="12052" width="14.140625" style="115" customWidth="1"/>
    <col min="12053" max="12053" width="10.85546875" style="115" customWidth="1"/>
    <col min="12054" max="12054" width="9.140625" style="115" customWidth="1"/>
    <col min="12055" max="12055" width="14.140625" style="115" customWidth="1"/>
    <col min="12056" max="12056" width="10.85546875" style="115" customWidth="1"/>
    <col min="12057" max="12057" width="9.85546875" style="115" customWidth="1"/>
    <col min="12058" max="12060" width="8.85546875" style="115"/>
    <col min="12061" max="12061" width="14.140625" style="115" customWidth="1"/>
    <col min="12062" max="12289" width="8.85546875" style="115"/>
    <col min="12290" max="12290" width="11.140625" style="115" customWidth="1"/>
    <col min="12291" max="12291" width="68.140625" style="115" customWidth="1"/>
    <col min="12292" max="12292" width="9.85546875" style="115" customWidth="1"/>
    <col min="12293" max="12293" width="13.7109375" style="115" customWidth="1"/>
    <col min="12294" max="12294" width="11.140625" style="115" customWidth="1"/>
    <col min="12295" max="12295" width="10.140625" style="115" customWidth="1"/>
    <col min="12296" max="12296" width="11.85546875" style="115" customWidth="1"/>
    <col min="12297" max="12297" width="11.140625" style="115" customWidth="1"/>
    <col min="12298" max="12298" width="9.42578125" style="115" customWidth="1"/>
    <col min="12299" max="12299" width="13.140625" style="115" customWidth="1"/>
    <col min="12300" max="12300" width="10.85546875" style="115" customWidth="1"/>
    <col min="12301" max="12301" width="9.7109375" style="115" customWidth="1"/>
    <col min="12302" max="12302" width="13.140625" style="115" customWidth="1"/>
    <col min="12303" max="12304" width="10.85546875" style="115" customWidth="1"/>
    <col min="12305" max="12305" width="14.140625" style="115" customWidth="1"/>
    <col min="12306" max="12307" width="10.85546875" style="115" customWidth="1"/>
    <col min="12308" max="12308" width="14.140625" style="115" customWidth="1"/>
    <col min="12309" max="12309" width="10.85546875" style="115" customWidth="1"/>
    <col min="12310" max="12310" width="9.140625" style="115" customWidth="1"/>
    <col min="12311" max="12311" width="14.140625" style="115" customWidth="1"/>
    <col min="12312" max="12312" width="10.85546875" style="115" customWidth="1"/>
    <col min="12313" max="12313" width="9.85546875" style="115" customWidth="1"/>
    <col min="12314" max="12316" width="8.85546875" style="115"/>
    <col min="12317" max="12317" width="14.140625" style="115" customWidth="1"/>
    <col min="12318" max="12545" width="8.85546875" style="115"/>
    <col min="12546" max="12546" width="11.140625" style="115" customWidth="1"/>
    <col min="12547" max="12547" width="68.140625" style="115" customWidth="1"/>
    <col min="12548" max="12548" width="9.85546875" style="115" customWidth="1"/>
    <col min="12549" max="12549" width="13.7109375" style="115" customWidth="1"/>
    <col min="12550" max="12550" width="11.140625" style="115" customWidth="1"/>
    <col min="12551" max="12551" width="10.140625" style="115" customWidth="1"/>
    <col min="12552" max="12552" width="11.85546875" style="115" customWidth="1"/>
    <col min="12553" max="12553" width="11.140625" style="115" customWidth="1"/>
    <col min="12554" max="12554" width="9.42578125" style="115" customWidth="1"/>
    <col min="12555" max="12555" width="13.140625" style="115" customWidth="1"/>
    <col min="12556" max="12556" width="10.85546875" style="115" customWidth="1"/>
    <col min="12557" max="12557" width="9.7109375" style="115" customWidth="1"/>
    <col min="12558" max="12558" width="13.140625" style="115" customWidth="1"/>
    <col min="12559" max="12560" width="10.85546875" style="115" customWidth="1"/>
    <col min="12561" max="12561" width="14.140625" style="115" customWidth="1"/>
    <col min="12562" max="12563" width="10.85546875" style="115" customWidth="1"/>
    <col min="12564" max="12564" width="14.140625" style="115" customWidth="1"/>
    <col min="12565" max="12565" width="10.85546875" style="115" customWidth="1"/>
    <col min="12566" max="12566" width="9.140625" style="115" customWidth="1"/>
    <col min="12567" max="12567" width="14.140625" style="115" customWidth="1"/>
    <col min="12568" max="12568" width="10.85546875" style="115" customWidth="1"/>
    <col min="12569" max="12569" width="9.85546875" style="115" customWidth="1"/>
    <col min="12570" max="12572" width="8.85546875" style="115"/>
    <col min="12573" max="12573" width="14.140625" style="115" customWidth="1"/>
    <col min="12574" max="12801" width="8.85546875" style="115"/>
    <col min="12802" max="12802" width="11.140625" style="115" customWidth="1"/>
    <col min="12803" max="12803" width="68.140625" style="115" customWidth="1"/>
    <col min="12804" max="12804" width="9.85546875" style="115" customWidth="1"/>
    <col min="12805" max="12805" width="13.7109375" style="115" customWidth="1"/>
    <col min="12806" max="12806" width="11.140625" style="115" customWidth="1"/>
    <col min="12807" max="12807" width="10.140625" style="115" customWidth="1"/>
    <col min="12808" max="12808" width="11.85546875" style="115" customWidth="1"/>
    <col min="12809" max="12809" width="11.140625" style="115" customWidth="1"/>
    <col min="12810" max="12810" width="9.42578125" style="115" customWidth="1"/>
    <col min="12811" max="12811" width="13.140625" style="115" customWidth="1"/>
    <col min="12812" max="12812" width="10.85546875" style="115" customWidth="1"/>
    <col min="12813" max="12813" width="9.7109375" style="115" customWidth="1"/>
    <col min="12814" max="12814" width="13.140625" style="115" customWidth="1"/>
    <col min="12815" max="12816" width="10.85546875" style="115" customWidth="1"/>
    <col min="12817" max="12817" width="14.140625" style="115" customWidth="1"/>
    <col min="12818" max="12819" width="10.85546875" style="115" customWidth="1"/>
    <col min="12820" max="12820" width="14.140625" style="115" customWidth="1"/>
    <col min="12821" max="12821" width="10.85546875" style="115" customWidth="1"/>
    <col min="12822" max="12822" width="9.140625" style="115" customWidth="1"/>
    <col min="12823" max="12823" width="14.140625" style="115" customWidth="1"/>
    <col min="12824" max="12824" width="10.85546875" style="115" customWidth="1"/>
    <col min="12825" max="12825" width="9.85546875" style="115" customWidth="1"/>
    <col min="12826" max="12828" width="8.85546875" style="115"/>
    <col min="12829" max="12829" width="14.140625" style="115" customWidth="1"/>
    <col min="12830" max="13057" width="8.85546875" style="115"/>
    <col min="13058" max="13058" width="11.140625" style="115" customWidth="1"/>
    <col min="13059" max="13059" width="68.140625" style="115" customWidth="1"/>
    <col min="13060" max="13060" width="9.85546875" style="115" customWidth="1"/>
    <col min="13061" max="13061" width="13.7109375" style="115" customWidth="1"/>
    <col min="13062" max="13062" width="11.140625" style="115" customWidth="1"/>
    <col min="13063" max="13063" width="10.140625" style="115" customWidth="1"/>
    <col min="13064" max="13064" width="11.85546875" style="115" customWidth="1"/>
    <col min="13065" max="13065" width="11.140625" style="115" customWidth="1"/>
    <col min="13066" max="13066" width="9.42578125" style="115" customWidth="1"/>
    <col min="13067" max="13067" width="13.140625" style="115" customWidth="1"/>
    <col min="13068" max="13068" width="10.85546875" style="115" customWidth="1"/>
    <col min="13069" max="13069" width="9.7109375" style="115" customWidth="1"/>
    <col min="13070" max="13070" width="13.140625" style="115" customWidth="1"/>
    <col min="13071" max="13072" width="10.85546875" style="115" customWidth="1"/>
    <col min="13073" max="13073" width="14.140625" style="115" customWidth="1"/>
    <col min="13074" max="13075" width="10.85546875" style="115" customWidth="1"/>
    <col min="13076" max="13076" width="14.140625" style="115" customWidth="1"/>
    <col min="13077" max="13077" width="10.85546875" style="115" customWidth="1"/>
    <col min="13078" max="13078" width="9.140625" style="115" customWidth="1"/>
    <col min="13079" max="13079" width="14.140625" style="115" customWidth="1"/>
    <col min="13080" max="13080" width="10.85546875" style="115" customWidth="1"/>
    <col min="13081" max="13081" width="9.85546875" style="115" customWidth="1"/>
    <col min="13082" max="13084" width="8.85546875" style="115"/>
    <col min="13085" max="13085" width="14.140625" style="115" customWidth="1"/>
    <col min="13086" max="13313" width="8.85546875" style="115"/>
    <col min="13314" max="13314" width="11.140625" style="115" customWidth="1"/>
    <col min="13315" max="13315" width="68.140625" style="115" customWidth="1"/>
    <col min="13316" max="13316" width="9.85546875" style="115" customWidth="1"/>
    <col min="13317" max="13317" width="13.7109375" style="115" customWidth="1"/>
    <col min="13318" max="13318" width="11.140625" style="115" customWidth="1"/>
    <col min="13319" max="13319" width="10.140625" style="115" customWidth="1"/>
    <col min="13320" max="13320" width="11.85546875" style="115" customWidth="1"/>
    <col min="13321" max="13321" width="11.140625" style="115" customWidth="1"/>
    <col min="13322" max="13322" width="9.42578125" style="115" customWidth="1"/>
    <col min="13323" max="13323" width="13.140625" style="115" customWidth="1"/>
    <col min="13324" max="13324" width="10.85546875" style="115" customWidth="1"/>
    <col min="13325" max="13325" width="9.7109375" style="115" customWidth="1"/>
    <col min="13326" max="13326" width="13.140625" style="115" customWidth="1"/>
    <col min="13327" max="13328" width="10.85546875" style="115" customWidth="1"/>
    <col min="13329" max="13329" width="14.140625" style="115" customWidth="1"/>
    <col min="13330" max="13331" width="10.85546875" style="115" customWidth="1"/>
    <col min="13332" max="13332" width="14.140625" style="115" customWidth="1"/>
    <col min="13333" max="13333" width="10.85546875" style="115" customWidth="1"/>
    <col min="13334" max="13334" width="9.140625" style="115" customWidth="1"/>
    <col min="13335" max="13335" width="14.140625" style="115" customWidth="1"/>
    <col min="13336" max="13336" width="10.85546875" style="115" customWidth="1"/>
    <col min="13337" max="13337" width="9.85546875" style="115" customWidth="1"/>
    <col min="13338" max="13340" width="8.85546875" style="115"/>
    <col min="13341" max="13341" width="14.140625" style="115" customWidth="1"/>
    <col min="13342" max="13569" width="8.85546875" style="115"/>
    <col min="13570" max="13570" width="11.140625" style="115" customWidth="1"/>
    <col min="13571" max="13571" width="68.140625" style="115" customWidth="1"/>
    <col min="13572" max="13572" width="9.85546875" style="115" customWidth="1"/>
    <col min="13573" max="13573" width="13.7109375" style="115" customWidth="1"/>
    <col min="13574" max="13574" width="11.140625" style="115" customWidth="1"/>
    <col min="13575" max="13575" width="10.140625" style="115" customWidth="1"/>
    <col min="13576" max="13576" width="11.85546875" style="115" customWidth="1"/>
    <col min="13577" max="13577" width="11.140625" style="115" customWidth="1"/>
    <col min="13578" max="13578" width="9.42578125" style="115" customWidth="1"/>
    <col min="13579" max="13579" width="13.140625" style="115" customWidth="1"/>
    <col min="13580" max="13580" width="10.85546875" style="115" customWidth="1"/>
    <col min="13581" max="13581" width="9.7109375" style="115" customWidth="1"/>
    <col min="13582" max="13582" width="13.140625" style="115" customWidth="1"/>
    <col min="13583" max="13584" width="10.85546875" style="115" customWidth="1"/>
    <col min="13585" max="13585" width="14.140625" style="115" customWidth="1"/>
    <col min="13586" max="13587" width="10.85546875" style="115" customWidth="1"/>
    <col min="13588" max="13588" width="14.140625" style="115" customWidth="1"/>
    <col min="13589" max="13589" width="10.85546875" style="115" customWidth="1"/>
    <col min="13590" max="13590" width="9.140625" style="115" customWidth="1"/>
    <col min="13591" max="13591" width="14.140625" style="115" customWidth="1"/>
    <col min="13592" max="13592" width="10.85546875" style="115" customWidth="1"/>
    <col min="13593" max="13593" width="9.85546875" style="115" customWidth="1"/>
    <col min="13594" max="13596" width="8.85546875" style="115"/>
    <col min="13597" max="13597" width="14.140625" style="115" customWidth="1"/>
    <col min="13598" max="13825" width="8.85546875" style="115"/>
    <col min="13826" max="13826" width="11.140625" style="115" customWidth="1"/>
    <col min="13827" max="13827" width="68.140625" style="115" customWidth="1"/>
    <col min="13828" max="13828" width="9.85546875" style="115" customWidth="1"/>
    <col min="13829" max="13829" width="13.7109375" style="115" customWidth="1"/>
    <col min="13830" max="13830" width="11.140625" style="115" customWidth="1"/>
    <col min="13831" max="13831" width="10.140625" style="115" customWidth="1"/>
    <col min="13832" max="13832" width="11.85546875" style="115" customWidth="1"/>
    <col min="13833" max="13833" width="11.140625" style="115" customWidth="1"/>
    <col min="13834" max="13834" width="9.42578125" style="115" customWidth="1"/>
    <col min="13835" max="13835" width="13.140625" style="115" customWidth="1"/>
    <col min="13836" max="13836" width="10.85546875" style="115" customWidth="1"/>
    <col min="13837" max="13837" width="9.7109375" style="115" customWidth="1"/>
    <col min="13838" max="13838" width="13.140625" style="115" customWidth="1"/>
    <col min="13839" max="13840" width="10.85546875" style="115" customWidth="1"/>
    <col min="13841" max="13841" width="14.140625" style="115" customWidth="1"/>
    <col min="13842" max="13843" width="10.85546875" style="115" customWidth="1"/>
    <col min="13844" max="13844" width="14.140625" style="115" customWidth="1"/>
    <col min="13845" max="13845" width="10.85546875" style="115" customWidth="1"/>
    <col min="13846" max="13846" width="9.140625" style="115" customWidth="1"/>
    <col min="13847" max="13847" width="14.140625" style="115" customWidth="1"/>
    <col min="13848" max="13848" width="10.85546875" style="115" customWidth="1"/>
    <col min="13849" max="13849" width="9.85546875" style="115" customWidth="1"/>
    <col min="13850" max="13852" width="8.85546875" style="115"/>
    <col min="13853" max="13853" width="14.140625" style="115" customWidth="1"/>
    <col min="13854" max="14081" width="8.85546875" style="115"/>
    <col min="14082" max="14082" width="11.140625" style="115" customWidth="1"/>
    <col min="14083" max="14083" width="68.140625" style="115" customWidth="1"/>
    <col min="14084" max="14084" width="9.85546875" style="115" customWidth="1"/>
    <col min="14085" max="14085" width="13.7109375" style="115" customWidth="1"/>
    <col min="14086" max="14086" width="11.140625" style="115" customWidth="1"/>
    <col min="14087" max="14087" width="10.140625" style="115" customWidth="1"/>
    <col min="14088" max="14088" width="11.85546875" style="115" customWidth="1"/>
    <col min="14089" max="14089" width="11.140625" style="115" customWidth="1"/>
    <col min="14090" max="14090" width="9.42578125" style="115" customWidth="1"/>
    <col min="14091" max="14091" width="13.140625" style="115" customWidth="1"/>
    <col min="14092" max="14092" width="10.85546875" style="115" customWidth="1"/>
    <col min="14093" max="14093" width="9.7109375" style="115" customWidth="1"/>
    <col min="14094" max="14094" width="13.140625" style="115" customWidth="1"/>
    <col min="14095" max="14096" width="10.85546875" style="115" customWidth="1"/>
    <col min="14097" max="14097" width="14.140625" style="115" customWidth="1"/>
    <col min="14098" max="14099" width="10.85546875" style="115" customWidth="1"/>
    <col min="14100" max="14100" width="14.140625" style="115" customWidth="1"/>
    <col min="14101" max="14101" width="10.85546875" style="115" customWidth="1"/>
    <col min="14102" max="14102" width="9.140625" style="115" customWidth="1"/>
    <col min="14103" max="14103" width="14.140625" style="115" customWidth="1"/>
    <col min="14104" max="14104" width="10.85546875" style="115" customWidth="1"/>
    <col min="14105" max="14105" width="9.85546875" style="115" customWidth="1"/>
    <col min="14106" max="14108" width="8.85546875" style="115"/>
    <col min="14109" max="14109" width="14.140625" style="115" customWidth="1"/>
    <col min="14110" max="14337" width="8.85546875" style="115"/>
    <col min="14338" max="14338" width="11.140625" style="115" customWidth="1"/>
    <col min="14339" max="14339" width="68.140625" style="115" customWidth="1"/>
    <col min="14340" max="14340" width="9.85546875" style="115" customWidth="1"/>
    <col min="14341" max="14341" width="13.7109375" style="115" customWidth="1"/>
    <col min="14342" max="14342" width="11.140625" style="115" customWidth="1"/>
    <col min="14343" max="14343" width="10.140625" style="115" customWidth="1"/>
    <col min="14344" max="14344" width="11.85546875" style="115" customWidth="1"/>
    <col min="14345" max="14345" width="11.140625" style="115" customWidth="1"/>
    <col min="14346" max="14346" width="9.42578125" style="115" customWidth="1"/>
    <col min="14347" max="14347" width="13.140625" style="115" customWidth="1"/>
    <col min="14348" max="14348" width="10.85546875" style="115" customWidth="1"/>
    <col min="14349" max="14349" width="9.7109375" style="115" customWidth="1"/>
    <col min="14350" max="14350" width="13.140625" style="115" customWidth="1"/>
    <col min="14351" max="14352" width="10.85546875" style="115" customWidth="1"/>
    <col min="14353" max="14353" width="14.140625" style="115" customWidth="1"/>
    <col min="14354" max="14355" width="10.85546875" style="115" customWidth="1"/>
    <col min="14356" max="14356" width="14.140625" style="115" customWidth="1"/>
    <col min="14357" max="14357" width="10.85546875" style="115" customWidth="1"/>
    <col min="14358" max="14358" width="9.140625" style="115" customWidth="1"/>
    <col min="14359" max="14359" width="14.140625" style="115" customWidth="1"/>
    <col min="14360" max="14360" width="10.85546875" style="115" customWidth="1"/>
    <col min="14361" max="14361" width="9.85546875" style="115" customWidth="1"/>
    <col min="14362" max="14364" width="8.85546875" style="115"/>
    <col min="14365" max="14365" width="14.140625" style="115" customWidth="1"/>
    <col min="14366" max="14593" width="8.85546875" style="115"/>
    <col min="14594" max="14594" width="11.140625" style="115" customWidth="1"/>
    <col min="14595" max="14595" width="68.140625" style="115" customWidth="1"/>
    <col min="14596" max="14596" width="9.85546875" style="115" customWidth="1"/>
    <col min="14597" max="14597" width="13.7109375" style="115" customWidth="1"/>
    <col min="14598" max="14598" width="11.140625" style="115" customWidth="1"/>
    <col min="14599" max="14599" width="10.140625" style="115" customWidth="1"/>
    <col min="14600" max="14600" width="11.85546875" style="115" customWidth="1"/>
    <col min="14601" max="14601" width="11.140625" style="115" customWidth="1"/>
    <col min="14602" max="14602" width="9.42578125" style="115" customWidth="1"/>
    <col min="14603" max="14603" width="13.140625" style="115" customWidth="1"/>
    <col min="14604" max="14604" width="10.85546875" style="115" customWidth="1"/>
    <col min="14605" max="14605" width="9.7109375" style="115" customWidth="1"/>
    <col min="14606" max="14606" width="13.140625" style="115" customWidth="1"/>
    <col min="14607" max="14608" width="10.85546875" style="115" customWidth="1"/>
    <col min="14609" max="14609" width="14.140625" style="115" customWidth="1"/>
    <col min="14610" max="14611" width="10.85546875" style="115" customWidth="1"/>
    <col min="14612" max="14612" width="14.140625" style="115" customWidth="1"/>
    <col min="14613" max="14613" width="10.85546875" style="115" customWidth="1"/>
    <col min="14614" max="14614" width="9.140625" style="115" customWidth="1"/>
    <col min="14615" max="14615" width="14.140625" style="115" customWidth="1"/>
    <col min="14616" max="14616" width="10.85546875" style="115" customWidth="1"/>
    <col min="14617" max="14617" width="9.85546875" style="115" customWidth="1"/>
    <col min="14618" max="14620" width="8.85546875" style="115"/>
    <col min="14621" max="14621" width="14.140625" style="115" customWidth="1"/>
    <col min="14622" max="14849" width="8.85546875" style="115"/>
    <col min="14850" max="14850" width="11.140625" style="115" customWidth="1"/>
    <col min="14851" max="14851" width="68.140625" style="115" customWidth="1"/>
    <col min="14852" max="14852" width="9.85546875" style="115" customWidth="1"/>
    <col min="14853" max="14853" width="13.7109375" style="115" customWidth="1"/>
    <col min="14854" max="14854" width="11.140625" style="115" customWidth="1"/>
    <col min="14855" max="14855" width="10.140625" style="115" customWidth="1"/>
    <col min="14856" max="14856" width="11.85546875" style="115" customWidth="1"/>
    <col min="14857" max="14857" width="11.140625" style="115" customWidth="1"/>
    <col min="14858" max="14858" width="9.42578125" style="115" customWidth="1"/>
    <col min="14859" max="14859" width="13.140625" style="115" customWidth="1"/>
    <col min="14860" max="14860" width="10.85546875" style="115" customWidth="1"/>
    <col min="14861" max="14861" width="9.7109375" style="115" customWidth="1"/>
    <col min="14862" max="14862" width="13.140625" style="115" customWidth="1"/>
    <col min="14863" max="14864" width="10.85546875" style="115" customWidth="1"/>
    <col min="14865" max="14865" width="14.140625" style="115" customWidth="1"/>
    <col min="14866" max="14867" width="10.85546875" style="115" customWidth="1"/>
    <col min="14868" max="14868" width="14.140625" style="115" customWidth="1"/>
    <col min="14869" max="14869" width="10.85546875" style="115" customWidth="1"/>
    <col min="14870" max="14870" width="9.140625" style="115" customWidth="1"/>
    <col min="14871" max="14871" width="14.140625" style="115" customWidth="1"/>
    <col min="14872" max="14872" width="10.85546875" style="115" customWidth="1"/>
    <col min="14873" max="14873" width="9.85546875" style="115" customWidth="1"/>
    <col min="14874" max="14876" width="8.85546875" style="115"/>
    <col min="14877" max="14877" width="14.140625" style="115" customWidth="1"/>
    <col min="14878" max="15105" width="8.85546875" style="115"/>
    <col min="15106" max="15106" width="11.140625" style="115" customWidth="1"/>
    <col min="15107" max="15107" width="68.140625" style="115" customWidth="1"/>
    <col min="15108" max="15108" width="9.85546875" style="115" customWidth="1"/>
    <col min="15109" max="15109" width="13.7109375" style="115" customWidth="1"/>
    <col min="15110" max="15110" width="11.140625" style="115" customWidth="1"/>
    <col min="15111" max="15111" width="10.140625" style="115" customWidth="1"/>
    <col min="15112" max="15112" width="11.85546875" style="115" customWidth="1"/>
    <col min="15113" max="15113" width="11.140625" style="115" customWidth="1"/>
    <col min="15114" max="15114" width="9.42578125" style="115" customWidth="1"/>
    <col min="15115" max="15115" width="13.140625" style="115" customWidth="1"/>
    <col min="15116" max="15116" width="10.85546875" style="115" customWidth="1"/>
    <col min="15117" max="15117" width="9.7109375" style="115" customWidth="1"/>
    <col min="15118" max="15118" width="13.140625" style="115" customWidth="1"/>
    <col min="15119" max="15120" width="10.85546875" style="115" customWidth="1"/>
    <col min="15121" max="15121" width="14.140625" style="115" customWidth="1"/>
    <col min="15122" max="15123" width="10.85546875" style="115" customWidth="1"/>
    <col min="15124" max="15124" width="14.140625" style="115" customWidth="1"/>
    <col min="15125" max="15125" width="10.85546875" style="115" customWidth="1"/>
    <col min="15126" max="15126" width="9.140625" style="115" customWidth="1"/>
    <col min="15127" max="15127" width="14.140625" style="115" customWidth="1"/>
    <col min="15128" max="15128" width="10.85546875" style="115" customWidth="1"/>
    <col min="15129" max="15129" width="9.85546875" style="115" customWidth="1"/>
    <col min="15130" max="15132" width="8.85546875" style="115"/>
    <col min="15133" max="15133" width="14.140625" style="115" customWidth="1"/>
    <col min="15134" max="15361" width="8.85546875" style="115"/>
    <col min="15362" max="15362" width="11.140625" style="115" customWidth="1"/>
    <col min="15363" max="15363" width="68.140625" style="115" customWidth="1"/>
    <col min="15364" max="15364" width="9.85546875" style="115" customWidth="1"/>
    <col min="15365" max="15365" width="13.7109375" style="115" customWidth="1"/>
    <col min="15366" max="15366" width="11.140625" style="115" customWidth="1"/>
    <col min="15367" max="15367" width="10.140625" style="115" customWidth="1"/>
    <col min="15368" max="15368" width="11.85546875" style="115" customWidth="1"/>
    <col min="15369" max="15369" width="11.140625" style="115" customWidth="1"/>
    <col min="15370" max="15370" width="9.42578125" style="115" customWidth="1"/>
    <col min="15371" max="15371" width="13.140625" style="115" customWidth="1"/>
    <col min="15372" max="15372" width="10.85546875" style="115" customWidth="1"/>
    <col min="15373" max="15373" width="9.7109375" style="115" customWidth="1"/>
    <col min="15374" max="15374" width="13.140625" style="115" customWidth="1"/>
    <col min="15375" max="15376" width="10.85546875" style="115" customWidth="1"/>
    <col min="15377" max="15377" width="14.140625" style="115" customWidth="1"/>
    <col min="15378" max="15379" width="10.85546875" style="115" customWidth="1"/>
    <col min="15380" max="15380" width="14.140625" style="115" customWidth="1"/>
    <col min="15381" max="15381" width="10.85546875" style="115" customWidth="1"/>
    <col min="15382" max="15382" width="9.140625" style="115" customWidth="1"/>
    <col min="15383" max="15383" width="14.140625" style="115" customWidth="1"/>
    <col min="15384" max="15384" width="10.85546875" style="115" customWidth="1"/>
    <col min="15385" max="15385" width="9.85546875" style="115" customWidth="1"/>
    <col min="15386" max="15388" width="8.85546875" style="115"/>
    <col min="15389" max="15389" width="14.140625" style="115" customWidth="1"/>
    <col min="15390" max="15617" width="8.85546875" style="115"/>
    <col min="15618" max="15618" width="11.140625" style="115" customWidth="1"/>
    <col min="15619" max="15619" width="68.140625" style="115" customWidth="1"/>
    <col min="15620" max="15620" width="9.85546875" style="115" customWidth="1"/>
    <col min="15621" max="15621" width="13.7109375" style="115" customWidth="1"/>
    <col min="15622" max="15622" width="11.140625" style="115" customWidth="1"/>
    <col min="15623" max="15623" width="10.140625" style="115" customWidth="1"/>
    <col min="15624" max="15624" width="11.85546875" style="115" customWidth="1"/>
    <col min="15625" max="15625" width="11.140625" style="115" customWidth="1"/>
    <col min="15626" max="15626" width="9.42578125" style="115" customWidth="1"/>
    <col min="15627" max="15627" width="13.140625" style="115" customWidth="1"/>
    <col min="15628" max="15628" width="10.85546875" style="115" customWidth="1"/>
    <col min="15629" max="15629" width="9.7109375" style="115" customWidth="1"/>
    <col min="15630" max="15630" width="13.140625" style="115" customWidth="1"/>
    <col min="15631" max="15632" width="10.85546875" style="115" customWidth="1"/>
    <col min="15633" max="15633" width="14.140625" style="115" customWidth="1"/>
    <col min="15634" max="15635" width="10.85546875" style="115" customWidth="1"/>
    <col min="15636" max="15636" width="14.140625" style="115" customWidth="1"/>
    <col min="15637" max="15637" width="10.85546875" style="115" customWidth="1"/>
    <col min="15638" max="15638" width="9.140625" style="115" customWidth="1"/>
    <col min="15639" max="15639" width="14.140625" style="115" customWidth="1"/>
    <col min="15640" max="15640" width="10.85546875" style="115" customWidth="1"/>
    <col min="15641" max="15641" width="9.85546875" style="115" customWidth="1"/>
    <col min="15642" max="15644" width="8.85546875" style="115"/>
    <col min="15645" max="15645" width="14.140625" style="115" customWidth="1"/>
    <col min="15646" max="15873" width="8.85546875" style="115"/>
    <col min="15874" max="15874" width="11.140625" style="115" customWidth="1"/>
    <col min="15875" max="15875" width="68.140625" style="115" customWidth="1"/>
    <col min="15876" max="15876" width="9.85546875" style="115" customWidth="1"/>
    <col min="15877" max="15877" width="13.7109375" style="115" customWidth="1"/>
    <col min="15878" max="15878" width="11.140625" style="115" customWidth="1"/>
    <col min="15879" max="15879" width="10.140625" style="115" customWidth="1"/>
    <col min="15880" max="15880" width="11.85546875" style="115" customWidth="1"/>
    <col min="15881" max="15881" width="11.140625" style="115" customWidth="1"/>
    <col min="15882" max="15882" width="9.42578125" style="115" customWidth="1"/>
    <col min="15883" max="15883" width="13.140625" style="115" customWidth="1"/>
    <col min="15884" max="15884" width="10.85546875" style="115" customWidth="1"/>
    <col min="15885" max="15885" width="9.7109375" style="115" customWidth="1"/>
    <col min="15886" max="15886" width="13.140625" style="115" customWidth="1"/>
    <col min="15887" max="15888" width="10.85546875" style="115" customWidth="1"/>
    <col min="15889" max="15889" width="14.140625" style="115" customWidth="1"/>
    <col min="15890" max="15891" width="10.85546875" style="115" customWidth="1"/>
    <col min="15892" max="15892" width="14.140625" style="115" customWidth="1"/>
    <col min="15893" max="15893" width="10.85546875" style="115" customWidth="1"/>
    <col min="15894" max="15894" width="9.140625" style="115" customWidth="1"/>
    <col min="15895" max="15895" width="14.140625" style="115" customWidth="1"/>
    <col min="15896" max="15896" width="10.85546875" style="115" customWidth="1"/>
    <col min="15897" max="15897" width="9.85546875" style="115" customWidth="1"/>
    <col min="15898" max="15900" width="8.85546875" style="115"/>
    <col min="15901" max="15901" width="14.140625" style="115" customWidth="1"/>
    <col min="15902" max="16129" width="8.85546875" style="115"/>
    <col min="16130" max="16130" width="11.140625" style="115" customWidth="1"/>
    <col min="16131" max="16131" width="68.140625" style="115" customWidth="1"/>
    <col min="16132" max="16132" width="9.85546875" style="115" customWidth="1"/>
    <col min="16133" max="16133" width="13.7109375" style="115" customWidth="1"/>
    <col min="16134" max="16134" width="11.140625" style="115" customWidth="1"/>
    <col min="16135" max="16135" width="10.140625" style="115" customWidth="1"/>
    <col min="16136" max="16136" width="11.85546875" style="115" customWidth="1"/>
    <col min="16137" max="16137" width="11.140625" style="115" customWidth="1"/>
    <col min="16138" max="16138" width="9.42578125" style="115" customWidth="1"/>
    <col min="16139" max="16139" width="13.140625" style="115" customWidth="1"/>
    <col min="16140" max="16140" width="10.85546875" style="115" customWidth="1"/>
    <col min="16141" max="16141" width="9.7109375" style="115" customWidth="1"/>
    <col min="16142" max="16142" width="13.140625" style="115" customWidth="1"/>
    <col min="16143" max="16144" width="10.85546875" style="115" customWidth="1"/>
    <col min="16145" max="16145" width="14.140625" style="115" customWidth="1"/>
    <col min="16146" max="16147" width="10.85546875" style="115" customWidth="1"/>
    <col min="16148" max="16148" width="14.140625" style="115" customWidth="1"/>
    <col min="16149" max="16149" width="10.85546875" style="115" customWidth="1"/>
    <col min="16150" max="16150" width="9.140625" style="115" customWidth="1"/>
    <col min="16151" max="16151" width="14.140625" style="115" customWidth="1"/>
    <col min="16152" max="16152" width="10.85546875" style="115" customWidth="1"/>
    <col min="16153" max="16153" width="9.85546875" style="115" customWidth="1"/>
    <col min="16154" max="16156" width="8.85546875" style="115"/>
    <col min="16157" max="16157" width="14.140625" style="115" customWidth="1"/>
    <col min="16158" max="16384" width="8.85546875" style="115"/>
  </cols>
  <sheetData>
    <row r="1" spans="2:25" s="113" customFormat="1" ht="22.5" customHeight="1">
      <c r="B1" s="7439" t="str">
        <f>[3]БакалавриатДО!B1</f>
        <v>Гуманитарно-педагогическая академия (филиал) ФГАОУ ВО «КФУ им. В. И. Вернадского» в г. Ялте</v>
      </c>
      <c r="C1" s="7439"/>
      <c r="D1" s="7439"/>
      <c r="E1" s="7439"/>
      <c r="F1" s="7439"/>
      <c r="G1" s="7439"/>
      <c r="H1" s="7439"/>
      <c r="I1" s="7439"/>
      <c r="J1" s="7439"/>
      <c r="K1" s="7439"/>
      <c r="L1" s="7439"/>
      <c r="M1" s="7439"/>
      <c r="N1" s="7439"/>
      <c r="O1" s="7439"/>
      <c r="P1" s="7439"/>
      <c r="Q1" s="7439"/>
      <c r="R1" s="7439"/>
      <c r="S1" s="7439"/>
      <c r="T1" s="7439"/>
      <c r="U1" s="7439"/>
      <c r="V1" s="7439"/>
      <c r="W1" s="7439"/>
      <c r="X1" s="7439"/>
    </row>
    <row r="2" spans="2:25" s="113" customFormat="1" ht="13.5" customHeight="1">
      <c r="B2" s="7440"/>
      <c r="C2" s="7440"/>
      <c r="D2" s="7440"/>
      <c r="E2" s="7440"/>
      <c r="F2" s="7440"/>
      <c r="G2" s="7440"/>
      <c r="H2" s="7440"/>
      <c r="I2" s="7440"/>
      <c r="J2" s="7440"/>
      <c r="K2" s="7440"/>
      <c r="L2" s="7440"/>
      <c r="M2" s="7440"/>
      <c r="N2" s="7440"/>
      <c r="O2" s="7440"/>
      <c r="P2" s="7440"/>
      <c r="Q2" s="7440"/>
      <c r="R2" s="7440"/>
      <c r="S2" s="7440"/>
      <c r="T2" s="7440"/>
      <c r="U2" s="7440"/>
      <c r="V2" s="7440"/>
      <c r="W2" s="7440"/>
      <c r="X2" s="7440"/>
    </row>
    <row r="3" spans="2:25" s="113" customFormat="1" ht="22.5" customHeight="1">
      <c r="B3" s="7382" t="s">
        <v>134</v>
      </c>
      <c r="C3" s="7382"/>
      <c r="D3" s="7382"/>
      <c r="E3" s="7382"/>
      <c r="F3" s="7382"/>
      <c r="G3" s="7382"/>
      <c r="H3" s="7382"/>
      <c r="I3" s="7427">
        <v>46023</v>
      </c>
      <c r="J3" s="7381"/>
      <c r="K3" s="7383" t="s">
        <v>392</v>
      </c>
      <c r="L3" s="7383"/>
      <c r="M3" s="7383"/>
      <c r="N3" s="7383"/>
      <c r="O3" s="7383"/>
      <c r="P3" s="7383"/>
      <c r="Q3" s="7383"/>
      <c r="R3" s="7383"/>
      <c r="S3" s="7383"/>
      <c r="T3" s="7383"/>
      <c r="U3" s="7383"/>
      <c r="V3" s="7383"/>
      <c r="W3" s="7383"/>
      <c r="X3" s="7383"/>
    </row>
    <row r="4" spans="2:25" s="113" customFormat="1" ht="22.5" customHeight="1" thickBot="1">
      <c r="B4" s="120"/>
      <c r="C4" s="1491"/>
      <c r="F4" s="121"/>
      <c r="I4" s="121"/>
      <c r="L4" s="121"/>
      <c r="O4" s="121"/>
      <c r="R4" s="121"/>
      <c r="U4" s="121"/>
      <c r="X4" s="121"/>
    </row>
    <row r="5" spans="2:25" s="113" customFormat="1" ht="9.75" customHeight="1" thickBot="1">
      <c r="B5" s="7443" t="s">
        <v>1</v>
      </c>
      <c r="C5" s="7443"/>
      <c r="D5" s="7444" t="s">
        <v>36</v>
      </c>
      <c r="E5" s="7444"/>
      <c r="F5" s="7444"/>
      <c r="G5" s="7442" t="s">
        <v>37</v>
      </c>
      <c r="H5" s="7442"/>
      <c r="I5" s="7442"/>
      <c r="J5" s="7445" t="s">
        <v>43</v>
      </c>
      <c r="K5" s="7445"/>
      <c r="L5" s="7445"/>
      <c r="M5" s="7442" t="s">
        <v>148</v>
      </c>
      <c r="N5" s="7442"/>
      <c r="O5" s="7442"/>
      <c r="P5" s="7441" t="s">
        <v>152</v>
      </c>
      <c r="Q5" s="7441"/>
      <c r="R5" s="7441"/>
      <c r="S5" s="7441" t="s">
        <v>325</v>
      </c>
      <c r="T5" s="7441"/>
      <c r="U5" s="7441"/>
      <c r="V5" s="7416" t="s">
        <v>342</v>
      </c>
      <c r="W5" s="7416"/>
      <c r="X5" s="7416"/>
    </row>
    <row r="6" spans="2:25" s="113" customFormat="1" ht="22.5" customHeight="1" thickBot="1">
      <c r="B6" s="7443"/>
      <c r="C6" s="7443"/>
      <c r="D6" s="7444"/>
      <c r="E6" s="7444"/>
      <c r="F6" s="7444"/>
      <c r="G6" s="7442"/>
      <c r="H6" s="7442"/>
      <c r="I6" s="7442"/>
      <c r="J6" s="7445"/>
      <c r="K6" s="7445"/>
      <c r="L6" s="7445"/>
      <c r="M6" s="7442"/>
      <c r="N6" s="7442"/>
      <c r="O6" s="7442"/>
      <c r="P6" s="7441"/>
      <c r="Q6" s="7441"/>
      <c r="R6" s="7441"/>
      <c r="S6" s="7441"/>
      <c r="T6" s="7441"/>
      <c r="U6" s="7441"/>
      <c r="V6" s="7416"/>
      <c r="W6" s="7416"/>
      <c r="X6" s="7416"/>
    </row>
    <row r="7" spans="2:25" s="113" customFormat="1" ht="44.25" customHeight="1" thickBot="1">
      <c r="B7" s="7443"/>
      <c r="C7" s="7443"/>
      <c r="D7" s="1732" t="s">
        <v>7</v>
      </c>
      <c r="E7" s="1733" t="s">
        <v>8</v>
      </c>
      <c r="F7" s="1733" t="s">
        <v>9</v>
      </c>
      <c r="G7" s="1732" t="s">
        <v>7</v>
      </c>
      <c r="H7" s="1733" t="s">
        <v>8</v>
      </c>
      <c r="I7" s="1734" t="s">
        <v>9</v>
      </c>
      <c r="J7" s="1735" t="s">
        <v>7</v>
      </c>
      <c r="K7" s="1733" t="s">
        <v>8</v>
      </c>
      <c r="L7" s="1733" t="s">
        <v>9</v>
      </c>
      <c r="M7" s="1732" t="s">
        <v>7</v>
      </c>
      <c r="N7" s="1733" t="s">
        <v>8</v>
      </c>
      <c r="O7" s="1734" t="s">
        <v>9</v>
      </c>
      <c r="P7" s="1735" t="s">
        <v>7</v>
      </c>
      <c r="Q7" s="1733" t="s">
        <v>8</v>
      </c>
      <c r="R7" s="1734" t="s">
        <v>9</v>
      </c>
      <c r="S7" s="1735" t="s">
        <v>7</v>
      </c>
      <c r="T7" s="1733" t="s">
        <v>8</v>
      </c>
      <c r="U7" s="1733" t="s">
        <v>9</v>
      </c>
      <c r="V7" s="1732" t="s">
        <v>7</v>
      </c>
      <c r="W7" s="1733" t="s">
        <v>8</v>
      </c>
      <c r="X7" s="1736" t="s">
        <v>9</v>
      </c>
    </row>
    <row r="8" spans="2:25" s="113" customFormat="1" ht="27" customHeight="1">
      <c r="B8" s="7447" t="s">
        <v>10</v>
      </c>
      <c r="C8" s="7447"/>
      <c r="D8" s="3774"/>
      <c r="E8" s="3805"/>
      <c r="F8" s="3818"/>
      <c r="G8" s="3774"/>
      <c r="H8" s="3774"/>
      <c r="I8" s="3809"/>
      <c r="J8" s="3775"/>
      <c r="K8" s="3805"/>
      <c r="L8" s="3818"/>
      <c r="M8" s="3774"/>
      <c r="N8" s="3774"/>
      <c r="O8" s="3809"/>
      <c r="P8" s="3775"/>
      <c r="Q8" s="3805"/>
      <c r="R8" s="3818"/>
      <c r="S8" s="3839"/>
      <c r="T8" s="3774"/>
      <c r="U8" s="3838"/>
      <c r="V8" s="3774"/>
      <c r="W8" s="3853"/>
      <c r="X8" s="3854"/>
    </row>
    <row r="9" spans="2:25" ht="34.5" customHeight="1">
      <c r="B9" s="2735" t="s">
        <v>102</v>
      </c>
      <c r="C9" s="2738" t="s">
        <v>103</v>
      </c>
      <c r="D9" s="3776">
        <v>20</v>
      </c>
      <c r="E9" s="3806">
        <v>0</v>
      </c>
      <c r="F9" s="3819">
        <v>20</v>
      </c>
      <c r="G9" s="3776">
        <v>20</v>
      </c>
      <c r="H9" s="3777">
        <v>1</v>
      </c>
      <c r="I9" s="3810">
        <v>21</v>
      </c>
      <c r="J9" s="3777">
        <v>24</v>
      </c>
      <c r="K9" s="3806">
        <v>1</v>
      </c>
      <c r="L9" s="3819">
        <v>25</v>
      </c>
      <c r="M9" s="3777">
        <v>17</v>
      </c>
      <c r="N9" s="3777">
        <v>0</v>
      </c>
      <c r="O9" s="3810">
        <v>17</v>
      </c>
      <c r="P9" s="3777">
        <v>19</v>
      </c>
      <c r="Q9" s="3806">
        <v>0</v>
      </c>
      <c r="R9" s="3819">
        <v>19</v>
      </c>
      <c r="S9" s="3777">
        <v>0</v>
      </c>
      <c r="T9" s="3777">
        <v>0</v>
      </c>
      <c r="U9" s="3843">
        <v>0</v>
      </c>
      <c r="V9" s="3776">
        <v>100</v>
      </c>
      <c r="W9" s="3777">
        <v>2</v>
      </c>
      <c r="X9" s="3819">
        <v>102</v>
      </c>
      <c r="Y9" s="1535"/>
    </row>
    <row r="10" spans="2:25" ht="46.5" customHeight="1">
      <c r="B10" s="2735" t="s">
        <v>114</v>
      </c>
      <c r="C10" s="2738" t="s">
        <v>115</v>
      </c>
      <c r="D10" s="3776">
        <v>0</v>
      </c>
      <c r="E10" s="3806">
        <v>0</v>
      </c>
      <c r="F10" s="3819">
        <v>0</v>
      </c>
      <c r="G10" s="3776">
        <v>0</v>
      </c>
      <c r="H10" s="3777">
        <v>0</v>
      </c>
      <c r="I10" s="3810">
        <v>0</v>
      </c>
      <c r="J10" s="3777">
        <v>0</v>
      </c>
      <c r="K10" s="3806">
        <v>0</v>
      </c>
      <c r="L10" s="3819">
        <v>0</v>
      </c>
      <c r="M10" s="3777">
        <v>0</v>
      </c>
      <c r="N10" s="3777">
        <v>0</v>
      </c>
      <c r="O10" s="3810">
        <v>0</v>
      </c>
      <c r="P10" s="3777">
        <v>0</v>
      </c>
      <c r="Q10" s="3806">
        <v>1</v>
      </c>
      <c r="R10" s="3819">
        <v>1</v>
      </c>
      <c r="S10" s="3777">
        <v>0</v>
      </c>
      <c r="T10" s="3777">
        <v>0</v>
      </c>
      <c r="U10" s="3843">
        <v>0</v>
      </c>
      <c r="V10" s="3776">
        <v>0</v>
      </c>
      <c r="W10" s="3777">
        <v>1</v>
      </c>
      <c r="X10" s="3819">
        <v>1</v>
      </c>
    </row>
    <row r="11" spans="2:25" ht="30" customHeight="1" thickBot="1">
      <c r="B11" s="2739" t="s">
        <v>128</v>
      </c>
      <c r="C11" s="2740" t="s">
        <v>129</v>
      </c>
      <c r="D11" s="3776">
        <v>0</v>
      </c>
      <c r="E11" s="3806">
        <v>0</v>
      </c>
      <c r="F11" s="3819">
        <v>0</v>
      </c>
      <c r="G11" s="3776">
        <v>0</v>
      </c>
      <c r="H11" s="3777">
        <v>0</v>
      </c>
      <c r="I11" s="3810">
        <v>0</v>
      </c>
      <c r="J11" s="3777">
        <v>0</v>
      </c>
      <c r="K11" s="3806">
        <v>0</v>
      </c>
      <c r="L11" s="3819">
        <v>0</v>
      </c>
      <c r="M11" s="3777">
        <v>0</v>
      </c>
      <c r="N11" s="3777">
        <v>1</v>
      </c>
      <c r="O11" s="3810">
        <v>1</v>
      </c>
      <c r="P11" s="3777">
        <v>0</v>
      </c>
      <c r="Q11" s="3806">
        <v>0</v>
      </c>
      <c r="R11" s="3819">
        <v>0</v>
      </c>
      <c r="S11" s="3777">
        <v>0</v>
      </c>
      <c r="T11" s="3777">
        <v>0</v>
      </c>
      <c r="U11" s="3843">
        <v>0</v>
      </c>
      <c r="V11" s="3776">
        <v>0</v>
      </c>
      <c r="W11" s="3777">
        <v>1</v>
      </c>
      <c r="X11" s="3819">
        <v>1</v>
      </c>
    </row>
    <row r="12" spans="2:25" ht="33" customHeight="1" thickBot="1">
      <c r="B12" s="7449" t="s">
        <v>14</v>
      </c>
      <c r="C12" s="7449"/>
      <c r="D12" s="3778">
        <f t="shared" ref="D12:R12" si="0">SUM(D9:D11)</f>
        <v>20</v>
      </c>
      <c r="E12" s="3779">
        <f t="shared" si="0"/>
        <v>0</v>
      </c>
      <c r="F12" s="3820">
        <f t="shared" si="0"/>
        <v>20</v>
      </c>
      <c r="G12" s="3780">
        <f t="shared" si="0"/>
        <v>20</v>
      </c>
      <c r="H12" s="3821">
        <f t="shared" si="0"/>
        <v>1</v>
      </c>
      <c r="I12" s="3780">
        <f t="shared" si="0"/>
        <v>21</v>
      </c>
      <c r="J12" s="3780">
        <f t="shared" si="0"/>
        <v>24</v>
      </c>
      <c r="K12" s="3779">
        <f t="shared" si="0"/>
        <v>1</v>
      </c>
      <c r="L12" s="3820">
        <f t="shared" si="0"/>
        <v>25</v>
      </c>
      <c r="M12" s="3780">
        <f t="shared" si="0"/>
        <v>17</v>
      </c>
      <c r="N12" s="3821">
        <f t="shared" si="0"/>
        <v>1</v>
      </c>
      <c r="O12" s="3780">
        <f t="shared" si="0"/>
        <v>18</v>
      </c>
      <c r="P12" s="3780">
        <f t="shared" si="0"/>
        <v>19</v>
      </c>
      <c r="Q12" s="3779">
        <f t="shared" si="0"/>
        <v>1</v>
      </c>
      <c r="R12" s="3820">
        <f t="shared" si="0"/>
        <v>20</v>
      </c>
      <c r="S12" s="3780">
        <v>0</v>
      </c>
      <c r="T12" s="3821">
        <v>0</v>
      </c>
      <c r="U12" s="3844">
        <v>0</v>
      </c>
      <c r="V12" s="3821">
        <f>SUM(V9:V11)</f>
        <v>100</v>
      </c>
      <c r="W12" s="3855">
        <f>SUM(W9:W11)</f>
        <v>4</v>
      </c>
      <c r="X12" s="3820">
        <f>SUM(X9:X11)</f>
        <v>104</v>
      </c>
    </row>
    <row r="13" spans="2:25" s="113" customFormat="1" ht="22.5" customHeight="1" thickBot="1">
      <c r="B13" s="7450" t="s">
        <v>15</v>
      </c>
      <c r="C13" s="7450"/>
      <c r="D13" s="3781"/>
      <c r="E13" s="3782"/>
      <c r="F13" s="3822"/>
      <c r="G13" s="3782"/>
      <c r="H13" s="3823"/>
      <c r="I13" s="3811"/>
      <c r="J13" s="3782"/>
      <c r="K13" s="3782"/>
      <c r="L13" s="3822"/>
      <c r="M13" s="3782"/>
      <c r="N13" s="3823"/>
      <c r="O13" s="3811"/>
      <c r="P13" s="3782"/>
      <c r="Q13" s="3782"/>
      <c r="R13" s="3822"/>
      <c r="S13" s="3782"/>
      <c r="T13" s="3823"/>
      <c r="U13" s="3782"/>
      <c r="V13" s="3856"/>
      <c r="W13" s="3857"/>
      <c r="X13" s="3822"/>
    </row>
    <row r="14" spans="2:25" s="113" customFormat="1" ht="22.5" customHeight="1" thickBot="1">
      <c r="B14" s="7451" t="s">
        <v>16</v>
      </c>
      <c r="C14" s="7451"/>
      <c r="D14" s="3783"/>
      <c r="E14" s="3784"/>
      <c r="F14" s="3824"/>
      <c r="G14" s="3785"/>
      <c r="H14" s="3825"/>
      <c r="I14" s="3812"/>
      <c r="J14" s="3785"/>
      <c r="K14" s="3785"/>
      <c r="L14" s="3824"/>
      <c r="M14" s="3785"/>
      <c r="N14" s="3825"/>
      <c r="O14" s="3812"/>
      <c r="P14" s="3785"/>
      <c r="Q14" s="3785"/>
      <c r="R14" s="3824"/>
      <c r="S14" s="3785"/>
      <c r="T14" s="3825"/>
      <c r="U14" s="3845"/>
      <c r="V14" s="3858"/>
      <c r="W14" s="3859"/>
      <c r="X14" s="3824"/>
    </row>
    <row r="15" spans="2:25" ht="28.5" customHeight="1">
      <c r="B15" s="3771" t="s">
        <v>102</v>
      </c>
      <c r="C15" s="3772" t="s">
        <v>103</v>
      </c>
      <c r="D15" s="3786">
        <v>20</v>
      </c>
      <c r="E15" s="3807">
        <v>0</v>
      </c>
      <c r="F15" s="3826">
        <v>20</v>
      </c>
      <c r="G15" s="3786">
        <v>20</v>
      </c>
      <c r="H15" s="3787">
        <v>1</v>
      </c>
      <c r="I15" s="3813">
        <v>21</v>
      </c>
      <c r="J15" s="3787">
        <v>24</v>
      </c>
      <c r="K15" s="3807">
        <v>1</v>
      </c>
      <c r="L15" s="3826">
        <v>25</v>
      </c>
      <c r="M15" s="3787">
        <v>17</v>
      </c>
      <c r="N15" s="3787">
        <v>0</v>
      </c>
      <c r="O15" s="3813">
        <v>17</v>
      </c>
      <c r="P15" s="3787">
        <v>19</v>
      </c>
      <c r="Q15" s="3807">
        <v>0</v>
      </c>
      <c r="R15" s="3826">
        <v>19</v>
      </c>
      <c r="S15" s="3787">
        <v>0</v>
      </c>
      <c r="T15" s="3787">
        <v>0</v>
      </c>
      <c r="U15" s="3846">
        <v>0</v>
      </c>
      <c r="V15" s="3786">
        <v>100</v>
      </c>
      <c r="W15" s="3787">
        <v>2</v>
      </c>
      <c r="X15" s="3826">
        <v>102</v>
      </c>
    </row>
    <row r="16" spans="2:25" ht="45" customHeight="1">
      <c r="B16" s="2735" t="s">
        <v>114</v>
      </c>
      <c r="C16" s="2738" t="s">
        <v>115</v>
      </c>
      <c r="D16" s="3776">
        <v>0</v>
      </c>
      <c r="E16" s="3806">
        <v>0</v>
      </c>
      <c r="F16" s="3819">
        <v>0</v>
      </c>
      <c r="G16" s="3776">
        <v>0</v>
      </c>
      <c r="H16" s="3777">
        <v>0</v>
      </c>
      <c r="I16" s="3810">
        <v>0</v>
      </c>
      <c r="J16" s="3777">
        <v>0</v>
      </c>
      <c r="K16" s="3806">
        <v>0</v>
      </c>
      <c r="L16" s="3819">
        <v>0</v>
      </c>
      <c r="M16" s="3777">
        <v>0</v>
      </c>
      <c r="N16" s="3777">
        <v>0</v>
      </c>
      <c r="O16" s="3810">
        <v>0</v>
      </c>
      <c r="P16" s="3777">
        <v>0</v>
      </c>
      <c r="Q16" s="3806">
        <v>1</v>
      </c>
      <c r="R16" s="3819">
        <v>1</v>
      </c>
      <c r="S16" s="3777">
        <v>0</v>
      </c>
      <c r="T16" s="3777">
        <v>0</v>
      </c>
      <c r="U16" s="3843">
        <v>0</v>
      </c>
      <c r="V16" s="3776">
        <v>0</v>
      </c>
      <c r="W16" s="3777">
        <v>1</v>
      </c>
      <c r="X16" s="3819">
        <v>1</v>
      </c>
    </row>
    <row r="17" spans="2:24" ht="27.75" customHeight="1" thickBot="1">
      <c r="B17" s="2739" t="s">
        <v>128</v>
      </c>
      <c r="C17" s="2740" t="s">
        <v>129</v>
      </c>
      <c r="D17" s="3776">
        <v>0</v>
      </c>
      <c r="E17" s="3806">
        <v>0</v>
      </c>
      <c r="F17" s="3819">
        <v>0</v>
      </c>
      <c r="G17" s="3776">
        <v>0</v>
      </c>
      <c r="H17" s="3777">
        <v>0</v>
      </c>
      <c r="I17" s="3810">
        <v>0</v>
      </c>
      <c r="J17" s="3777">
        <v>0</v>
      </c>
      <c r="K17" s="3806">
        <v>0</v>
      </c>
      <c r="L17" s="3819">
        <v>0</v>
      </c>
      <c r="M17" s="3777">
        <v>0</v>
      </c>
      <c r="N17" s="3777">
        <v>1</v>
      </c>
      <c r="O17" s="3810">
        <v>1</v>
      </c>
      <c r="P17" s="3777">
        <v>0</v>
      </c>
      <c r="Q17" s="3806">
        <v>0</v>
      </c>
      <c r="R17" s="3819">
        <v>0</v>
      </c>
      <c r="S17" s="3777">
        <v>0</v>
      </c>
      <c r="T17" s="3777">
        <v>0</v>
      </c>
      <c r="U17" s="3843">
        <v>0</v>
      </c>
      <c r="V17" s="3776">
        <v>0</v>
      </c>
      <c r="W17" s="3777">
        <v>1</v>
      </c>
      <c r="X17" s="3819">
        <v>1</v>
      </c>
    </row>
    <row r="18" spans="2:24" ht="31.5" customHeight="1" thickBot="1">
      <c r="B18" s="7448" t="s">
        <v>14</v>
      </c>
      <c r="C18" s="7448"/>
      <c r="D18" s="3788">
        <f t="shared" ref="D18:R18" si="1">SUM(D15:D17)</f>
        <v>20</v>
      </c>
      <c r="E18" s="3789">
        <f t="shared" si="1"/>
        <v>0</v>
      </c>
      <c r="F18" s="3827">
        <f t="shared" si="1"/>
        <v>20</v>
      </c>
      <c r="G18" s="3790">
        <f t="shared" si="1"/>
        <v>20</v>
      </c>
      <c r="H18" s="3828">
        <f t="shared" si="1"/>
        <v>1</v>
      </c>
      <c r="I18" s="3795">
        <f t="shared" si="1"/>
        <v>21</v>
      </c>
      <c r="J18" s="3790">
        <f t="shared" si="1"/>
        <v>24</v>
      </c>
      <c r="K18" s="3791">
        <f t="shared" si="1"/>
        <v>1</v>
      </c>
      <c r="L18" s="3827">
        <f t="shared" si="1"/>
        <v>25</v>
      </c>
      <c r="M18" s="3790">
        <f t="shared" si="1"/>
        <v>17</v>
      </c>
      <c r="N18" s="3828">
        <f t="shared" si="1"/>
        <v>1</v>
      </c>
      <c r="O18" s="3795">
        <f t="shared" si="1"/>
        <v>18</v>
      </c>
      <c r="P18" s="3790">
        <f t="shared" si="1"/>
        <v>19</v>
      </c>
      <c r="Q18" s="3791">
        <f t="shared" si="1"/>
        <v>1</v>
      </c>
      <c r="R18" s="3827">
        <f t="shared" si="1"/>
        <v>20</v>
      </c>
      <c r="S18" s="3790">
        <v>0</v>
      </c>
      <c r="T18" s="3828">
        <v>0</v>
      </c>
      <c r="U18" s="3789">
        <v>0</v>
      </c>
      <c r="V18" s="3828">
        <f>SUM(V15:V17)</f>
        <v>100</v>
      </c>
      <c r="W18" s="3860">
        <f>SUM(W15:W17)</f>
        <v>4</v>
      </c>
      <c r="X18" s="3827">
        <f>SUM(X15:X17)</f>
        <v>104</v>
      </c>
    </row>
    <row r="19" spans="2:24" ht="30" customHeight="1">
      <c r="B19" s="7446" t="s">
        <v>18</v>
      </c>
      <c r="C19" s="7446"/>
      <c r="D19" s="3792"/>
      <c r="E19" s="3793"/>
      <c r="F19" s="3829"/>
      <c r="G19" s="3793"/>
      <c r="H19" s="3830"/>
      <c r="I19" s="3814"/>
      <c r="J19" s="3793"/>
      <c r="K19" s="3793"/>
      <c r="L19" s="3829"/>
      <c r="M19" s="3793"/>
      <c r="N19" s="3830"/>
      <c r="O19" s="3814"/>
      <c r="P19" s="3793"/>
      <c r="Q19" s="3793"/>
      <c r="R19" s="3829"/>
      <c r="S19" s="3793"/>
      <c r="T19" s="3830"/>
      <c r="U19" s="3847"/>
      <c r="V19" s="3861"/>
      <c r="W19" s="3862"/>
      <c r="X19" s="3829"/>
    </row>
    <row r="20" spans="2:24" ht="31.5" customHeight="1" thickBot="1">
      <c r="B20" s="2739" t="s">
        <v>108</v>
      </c>
      <c r="C20" s="2740" t="s">
        <v>109</v>
      </c>
      <c r="D20" s="3776">
        <v>0</v>
      </c>
      <c r="E20" s="3806">
        <v>0</v>
      </c>
      <c r="F20" s="3819">
        <v>0</v>
      </c>
      <c r="G20" s="3776">
        <v>0</v>
      </c>
      <c r="H20" s="3777">
        <v>0</v>
      </c>
      <c r="I20" s="3810">
        <v>0</v>
      </c>
      <c r="J20" s="3777">
        <v>0</v>
      </c>
      <c r="K20" s="3806">
        <v>0</v>
      </c>
      <c r="L20" s="3819">
        <v>0</v>
      </c>
      <c r="M20" s="3777">
        <v>0</v>
      </c>
      <c r="N20" s="3777">
        <v>0</v>
      </c>
      <c r="O20" s="3810">
        <v>0</v>
      </c>
      <c r="P20" s="3777">
        <v>0</v>
      </c>
      <c r="Q20" s="3806">
        <v>0</v>
      </c>
      <c r="R20" s="3819">
        <v>0</v>
      </c>
      <c r="S20" s="3794">
        <v>0</v>
      </c>
      <c r="T20" s="3794">
        <v>0</v>
      </c>
      <c r="U20" s="3848">
        <v>0</v>
      </c>
      <c r="V20" s="3863">
        <v>0</v>
      </c>
      <c r="W20" s="3777">
        <v>0</v>
      </c>
      <c r="X20" s="3819">
        <v>0</v>
      </c>
    </row>
    <row r="21" spans="2:24" ht="30" customHeight="1" thickBot="1">
      <c r="B21" s="7448" t="s">
        <v>14</v>
      </c>
      <c r="C21" s="7448"/>
      <c r="D21" s="3788">
        <f t="shared" ref="D21:R21" si="2">SUM(D20:D20)</f>
        <v>0</v>
      </c>
      <c r="E21" s="3791">
        <f t="shared" si="2"/>
        <v>0</v>
      </c>
      <c r="F21" s="3827">
        <f t="shared" si="2"/>
        <v>0</v>
      </c>
      <c r="G21" s="3795">
        <f t="shared" si="2"/>
        <v>0</v>
      </c>
      <c r="H21" s="3828">
        <f t="shared" si="2"/>
        <v>0</v>
      </c>
      <c r="I21" s="3795">
        <f t="shared" si="2"/>
        <v>0</v>
      </c>
      <c r="J21" s="3795">
        <f t="shared" si="2"/>
        <v>0</v>
      </c>
      <c r="K21" s="3791">
        <f t="shared" si="2"/>
        <v>0</v>
      </c>
      <c r="L21" s="3827">
        <f t="shared" si="2"/>
        <v>0</v>
      </c>
      <c r="M21" s="3795">
        <f t="shared" si="2"/>
        <v>0</v>
      </c>
      <c r="N21" s="3828">
        <f t="shared" si="2"/>
        <v>0</v>
      </c>
      <c r="O21" s="3795">
        <f t="shared" si="2"/>
        <v>0</v>
      </c>
      <c r="P21" s="3795">
        <f t="shared" si="2"/>
        <v>0</v>
      </c>
      <c r="Q21" s="3791">
        <f t="shared" si="2"/>
        <v>0</v>
      </c>
      <c r="R21" s="3827">
        <f t="shared" si="2"/>
        <v>0</v>
      </c>
      <c r="S21" s="3796">
        <v>0</v>
      </c>
      <c r="T21" s="3797">
        <v>0</v>
      </c>
      <c r="U21" s="3849">
        <v>0</v>
      </c>
      <c r="V21" s="3828">
        <f>SUM(V20:V20)</f>
        <v>0</v>
      </c>
      <c r="W21" s="3860">
        <f>SUM(W20:W20)</f>
        <v>0</v>
      </c>
      <c r="X21" s="3827">
        <f>SUM(X20:X20)</f>
        <v>0</v>
      </c>
    </row>
    <row r="22" spans="2:24" ht="33.75" customHeight="1" thickBot="1">
      <c r="B22" s="7436" t="s">
        <v>29</v>
      </c>
      <c r="C22" s="7436"/>
      <c r="D22" s="3798">
        <f t="shared" ref="D22:R22" si="3">D18</f>
        <v>20</v>
      </c>
      <c r="E22" s="3799">
        <f t="shared" si="3"/>
        <v>0</v>
      </c>
      <c r="F22" s="3831">
        <f t="shared" si="3"/>
        <v>20</v>
      </c>
      <c r="G22" s="3800">
        <f t="shared" si="3"/>
        <v>20</v>
      </c>
      <c r="H22" s="3832">
        <f t="shared" si="3"/>
        <v>1</v>
      </c>
      <c r="I22" s="3815">
        <f t="shared" si="3"/>
        <v>21</v>
      </c>
      <c r="J22" s="3800">
        <f t="shared" si="3"/>
        <v>24</v>
      </c>
      <c r="K22" s="3799">
        <f t="shared" si="3"/>
        <v>1</v>
      </c>
      <c r="L22" s="3831">
        <f t="shared" si="3"/>
        <v>25</v>
      </c>
      <c r="M22" s="3800">
        <f t="shared" si="3"/>
        <v>17</v>
      </c>
      <c r="N22" s="3832">
        <f t="shared" si="3"/>
        <v>1</v>
      </c>
      <c r="O22" s="3815">
        <f t="shared" si="3"/>
        <v>18</v>
      </c>
      <c r="P22" s="3800">
        <f t="shared" si="3"/>
        <v>19</v>
      </c>
      <c r="Q22" s="3799">
        <f t="shared" si="3"/>
        <v>1</v>
      </c>
      <c r="R22" s="3831">
        <f t="shared" si="3"/>
        <v>20</v>
      </c>
      <c r="S22" s="3801">
        <v>0</v>
      </c>
      <c r="T22" s="3802">
        <v>0</v>
      </c>
      <c r="U22" s="3850">
        <v>0</v>
      </c>
      <c r="V22" s="3798">
        <f>V18</f>
        <v>100</v>
      </c>
      <c r="W22" s="3832">
        <f>W18</f>
        <v>4</v>
      </c>
      <c r="X22" s="3831">
        <f>X18</f>
        <v>104</v>
      </c>
    </row>
    <row r="23" spans="2:24" ht="47.25" customHeight="1" thickBot="1">
      <c r="B23" s="7437" t="s">
        <v>34</v>
      </c>
      <c r="C23" s="7437"/>
      <c r="D23" s="3798">
        <f t="shared" ref="D23:R23" si="4">D21</f>
        <v>0</v>
      </c>
      <c r="E23" s="3803">
        <f t="shared" si="4"/>
        <v>0</v>
      </c>
      <c r="F23" s="3831">
        <f t="shared" si="4"/>
        <v>0</v>
      </c>
      <c r="G23" s="3804">
        <f t="shared" si="4"/>
        <v>0</v>
      </c>
      <c r="H23" s="3833">
        <f t="shared" si="4"/>
        <v>0</v>
      </c>
      <c r="I23" s="3816">
        <f t="shared" si="4"/>
        <v>0</v>
      </c>
      <c r="J23" s="3804">
        <f t="shared" si="4"/>
        <v>0</v>
      </c>
      <c r="K23" s="3803">
        <f t="shared" si="4"/>
        <v>0</v>
      </c>
      <c r="L23" s="3831">
        <f t="shared" si="4"/>
        <v>0</v>
      </c>
      <c r="M23" s="3804">
        <f t="shared" si="4"/>
        <v>0</v>
      </c>
      <c r="N23" s="3833">
        <f t="shared" si="4"/>
        <v>0</v>
      </c>
      <c r="O23" s="3816">
        <f t="shared" si="4"/>
        <v>0</v>
      </c>
      <c r="P23" s="3804">
        <f t="shared" si="4"/>
        <v>0</v>
      </c>
      <c r="Q23" s="3803">
        <f t="shared" si="4"/>
        <v>0</v>
      </c>
      <c r="R23" s="3840">
        <f t="shared" si="4"/>
        <v>0</v>
      </c>
      <c r="S23" s="3787">
        <v>0</v>
      </c>
      <c r="T23" s="3787">
        <v>0</v>
      </c>
      <c r="U23" s="3851">
        <v>0</v>
      </c>
      <c r="V23" s="3833">
        <f>V21</f>
        <v>0</v>
      </c>
      <c r="W23" s="3864">
        <f>W21</f>
        <v>0</v>
      </c>
      <c r="X23" s="3840">
        <f>X21</f>
        <v>0</v>
      </c>
    </row>
    <row r="24" spans="2:24" ht="36.75" customHeight="1" thickBot="1">
      <c r="B24" s="7438" t="s">
        <v>35</v>
      </c>
      <c r="C24" s="7438"/>
      <c r="D24" s="2741">
        <f t="shared" ref="D24:R24" si="5">D22+D23</f>
        <v>20</v>
      </c>
      <c r="E24" s="3808">
        <f t="shared" si="5"/>
        <v>0</v>
      </c>
      <c r="F24" s="3834">
        <f t="shared" si="5"/>
        <v>20</v>
      </c>
      <c r="G24" s="3835">
        <f t="shared" si="5"/>
        <v>20</v>
      </c>
      <c r="H24" s="3836">
        <f t="shared" si="5"/>
        <v>1</v>
      </c>
      <c r="I24" s="3817">
        <f t="shared" si="5"/>
        <v>21</v>
      </c>
      <c r="J24" s="1762">
        <f t="shared" si="5"/>
        <v>24</v>
      </c>
      <c r="K24" s="3808">
        <f t="shared" si="5"/>
        <v>1</v>
      </c>
      <c r="L24" s="3837">
        <f t="shared" si="5"/>
        <v>25</v>
      </c>
      <c r="M24" s="3835">
        <f t="shared" si="5"/>
        <v>17</v>
      </c>
      <c r="N24" s="3836">
        <f t="shared" si="5"/>
        <v>1</v>
      </c>
      <c r="O24" s="3817">
        <f t="shared" si="5"/>
        <v>18</v>
      </c>
      <c r="P24" s="1762">
        <f t="shared" si="5"/>
        <v>19</v>
      </c>
      <c r="Q24" s="3808">
        <f t="shared" si="5"/>
        <v>1</v>
      </c>
      <c r="R24" s="3834">
        <f t="shared" si="5"/>
        <v>20</v>
      </c>
      <c r="S24" s="3841">
        <v>0</v>
      </c>
      <c r="T24" s="3842">
        <v>0</v>
      </c>
      <c r="U24" s="3852">
        <v>0</v>
      </c>
      <c r="V24" s="3835">
        <f>V22+V23</f>
        <v>100</v>
      </c>
      <c r="W24" s="3836">
        <f>W22+W23</f>
        <v>4</v>
      </c>
      <c r="X24" s="3834">
        <f>X22+X23</f>
        <v>104</v>
      </c>
    </row>
    <row r="25" spans="2:24" ht="22.5" customHeight="1">
      <c r="H25" s="1535"/>
    </row>
    <row r="26" spans="2:24" ht="22.5" customHeight="1">
      <c r="B26" s="7395"/>
      <c r="C26" s="7395"/>
      <c r="D26" s="7395"/>
      <c r="E26" s="7395"/>
      <c r="F26" s="7395"/>
      <c r="G26" s="7395"/>
      <c r="H26" s="7395"/>
      <c r="I26" s="7395"/>
      <c r="J26" s="7395"/>
      <c r="K26" s="7395"/>
      <c r="L26" s="7395"/>
      <c r="M26" s="7395"/>
      <c r="N26" s="7395"/>
      <c r="O26" s="7395"/>
      <c r="P26" s="7395"/>
      <c r="Q26" s="7395"/>
      <c r="R26" s="121"/>
      <c r="S26" s="121"/>
      <c r="T26" s="121"/>
      <c r="U26" s="121"/>
      <c r="V26" s="113"/>
    </row>
    <row r="28" spans="2:24" ht="22.5" customHeight="1">
      <c r="D28" s="457"/>
      <c r="E28" s="457"/>
      <c r="F28" s="457"/>
      <c r="G28" s="457"/>
      <c r="H28" s="457"/>
      <c r="I28" s="457"/>
      <c r="J28" s="457"/>
      <c r="K28" s="457"/>
      <c r="L28" s="457"/>
      <c r="M28" s="457"/>
      <c r="N28" s="457"/>
      <c r="O28" s="457"/>
      <c r="P28" s="457"/>
      <c r="Q28" s="457"/>
      <c r="R28" s="457"/>
      <c r="S28" s="457"/>
      <c r="T28" s="457"/>
      <c r="U28" s="457"/>
      <c r="V28" s="457"/>
      <c r="W28" s="457"/>
      <c r="X28" s="457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J5:L6"/>
    <mergeCell ref="B19:C19"/>
    <mergeCell ref="B8:C8"/>
    <mergeCell ref="B21:C21"/>
    <mergeCell ref="B12:C12"/>
    <mergeCell ref="B13:C13"/>
    <mergeCell ref="B14:C14"/>
    <mergeCell ref="B18:C18"/>
    <mergeCell ref="B22:C22"/>
    <mergeCell ref="B23:C23"/>
    <mergeCell ref="B24:C24"/>
    <mergeCell ref="B26:Q26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Лист26">
    <tabColor rgb="FF00B050"/>
  </sheetPr>
  <dimension ref="A1:AB24"/>
  <sheetViews>
    <sheetView view="pageBreakPreview" topLeftCell="B1" zoomScale="55" zoomScaleNormal="50" zoomScaleSheetLayoutView="55" workbookViewId="0">
      <selection activeCell="K39" sqref="K39"/>
    </sheetView>
  </sheetViews>
  <sheetFormatPr defaultColWidth="8.85546875" defaultRowHeight="18.75"/>
  <cols>
    <col min="1" max="1" width="8.85546875" style="133" customWidth="1"/>
    <col min="2" max="2" width="13.140625" style="133" customWidth="1"/>
    <col min="3" max="3" width="86.140625" style="134" customWidth="1"/>
    <col min="4" max="4" width="11.140625" style="133" customWidth="1"/>
    <col min="5" max="5" width="10.7109375" style="133" customWidth="1"/>
    <col min="6" max="6" width="11.42578125" style="135" customWidth="1"/>
    <col min="7" max="7" width="10.85546875" style="133" customWidth="1"/>
    <col min="8" max="8" width="11.28515625" style="133" customWidth="1"/>
    <col min="9" max="9" width="11.42578125" style="135" customWidth="1"/>
    <col min="10" max="10" width="10.5703125" style="135" customWidth="1"/>
    <col min="11" max="11" width="11.140625" style="135" customWidth="1"/>
    <col min="12" max="15" width="11.85546875" style="135" customWidth="1"/>
    <col min="16" max="16" width="11.42578125" style="133" customWidth="1"/>
    <col min="17" max="17" width="10.85546875" style="133" customWidth="1"/>
    <col min="18" max="18" width="12.85546875" style="135" customWidth="1"/>
    <col min="19" max="19" width="11.140625" style="133" customWidth="1"/>
    <col min="20" max="20" width="10.85546875" style="133" customWidth="1"/>
    <col min="21" max="21" width="12.5703125" style="135" customWidth="1"/>
    <col min="22" max="22" width="12.28515625" style="133" customWidth="1"/>
    <col min="23" max="23" width="12" style="133" customWidth="1"/>
    <col min="24" max="24" width="14.5703125" style="135" customWidth="1"/>
    <col min="25" max="25" width="14.85546875" style="133" customWidth="1"/>
    <col min="26" max="256" width="8.85546875" style="133"/>
    <col min="257" max="257" width="8.85546875" style="133" customWidth="1"/>
    <col min="258" max="258" width="10.85546875" style="133" customWidth="1"/>
    <col min="259" max="259" width="52.7109375" style="133" customWidth="1"/>
    <col min="260" max="260" width="11.140625" style="133" customWidth="1"/>
    <col min="261" max="261" width="10.7109375" style="133" customWidth="1"/>
    <col min="262" max="262" width="10.28515625" style="133" customWidth="1"/>
    <col min="263" max="263" width="8.85546875" style="133" customWidth="1"/>
    <col min="264" max="264" width="11.28515625" style="133" customWidth="1"/>
    <col min="265" max="265" width="10.85546875" style="133" customWidth="1"/>
    <col min="266" max="266" width="8.85546875" style="133" customWidth="1"/>
    <col min="267" max="267" width="11.140625" style="133" customWidth="1"/>
    <col min="268" max="271" width="11.85546875" style="133" customWidth="1"/>
    <col min="272" max="272" width="8.85546875" style="133" customWidth="1"/>
    <col min="273" max="273" width="10.85546875" style="133" customWidth="1"/>
    <col min="274" max="274" width="11.140625" style="133" customWidth="1"/>
    <col min="275" max="275" width="8.85546875" style="133" customWidth="1"/>
    <col min="276" max="276" width="10.85546875" style="133" customWidth="1"/>
    <col min="277" max="277" width="11.140625" style="133" customWidth="1"/>
    <col min="278" max="278" width="8.85546875" style="133" customWidth="1"/>
    <col min="279" max="279" width="10.85546875" style="133" customWidth="1"/>
    <col min="280" max="280" width="11.140625" style="133" customWidth="1"/>
    <col min="281" max="512" width="8.85546875" style="133"/>
    <col min="513" max="513" width="8.85546875" style="133" customWidth="1"/>
    <col min="514" max="514" width="10.85546875" style="133" customWidth="1"/>
    <col min="515" max="515" width="52.7109375" style="133" customWidth="1"/>
    <col min="516" max="516" width="11.140625" style="133" customWidth="1"/>
    <col min="517" max="517" width="10.7109375" style="133" customWidth="1"/>
    <col min="518" max="518" width="10.28515625" style="133" customWidth="1"/>
    <col min="519" max="519" width="8.85546875" style="133" customWidth="1"/>
    <col min="520" max="520" width="11.28515625" style="133" customWidth="1"/>
    <col min="521" max="521" width="10.85546875" style="133" customWidth="1"/>
    <col min="522" max="522" width="8.85546875" style="133" customWidth="1"/>
    <col min="523" max="523" width="11.140625" style="133" customWidth="1"/>
    <col min="524" max="527" width="11.85546875" style="133" customWidth="1"/>
    <col min="528" max="528" width="8.85546875" style="133" customWidth="1"/>
    <col min="529" max="529" width="10.85546875" style="133" customWidth="1"/>
    <col min="530" max="530" width="11.140625" style="133" customWidth="1"/>
    <col min="531" max="531" width="8.85546875" style="133" customWidth="1"/>
    <col min="532" max="532" width="10.85546875" style="133" customWidth="1"/>
    <col min="533" max="533" width="11.140625" style="133" customWidth="1"/>
    <col min="534" max="534" width="8.85546875" style="133" customWidth="1"/>
    <col min="535" max="535" width="10.85546875" style="133" customWidth="1"/>
    <col min="536" max="536" width="11.140625" style="133" customWidth="1"/>
    <col min="537" max="768" width="8.85546875" style="133"/>
    <col min="769" max="769" width="8.85546875" style="133" customWidth="1"/>
    <col min="770" max="770" width="10.85546875" style="133" customWidth="1"/>
    <col min="771" max="771" width="52.7109375" style="133" customWidth="1"/>
    <col min="772" max="772" width="11.140625" style="133" customWidth="1"/>
    <col min="773" max="773" width="10.7109375" style="133" customWidth="1"/>
    <col min="774" max="774" width="10.28515625" style="133" customWidth="1"/>
    <col min="775" max="775" width="8.85546875" style="133" customWidth="1"/>
    <col min="776" max="776" width="11.28515625" style="133" customWidth="1"/>
    <col min="777" max="777" width="10.85546875" style="133" customWidth="1"/>
    <col min="778" max="778" width="8.85546875" style="133" customWidth="1"/>
    <col min="779" max="779" width="11.140625" style="133" customWidth="1"/>
    <col min="780" max="783" width="11.85546875" style="133" customWidth="1"/>
    <col min="784" max="784" width="8.85546875" style="133" customWidth="1"/>
    <col min="785" max="785" width="10.85546875" style="133" customWidth="1"/>
    <col min="786" max="786" width="11.140625" style="133" customWidth="1"/>
    <col min="787" max="787" width="8.85546875" style="133" customWidth="1"/>
    <col min="788" max="788" width="10.85546875" style="133" customWidth="1"/>
    <col min="789" max="789" width="11.140625" style="133" customWidth="1"/>
    <col min="790" max="790" width="8.85546875" style="133" customWidth="1"/>
    <col min="791" max="791" width="10.85546875" style="133" customWidth="1"/>
    <col min="792" max="792" width="11.140625" style="133" customWidth="1"/>
    <col min="793" max="1024" width="8.85546875" style="133"/>
    <col min="1025" max="1025" width="8.85546875" style="133" customWidth="1"/>
    <col min="1026" max="1026" width="10.85546875" style="133" customWidth="1"/>
    <col min="1027" max="1027" width="52.7109375" style="133" customWidth="1"/>
    <col min="1028" max="1028" width="11.140625" style="133" customWidth="1"/>
    <col min="1029" max="1029" width="10.7109375" style="133" customWidth="1"/>
    <col min="1030" max="1030" width="10.28515625" style="133" customWidth="1"/>
    <col min="1031" max="1031" width="8.85546875" style="133" customWidth="1"/>
    <col min="1032" max="1032" width="11.28515625" style="133" customWidth="1"/>
    <col min="1033" max="1033" width="10.85546875" style="133" customWidth="1"/>
    <col min="1034" max="1034" width="8.85546875" style="133" customWidth="1"/>
    <col min="1035" max="1035" width="11.140625" style="133" customWidth="1"/>
    <col min="1036" max="1039" width="11.85546875" style="133" customWidth="1"/>
    <col min="1040" max="1040" width="8.85546875" style="133" customWidth="1"/>
    <col min="1041" max="1041" width="10.85546875" style="133" customWidth="1"/>
    <col min="1042" max="1042" width="11.140625" style="133" customWidth="1"/>
    <col min="1043" max="1043" width="8.85546875" style="133" customWidth="1"/>
    <col min="1044" max="1044" width="10.85546875" style="133" customWidth="1"/>
    <col min="1045" max="1045" width="11.140625" style="133" customWidth="1"/>
    <col min="1046" max="1046" width="8.85546875" style="133" customWidth="1"/>
    <col min="1047" max="1047" width="10.85546875" style="133" customWidth="1"/>
    <col min="1048" max="1048" width="11.140625" style="133" customWidth="1"/>
    <col min="1049" max="1280" width="8.85546875" style="133"/>
    <col min="1281" max="1281" width="8.85546875" style="133" customWidth="1"/>
    <col min="1282" max="1282" width="10.85546875" style="133" customWidth="1"/>
    <col min="1283" max="1283" width="52.7109375" style="133" customWidth="1"/>
    <col min="1284" max="1284" width="11.140625" style="133" customWidth="1"/>
    <col min="1285" max="1285" width="10.7109375" style="133" customWidth="1"/>
    <col min="1286" max="1286" width="10.28515625" style="133" customWidth="1"/>
    <col min="1287" max="1287" width="8.85546875" style="133" customWidth="1"/>
    <col min="1288" max="1288" width="11.28515625" style="133" customWidth="1"/>
    <col min="1289" max="1289" width="10.85546875" style="133" customWidth="1"/>
    <col min="1290" max="1290" width="8.85546875" style="133" customWidth="1"/>
    <col min="1291" max="1291" width="11.140625" style="133" customWidth="1"/>
    <col min="1292" max="1295" width="11.85546875" style="133" customWidth="1"/>
    <col min="1296" max="1296" width="8.85546875" style="133" customWidth="1"/>
    <col min="1297" max="1297" width="10.85546875" style="133" customWidth="1"/>
    <col min="1298" max="1298" width="11.140625" style="133" customWidth="1"/>
    <col min="1299" max="1299" width="8.85546875" style="133" customWidth="1"/>
    <col min="1300" max="1300" width="10.85546875" style="133" customWidth="1"/>
    <col min="1301" max="1301" width="11.140625" style="133" customWidth="1"/>
    <col min="1302" max="1302" width="8.85546875" style="133" customWidth="1"/>
    <col min="1303" max="1303" width="10.85546875" style="133" customWidth="1"/>
    <col min="1304" max="1304" width="11.140625" style="133" customWidth="1"/>
    <col min="1305" max="1536" width="8.85546875" style="133"/>
    <col min="1537" max="1537" width="8.85546875" style="133" customWidth="1"/>
    <col min="1538" max="1538" width="10.85546875" style="133" customWidth="1"/>
    <col min="1539" max="1539" width="52.7109375" style="133" customWidth="1"/>
    <col min="1540" max="1540" width="11.140625" style="133" customWidth="1"/>
    <col min="1541" max="1541" width="10.7109375" style="133" customWidth="1"/>
    <col min="1542" max="1542" width="10.28515625" style="133" customWidth="1"/>
    <col min="1543" max="1543" width="8.85546875" style="133" customWidth="1"/>
    <col min="1544" max="1544" width="11.28515625" style="133" customWidth="1"/>
    <col min="1545" max="1545" width="10.85546875" style="133" customWidth="1"/>
    <col min="1546" max="1546" width="8.85546875" style="133" customWidth="1"/>
    <col min="1547" max="1547" width="11.140625" style="133" customWidth="1"/>
    <col min="1548" max="1551" width="11.85546875" style="133" customWidth="1"/>
    <col min="1552" max="1552" width="8.85546875" style="133" customWidth="1"/>
    <col min="1553" max="1553" width="10.85546875" style="133" customWidth="1"/>
    <col min="1554" max="1554" width="11.140625" style="133" customWidth="1"/>
    <col min="1555" max="1555" width="8.85546875" style="133" customWidth="1"/>
    <col min="1556" max="1556" width="10.85546875" style="133" customWidth="1"/>
    <col min="1557" max="1557" width="11.140625" style="133" customWidth="1"/>
    <col min="1558" max="1558" width="8.85546875" style="133" customWidth="1"/>
    <col min="1559" max="1559" width="10.85546875" style="133" customWidth="1"/>
    <col min="1560" max="1560" width="11.140625" style="133" customWidth="1"/>
    <col min="1561" max="1792" width="8.85546875" style="133"/>
    <col min="1793" max="1793" width="8.85546875" style="133" customWidth="1"/>
    <col min="1794" max="1794" width="10.85546875" style="133" customWidth="1"/>
    <col min="1795" max="1795" width="52.7109375" style="133" customWidth="1"/>
    <col min="1796" max="1796" width="11.140625" style="133" customWidth="1"/>
    <col min="1797" max="1797" width="10.7109375" style="133" customWidth="1"/>
    <col min="1798" max="1798" width="10.28515625" style="133" customWidth="1"/>
    <col min="1799" max="1799" width="8.85546875" style="133" customWidth="1"/>
    <col min="1800" max="1800" width="11.28515625" style="133" customWidth="1"/>
    <col min="1801" max="1801" width="10.85546875" style="133" customWidth="1"/>
    <col min="1802" max="1802" width="8.85546875" style="133" customWidth="1"/>
    <col min="1803" max="1803" width="11.140625" style="133" customWidth="1"/>
    <col min="1804" max="1807" width="11.85546875" style="133" customWidth="1"/>
    <col min="1808" max="1808" width="8.85546875" style="133" customWidth="1"/>
    <col min="1809" max="1809" width="10.85546875" style="133" customWidth="1"/>
    <col min="1810" max="1810" width="11.140625" style="133" customWidth="1"/>
    <col min="1811" max="1811" width="8.85546875" style="133" customWidth="1"/>
    <col min="1812" max="1812" width="10.85546875" style="133" customWidth="1"/>
    <col min="1813" max="1813" width="11.140625" style="133" customWidth="1"/>
    <col min="1814" max="1814" width="8.85546875" style="133" customWidth="1"/>
    <col min="1815" max="1815" width="10.85546875" style="133" customWidth="1"/>
    <col min="1816" max="1816" width="11.140625" style="133" customWidth="1"/>
    <col min="1817" max="2048" width="8.85546875" style="133"/>
    <col min="2049" max="2049" width="8.85546875" style="133" customWidth="1"/>
    <col min="2050" max="2050" width="10.85546875" style="133" customWidth="1"/>
    <col min="2051" max="2051" width="52.7109375" style="133" customWidth="1"/>
    <col min="2052" max="2052" width="11.140625" style="133" customWidth="1"/>
    <col min="2053" max="2053" width="10.7109375" style="133" customWidth="1"/>
    <col min="2054" max="2054" width="10.28515625" style="133" customWidth="1"/>
    <col min="2055" max="2055" width="8.85546875" style="133" customWidth="1"/>
    <col min="2056" max="2056" width="11.28515625" style="133" customWidth="1"/>
    <col min="2057" max="2057" width="10.85546875" style="133" customWidth="1"/>
    <col min="2058" max="2058" width="8.85546875" style="133" customWidth="1"/>
    <col min="2059" max="2059" width="11.140625" style="133" customWidth="1"/>
    <col min="2060" max="2063" width="11.85546875" style="133" customWidth="1"/>
    <col min="2064" max="2064" width="8.85546875" style="133" customWidth="1"/>
    <col min="2065" max="2065" width="10.85546875" style="133" customWidth="1"/>
    <col min="2066" max="2066" width="11.140625" style="133" customWidth="1"/>
    <col min="2067" max="2067" width="8.85546875" style="133" customWidth="1"/>
    <col min="2068" max="2068" width="10.85546875" style="133" customWidth="1"/>
    <col min="2069" max="2069" width="11.140625" style="133" customWidth="1"/>
    <col min="2070" max="2070" width="8.85546875" style="133" customWidth="1"/>
    <col min="2071" max="2071" width="10.85546875" style="133" customWidth="1"/>
    <col min="2072" max="2072" width="11.140625" style="133" customWidth="1"/>
    <col min="2073" max="2304" width="8.85546875" style="133"/>
    <col min="2305" max="2305" width="8.85546875" style="133" customWidth="1"/>
    <col min="2306" max="2306" width="10.85546875" style="133" customWidth="1"/>
    <col min="2307" max="2307" width="52.7109375" style="133" customWidth="1"/>
    <col min="2308" max="2308" width="11.140625" style="133" customWidth="1"/>
    <col min="2309" max="2309" width="10.7109375" style="133" customWidth="1"/>
    <col min="2310" max="2310" width="10.28515625" style="133" customWidth="1"/>
    <col min="2311" max="2311" width="8.85546875" style="133" customWidth="1"/>
    <col min="2312" max="2312" width="11.28515625" style="133" customWidth="1"/>
    <col min="2313" max="2313" width="10.85546875" style="133" customWidth="1"/>
    <col min="2314" max="2314" width="8.85546875" style="133" customWidth="1"/>
    <col min="2315" max="2315" width="11.140625" style="133" customWidth="1"/>
    <col min="2316" max="2319" width="11.85546875" style="133" customWidth="1"/>
    <col min="2320" max="2320" width="8.85546875" style="133" customWidth="1"/>
    <col min="2321" max="2321" width="10.85546875" style="133" customWidth="1"/>
    <col min="2322" max="2322" width="11.140625" style="133" customWidth="1"/>
    <col min="2323" max="2323" width="8.85546875" style="133" customWidth="1"/>
    <col min="2324" max="2324" width="10.85546875" style="133" customWidth="1"/>
    <col min="2325" max="2325" width="11.140625" style="133" customWidth="1"/>
    <col min="2326" max="2326" width="8.85546875" style="133" customWidth="1"/>
    <col min="2327" max="2327" width="10.85546875" style="133" customWidth="1"/>
    <col min="2328" max="2328" width="11.140625" style="133" customWidth="1"/>
    <col min="2329" max="2560" width="8.85546875" style="133"/>
    <col min="2561" max="2561" width="8.85546875" style="133" customWidth="1"/>
    <col min="2562" max="2562" width="10.85546875" style="133" customWidth="1"/>
    <col min="2563" max="2563" width="52.7109375" style="133" customWidth="1"/>
    <col min="2564" max="2564" width="11.140625" style="133" customWidth="1"/>
    <col min="2565" max="2565" width="10.7109375" style="133" customWidth="1"/>
    <col min="2566" max="2566" width="10.28515625" style="133" customWidth="1"/>
    <col min="2567" max="2567" width="8.85546875" style="133" customWidth="1"/>
    <col min="2568" max="2568" width="11.28515625" style="133" customWidth="1"/>
    <col min="2569" max="2569" width="10.85546875" style="133" customWidth="1"/>
    <col min="2570" max="2570" width="8.85546875" style="133" customWidth="1"/>
    <col min="2571" max="2571" width="11.140625" style="133" customWidth="1"/>
    <col min="2572" max="2575" width="11.85546875" style="133" customWidth="1"/>
    <col min="2576" max="2576" width="8.85546875" style="133" customWidth="1"/>
    <col min="2577" max="2577" width="10.85546875" style="133" customWidth="1"/>
    <col min="2578" max="2578" width="11.140625" style="133" customWidth="1"/>
    <col min="2579" max="2579" width="8.85546875" style="133" customWidth="1"/>
    <col min="2580" max="2580" width="10.85546875" style="133" customWidth="1"/>
    <col min="2581" max="2581" width="11.140625" style="133" customWidth="1"/>
    <col min="2582" max="2582" width="8.85546875" style="133" customWidth="1"/>
    <col min="2583" max="2583" width="10.85546875" style="133" customWidth="1"/>
    <col min="2584" max="2584" width="11.140625" style="133" customWidth="1"/>
    <col min="2585" max="2816" width="8.85546875" style="133"/>
    <col min="2817" max="2817" width="8.85546875" style="133" customWidth="1"/>
    <col min="2818" max="2818" width="10.85546875" style="133" customWidth="1"/>
    <col min="2819" max="2819" width="52.7109375" style="133" customWidth="1"/>
    <col min="2820" max="2820" width="11.140625" style="133" customWidth="1"/>
    <col min="2821" max="2821" width="10.7109375" style="133" customWidth="1"/>
    <col min="2822" max="2822" width="10.28515625" style="133" customWidth="1"/>
    <col min="2823" max="2823" width="8.85546875" style="133" customWidth="1"/>
    <col min="2824" max="2824" width="11.28515625" style="133" customWidth="1"/>
    <col min="2825" max="2825" width="10.85546875" style="133" customWidth="1"/>
    <col min="2826" max="2826" width="8.85546875" style="133" customWidth="1"/>
    <col min="2827" max="2827" width="11.140625" style="133" customWidth="1"/>
    <col min="2828" max="2831" width="11.85546875" style="133" customWidth="1"/>
    <col min="2832" max="2832" width="8.85546875" style="133" customWidth="1"/>
    <col min="2833" max="2833" width="10.85546875" style="133" customWidth="1"/>
    <col min="2834" max="2834" width="11.140625" style="133" customWidth="1"/>
    <col min="2835" max="2835" width="8.85546875" style="133" customWidth="1"/>
    <col min="2836" max="2836" width="10.85546875" style="133" customWidth="1"/>
    <col min="2837" max="2837" width="11.140625" style="133" customWidth="1"/>
    <col min="2838" max="2838" width="8.85546875" style="133" customWidth="1"/>
    <col min="2839" max="2839" width="10.85546875" style="133" customWidth="1"/>
    <col min="2840" max="2840" width="11.140625" style="133" customWidth="1"/>
    <col min="2841" max="3072" width="8.85546875" style="133"/>
    <col min="3073" max="3073" width="8.85546875" style="133" customWidth="1"/>
    <col min="3074" max="3074" width="10.85546875" style="133" customWidth="1"/>
    <col min="3075" max="3075" width="52.7109375" style="133" customWidth="1"/>
    <col min="3076" max="3076" width="11.140625" style="133" customWidth="1"/>
    <col min="3077" max="3077" width="10.7109375" style="133" customWidth="1"/>
    <col min="3078" max="3078" width="10.28515625" style="133" customWidth="1"/>
    <col min="3079" max="3079" width="8.85546875" style="133" customWidth="1"/>
    <col min="3080" max="3080" width="11.28515625" style="133" customWidth="1"/>
    <col min="3081" max="3081" width="10.85546875" style="133" customWidth="1"/>
    <col min="3082" max="3082" width="8.85546875" style="133" customWidth="1"/>
    <col min="3083" max="3083" width="11.140625" style="133" customWidth="1"/>
    <col min="3084" max="3087" width="11.85546875" style="133" customWidth="1"/>
    <col min="3088" max="3088" width="8.85546875" style="133" customWidth="1"/>
    <col min="3089" max="3089" width="10.85546875" style="133" customWidth="1"/>
    <col min="3090" max="3090" width="11.140625" style="133" customWidth="1"/>
    <col min="3091" max="3091" width="8.85546875" style="133" customWidth="1"/>
    <col min="3092" max="3092" width="10.85546875" style="133" customWidth="1"/>
    <col min="3093" max="3093" width="11.140625" style="133" customWidth="1"/>
    <col min="3094" max="3094" width="8.85546875" style="133" customWidth="1"/>
    <col min="3095" max="3095" width="10.85546875" style="133" customWidth="1"/>
    <col min="3096" max="3096" width="11.140625" style="133" customWidth="1"/>
    <col min="3097" max="3328" width="8.85546875" style="133"/>
    <col min="3329" max="3329" width="8.85546875" style="133" customWidth="1"/>
    <col min="3330" max="3330" width="10.85546875" style="133" customWidth="1"/>
    <col min="3331" max="3331" width="52.7109375" style="133" customWidth="1"/>
    <col min="3332" max="3332" width="11.140625" style="133" customWidth="1"/>
    <col min="3333" max="3333" width="10.7109375" style="133" customWidth="1"/>
    <col min="3334" max="3334" width="10.28515625" style="133" customWidth="1"/>
    <col min="3335" max="3335" width="8.85546875" style="133" customWidth="1"/>
    <col min="3336" max="3336" width="11.28515625" style="133" customWidth="1"/>
    <col min="3337" max="3337" width="10.85546875" style="133" customWidth="1"/>
    <col min="3338" max="3338" width="8.85546875" style="133" customWidth="1"/>
    <col min="3339" max="3339" width="11.140625" style="133" customWidth="1"/>
    <col min="3340" max="3343" width="11.85546875" style="133" customWidth="1"/>
    <col min="3344" max="3344" width="8.85546875" style="133" customWidth="1"/>
    <col min="3345" max="3345" width="10.85546875" style="133" customWidth="1"/>
    <col min="3346" max="3346" width="11.140625" style="133" customWidth="1"/>
    <col min="3347" max="3347" width="8.85546875" style="133" customWidth="1"/>
    <col min="3348" max="3348" width="10.85546875" style="133" customWidth="1"/>
    <col min="3349" max="3349" width="11.140625" style="133" customWidth="1"/>
    <col min="3350" max="3350" width="8.85546875" style="133" customWidth="1"/>
    <col min="3351" max="3351" width="10.85546875" style="133" customWidth="1"/>
    <col min="3352" max="3352" width="11.140625" style="133" customWidth="1"/>
    <col min="3353" max="3584" width="8.85546875" style="133"/>
    <col min="3585" max="3585" width="8.85546875" style="133" customWidth="1"/>
    <col min="3586" max="3586" width="10.85546875" style="133" customWidth="1"/>
    <col min="3587" max="3587" width="52.7109375" style="133" customWidth="1"/>
    <col min="3588" max="3588" width="11.140625" style="133" customWidth="1"/>
    <col min="3589" max="3589" width="10.7109375" style="133" customWidth="1"/>
    <col min="3590" max="3590" width="10.28515625" style="133" customWidth="1"/>
    <col min="3591" max="3591" width="8.85546875" style="133" customWidth="1"/>
    <col min="3592" max="3592" width="11.28515625" style="133" customWidth="1"/>
    <col min="3593" max="3593" width="10.85546875" style="133" customWidth="1"/>
    <col min="3594" max="3594" width="8.85546875" style="133" customWidth="1"/>
    <col min="3595" max="3595" width="11.140625" style="133" customWidth="1"/>
    <col min="3596" max="3599" width="11.85546875" style="133" customWidth="1"/>
    <col min="3600" max="3600" width="8.85546875" style="133" customWidth="1"/>
    <col min="3601" max="3601" width="10.85546875" style="133" customWidth="1"/>
    <col min="3602" max="3602" width="11.140625" style="133" customWidth="1"/>
    <col min="3603" max="3603" width="8.85546875" style="133" customWidth="1"/>
    <col min="3604" max="3604" width="10.85546875" style="133" customWidth="1"/>
    <col min="3605" max="3605" width="11.140625" style="133" customWidth="1"/>
    <col min="3606" max="3606" width="8.85546875" style="133" customWidth="1"/>
    <col min="3607" max="3607" width="10.85546875" style="133" customWidth="1"/>
    <col min="3608" max="3608" width="11.140625" style="133" customWidth="1"/>
    <col min="3609" max="3840" width="8.85546875" style="133"/>
    <col min="3841" max="3841" width="8.85546875" style="133" customWidth="1"/>
    <col min="3842" max="3842" width="10.85546875" style="133" customWidth="1"/>
    <col min="3843" max="3843" width="52.7109375" style="133" customWidth="1"/>
    <col min="3844" max="3844" width="11.140625" style="133" customWidth="1"/>
    <col min="3845" max="3845" width="10.7109375" style="133" customWidth="1"/>
    <col min="3846" max="3846" width="10.28515625" style="133" customWidth="1"/>
    <col min="3847" max="3847" width="8.85546875" style="133" customWidth="1"/>
    <col min="3848" max="3848" width="11.28515625" style="133" customWidth="1"/>
    <col min="3849" max="3849" width="10.85546875" style="133" customWidth="1"/>
    <col min="3850" max="3850" width="8.85546875" style="133" customWidth="1"/>
    <col min="3851" max="3851" width="11.140625" style="133" customWidth="1"/>
    <col min="3852" max="3855" width="11.85546875" style="133" customWidth="1"/>
    <col min="3856" max="3856" width="8.85546875" style="133" customWidth="1"/>
    <col min="3857" max="3857" width="10.85546875" style="133" customWidth="1"/>
    <col min="3858" max="3858" width="11.140625" style="133" customWidth="1"/>
    <col min="3859" max="3859" width="8.85546875" style="133" customWidth="1"/>
    <col min="3860" max="3860" width="10.85546875" style="133" customWidth="1"/>
    <col min="3861" max="3861" width="11.140625" style="133" customWidth="1"/>
    <col min="3862" max="3862" width="8.85546875" style="133" customWidth="1"/>
    <col min="3863" max="3863" width="10.85546875" style="133" customWidth="1"/>
    <col min="3864" max="3864" width="11.140625" style="133" customWidth="1"/>
    <col min="3865" max="4096" width="8.85546875" style="133"/>
    <col min="4097" max="4097" width="8.85546875" style="133" customWidth="1"/>
    <col min="4098" max="4098" width="10.85546875" style="133" customWidth="1"/>
    <col min="4099" max="4099" width="52.7109375" style="133" customWidth="1"/>
    <col min="4100" max="4100" width="11.140625" style="133" customWidth="1"/>
    <col min="4101" max="4101" width="10.7109375" style="133" customWidth="1"/>
    <col min="4102" max="4102" width="10.28515625" style="133" customWidth="1"/>
    <col min="4103" max="4103" width="8.85546875" style="133" customWidth="1"/>
    <col min="4104" max="4104" width="11.28515625" style="133" customWidth="1"/>
    <col min="4105" max="4105" width="10.85546875" style="133" customWidth="1"/>
    <col min="4106" max="4106" width="8.85546875" style="133" customWidth="1"/>
    <col min="4107" max="4107" width="11.140625" style="133" customWidth="1"/>
    <col min="4108" max="4111" width="11.85546875" style="133" customWidth="1"/>
    <col min="4112" max="4112" width="8.85546875" style="133" customWidth="1"/>
    <col min="4113" max="4113" width="10.85546875" style="133" customWidth="1"/>
    <col min="4114" max="4114" width="11.140625" style="133" customWidth="1"/>
    <col min="4115" max="4115" width="8.85546875" style="133" customWidth="1"/>
    <col min="4116" max="4116" width="10.85546875" style="133" customWidth="1"/>
    <col min="4117" max="4117" width="11.140625" style="133" customWidth="1"/>
    <col min="4118" max="4118" width="8.85546875" style="133" customWidth="1"/>
    <col min="4119" max="4119" width="10.85546875" style="133" customWidth="1"/>
    <col min="4120" max="4120" width="11.140625" style="133" customWidth="1"/>
    <col min="4121" max="4352" width="8.85546875" style="133"/>
    <col min="4353" max="4353" width="8.85546875" style="133" customWidth="1"/>
    <col min="4354" max="4354" width="10.85546875" style="133" customWidth="1"/>
    <col min="4355" max="4355" width="52.7109375" style="133" customWidth="1"/>
    <col min="4356" max="4356" width="11.140625" style="133" customWidth="1"/>
    <col min="4357" max="4357" width="10.7109375" style="133" customWidth="1"/>
    <col min="4358" max="4358" width="10.28515625" style="133" customWidth="1"/>
    <col min="4359" max="4359" width="8.85546875" style="133" customWidth="1"/>
    <col min="4360" max="4360" width="11.28515625" style="133" customWidth="1"/>
    <col min="4361" max="4361" width="10.85546875" style="133" customWidth="1"/>
    <col min="4362" max="4362" width="8.85546875" style="133" customWidth="1"/>
    <col min="4363" max="4363" width="11.140625" style="133" customWidth="1"/>
    <col min="4364" max="4367" width="11.85546875" style="133" customWidth="1"/>
    <col min="4368" max="4368" width="8.85546875" style="133" customWidth="1"/>
    <col min="4369" max="4369" width="10.85546875" style="133" customWidth="1"/>
    <col min="4370" max="4370" width="11.140625" style="133" customWidth="1"/>
    <col min="4371" max="4371" width="8.85546875" style="133" customWidth="1"/>
    <col min="4372" max="4372" width="10.85546875" style="133" customWidth="1"/>
    <col min="4373" max="4373" width="11.140625" style="133" customWidth="1"/>
    <col min="4374" max="4374" width="8.85546875" style="133" customWidth="1"/>
    <col min="4375" max="4375" width="10.85546875" style="133" customWidth="1"/>
    <col min="4376" max="4376" width="11.140625" style="133" customWidth="1"/>
    <col min="4377" max="4608" width="8.85546875" style="133"/>
    <col min="4609" max="4609" width="8.85546875" style="133" customWidth="1"/>
    <col min="4610" max="4610" width="10.85546875" style="133" customWidth="1"/>
    <col min="4611" max="4611" width="52.7109375" style="133" customWidth="1"/>
    <col min="4612" max="4612" width="11.140625" style="133" customWidth="1"/>
    <col min="4613" max="4613" width="10.7109375" style="133" customWidth="1"/>
    <col min="4614" max="4614" width="10.28515625" style="133" customWidth="1"/>
    <col min="4615" max="4615" width="8.85546875" style="133" customWidth="1"/>
    <col min="4616" max="4616" width="11.28515625" style="133" customWidth="1"/>
    <col min="4617" max="4617" width="10.85546875" style="133" customWidth="1"/>
    <col min="4618" max="4618" width="8.85546875" style="133" customWidth="1"/>
    <col min="4619" max="4619" width="11.140625" style="133" customWidth="1"/>
    <col min="4620" max="4623" width="11.85546875" style="133" customWidth="1"/>
    <col min="4624" max="4624" width="8.85546875" style="133" customWidth="1"/>
    <col min="4625" max="4625" width="10.85546875" style="133" customWidth="1"/>
    <col min="4626" max="4626" width="11.140625" style="133" customWidth="1"/>
    <col min="4627" max="4627" width="8.85546875" style="133" customWidth="1"/>
    <col min="4628" max="4628" width="10.85546875" style="133" customWidth="1"/>
    <col min="4629" max="4629" width="11.140625" style="133" customWidth="1"/>
    <col min="4630" max="4630" width="8.85546875" style="133" customWidth="1"/>
    <col min="4631" max="4631" width="10.85546875" style="133" customWidth="1"/>
    <col min="4632" max="4632" width="11.140625" style="133" customWidth="1"/>
    <col min="4633" max="4864" width="8.85546875" style="133"/>
    <col min="4865" max="4865" width="8.85546875" style="133" customWidth="1"/>
    <col min="4866" max="4866" width="10.85546875" style="133" customWidth="1"/>
    <col min="4867" max="4867" width="52.7109375" style="133" customWidth="1"/>
    <col min="4868" max="4868" width="11.140625" style="133" customWidth="1"/>
    <col min="4869" max="4869" width="10.7109375" style="133" customWidth="1"/>
    <col min="4870" max="4870" width="10.28515625" style="133" customWidth="1"/>
    <col min="4871" max="4871" width="8.85546875" style="133" customWidth="1"/>
    <col min="4872" max="4872" width="11.28515625" style="133" customWidth="1"/>
    <col min="4873" max="4873" width="10.85546875" style="133" customWidth="1"/>
    <col min="4874" max="4874" width="8.85546875" style="133" customWidth="1"/>
    <col min="4875" max="4875" width="11.140625" style="133" customWidth="1"/>
    <col min="4876" max="4879" width="11.85546875" style="133" customWidth="1"/>
    <col min="4880" max="4880" width="8.85546875" style="133" customWidth="1"/>
    <col min="4881" max="4881" width="10.85546875" style="133" customWidth="1"/>
    <col min="4882" max="4882" width="11.140625" style="133" customWidth="1"/>
    <col min="4883" max="4883" width="8.85546875" style="133" customWidth="1"/>
    <col min="4884" max="4884" width="10.85546875" style="133" customWidth="1"/>
    <col min="4885" max="4885" width="11.140625" style="133" customWidth="1"/>
    <col min="4886" max="4886" width="8.85546875" style="133" customWidth="1"/>
    <col min="4887" max="4887" width="10.85546875" style="133" customWidth="1"/>
    <col min="4888" max="4888" width="11.140625" style="133" customWidth="1"/>
    <col min="4889" max="5120" width="8.85546875" style="133"/>
    <col min="5121" max="5121" width="8.85546875" style="133" customWidth="1"/>
    <col min="5122" max="5122" width="10.85546875" style="133" customWidth="1"/>
    <col min="5123" max="5123" width="52.7109375" style="133" customWidth="1"/>
    <col min="5124" max="5124" width="11.140625" style="133" customWidth="1"/>
    <col min="5125" max="5125" width="10.7109375" style="133" customWidth="1"/>
    <col min="5126" max="5126" width="10.28515625" style="133" customWidth="1"/>
    <col min="5127" max="5127" width="8.85546875" style="133" customWidth="1"/>
    <col min="5128" max="5128" width="11.28515625" style="133" customWidth="1"/>
    <col min="5129" max="5129" width="10.85546875" style="133" customWidth="1"/>
    <col min="5130" max="5130" width="8.85546875" style="133" customWidth="1"/>
    <col min="5131" max="5131" width="11.140625" style="133" customWidth="1"/>
    <col min="5132" max="5135" width="11.85546875" style="133" customWidth="1"/>
    <col min="5136" max="5136" width="8.85546875" style="133" customWidth="1"/>
    <col min="5137" max="5137" width="10.85546875" style="133" customWidth="1"/>
    <col min="5138" max="5138" width="11.140625" style="133" customWidth="1"/>
    <col min="5139" max="5139" width="8.85546875" style="133" customWidth="1"/>
    <col min="5140" max="5140" width="10.85546875" style="133" customWidth="1"/>
    <col min="5141" max="5141" width="11.140625" style="133" customWidth="1"/>
    <col min="5142" max="5142" width="8.85546875" style="133" customWidth="1"/>
    <col min="5143" max="5143" width="10.85546875" style="133" customWidth="1"/>
    <col min="5144" max="5144" width="11.140625" style="133" customWidth="1"/>
    <col min="5145" max="5376" width="8.85546875" style="133"/>
    <col min="5377" max="5377" width="8.85546875" style="133" customWidth="1"/>
    <col min="5378" max="5378" width="10.85546875" style="133" customWidth="1"/>
    <col min="5379" max="5379" width="52.7109375" style="133" customWidth="1"/>
    <col min="5380" max="5380" width="11.140625" style="133" customWidth="1"/>
    <col min="5381" max="5381" width="10.7109375" style="133" customWidth="1"/>
    <col min="5382" max="5382" width="10.28515625" style="133" customWidth="1"/>
    <col min="5383" max="5383" width="8.85546875" style="133" customWidth="1"/>
    <col min="5384" max="5384" width="11.28515625" style="133" customWidth="1"/>
    <col min="5385" max="5385" width="10.85546875" style="133" customWidth="1"/>
    <col min="5386" max="5386" width="8.85546875" style="133" customWidth="1"/>
    <col min="5387" max="5387" width="11.140625" style="133" customWidth="1"/>
    <col min="5388" max="5391" width="11.85546875" style="133" customWidth="1"/>
    <col min="5392" max="5392" width="8.85546875" style="133" customWidth="1"/>
    <col min="5393" max="5393" width="10.85546875" style="133" customWidth="1"/>
    <col min="5394" max="5394" width="11.140625" style="133" customWidth="1"/>
    <col min="5395" max="5395" width="8.85546875" style="133" customWidth="1"/>
    <col min="5396" max="5396" width="10.85546875" style="133" customWidth="1"/>
    <col min="5397" max="5397" width="11.140625" style="133" customWidth="1"/>
    <col min="5398" max="5398" width="8.85546875" style="133" customWidth="1"/>
    <col min="5399" max="5399" width="10.85546875" style="133" customWidth="1"/>
    <col min="5400" max="5400" width="11.140625" style="133" customWidth="1"/>
    <col min="5401" max="5632" width="8.85546875" style="133"/>
    <col min="5633" max="5633" width="8.85546875" style="133" customWidth="1"/>
    <col min="5634" max="5634" width="10.85546875" style="133" customWidth="1"/>
    <col min="5635" max="5635" width="52.7109375" style="133" customWidth="1"/>
    <col min="5636" max="5636" width="11.140625" style="133" customWidth="1"/>
    <col min="5637" max="5637" width="10.7109375" style="133" customWidth="1"/>
    <col min="5638" max="5638" width="10.28515625" style="133" customWidth="1"/>
    <col min="5639" max="5639" width="8.85546875" style="133" customWidth="1"/>
    <col min="5640" max="5640" width="11.28515625" style="133" customWidth="1"/>
    <col min="5641" max="5641" width="10.85546875" style="133" customWidth="1"/>
    <col min="5642" max="5642" width="8.85546875" style="133" customWidth="1"/>
    <col min="5643" max="5643" width="11.140625" style="133" customWidth="1"/>
    <col min="5644" max="5647" width="11.85546875" style="133" customWidth="1"/>
    <col min="5648" max="5648" width="8.85546875" style="133" customWidth="1"/>
    <col min="5649" max="5649" width="10.85546875" style="133" customWidth="1"/>
    <col min="5650" max="5650" width="11.140625" style="133" customWidth="1"/>
    <col min="5651" max="5651" width="8.85546875" style="133" customWidth="1"/>
    <col min="5652" max="5652" width="10.85546875" style="133" customWidth="1"/>
    <col min="5653" max="5653" width="11.140625" style="133" customWidth="1"/>
    <col min="5654" max="5654" width="8.85546875" style="133" customWidth="1"/>
    <col min="5655" max="5655" width="10.85546875" style="133" customWidth="1"/>
    <col min="5656" max="5656" width="11.140625" style="133" customWidth="1"/>
    <col min="5657" max="5888" width="8.85546875" style="133"/>
    <col min="5889" max="5889" width="8.85546875" style="133" customWidth="1"/>
    <col min="5890" max="5890" width="10.85546875" style="133" customWidth="1"/>
    <col min="5891" max="5891" width="52.7109375" style="133" customWidth="1"/>
    <col min="5892" max="5892" width="11.140625" style="133" customWidth="1"/>
    <col min="5893" max="5893" width="10.7109375" style="133" customWidth="1"/>
    <col min="5894" max="5894" width="10.28515625" style="133" customWidth="1"/>
    <col min="5895" max="5895" width="8.85546875" style="133" customWidth="1"/>
    <col min="5896" max="5896" width="11.28515625" style="133" customWidth="1"/>
    <col min="5897" max="5897" width="10.85546875" style="133" customWidth="1"/>
    <col min="5898" max="5898" width="8.85546875" style="133" customWidth="1"/>
    <col min="5899" max="5899" width="11.140625" style="133" customWidth="1"/>
    <col min="5900" max="5903" width="11.85546875" style="133" customWidth="1"/>
    <col min="5904" max="5904" width="8.85546875" style="133" customWidth="1"/>
    <col min="5905" max="5905" width="10.85546875" style="133" customWidth="1"/>
    <col min="5906" max="5906" width="11.140625" style="133" customWidth="1"/>
    <col min="5907" max="5907" width="8.85546875" style="133" customWidth="1"/>
    <col min="5908" max="5908" width="10.85546875" style="133" customWidth="1"/>
    <col min="5909" max="5909" width="11.140625" style="133" customWidth="1"/>
    <col min="5910" max="5910" width="8.85546875" style="133" customWidth="1"/>
    <col min="5911" max="5911" width="10.85546875" style="133" customWidth="1"/>
    <col min="5912" max="5912" width="11.140625" style="133" customWidth="1"/>
    <col min="5913" max="6144" width="8.85546875" style="133"/>
    <col min="6145" max="6145" width="8.85546875" style="133" customWidth="1"/>
    <col min="6146" max="6146" width="10.85546875" style="133" customWidth="1"/>
    <col min="6147" max="6147" width="52.7109375" style="133" customWidth="1"/>
    <col min="6148" max="6148" width="11.140625" style="133" customWidth="1"/>
    <col min="6149" max="6149" width="10.7109375" style="133" customWidth="1"/>
    <col min="6150" max="6150" width="10.28515625" style="133" customWidth="1"/>
    <col min="6151" max="6151" width="8.85546875" style="133" customWidth="1"/>
    <col min="6152" max="6152" width="11.28515625" style="133" customWidth="1"/>
    <col min="6153" max="6153" width="10.85546875" style="133" customWidth="1"/>
    <col min="6154" max="6154" width="8.85546875" style="133" customWidth="1"/>
    <col min="6155" max="6155" width="11.140625" style="133" customWidth="1"/>
    <col min="6156" max="6159" width="11.85546875" style="133" customWidth="1"/>
    <col min="6160" max="6160" width="8.85546875" style="133" customWidth="1"/>
    <col min="6161" max="6161" width="10.85546875" style="133" customWidth="1"/>
    <col min="6162" max="6162" width="11.140625" style="133" customWidth="1"/>
    <col min="6163" max="6163" width="8.85546875" style="133" customWidth="1"/>
    <col min="6164" max="6164" width="10.85546875" style="133" customWidth="1"/>
    <col min="6165" max="6165" width="11.140625" style="133" customWidth="1"/>
    <col min="6166" max="6166" width="8.85546875" style="133" customWidth="1"/>
    <col min="6167" max="6167" width="10.85546875" style="133" customWidth="1"/>
    <col min="6168" max="6168" width="11.140625" style="133" customWidth="1"/>
    <col min="6169" max="6400" width="8.85546875" style="133"/>
    <col min="6401" max="6401" width="8.85546875" style="133" customWidth="1"/>
    <col min="6402" max="6402" width="10.85546875" style="133" customWidth="1"/>
    <col min="6403" max="6403" width="52.7109375" style="133" customWidth="1"/>
    <col min="6404" max="6404" width="11.140625" style="133" customWidth="1"/>
    <col min="6405" max="6405" width="10.7109375" style="133" customWidth="1"/>
    <col min="6406" max="6406" width="10.28515625" style="133" customWidth="1"/>
    <col min="6407" max="6407" width="8.85546875" style="133" customWidth="1"/>
    <col min="6408" max="6408" width="11.28515625" style="133" customWidth="1"/>
    <col min="6409" max="6409" width="10.85546875" style="133" customWidth="1"/>
    <col min="6410" max="6410" width="8.85546875" style="133" customWidth="1"/>
    <col min="6411" max="6411" width="11.140625" style="133" customWidth="1"/>
    <col min="6412" max="6415" width="11.85546875" style="133" customWidth="1"/>
    <col min="6416" max="6416" width="8.85546875" style="133" customWidth="1"/>
    <col min="6417" max="6417" width="10.85546875" style="133" customWidth="1"/>
    <col min="6418" max="6418" width="11.140625" style="133" customWidth="1"/>
    <col min="6419" max="6419" width="8.85546875" style="133" customWidth="1"/>
    <col min="6420" max="6420" width="10.85546875" style="133" customWidth="1"/>
    <col min="6421" max="6421" width="11.140625" style="133" customWidth="1"/>
    <col min="6422" max="6422" width="8.85546875" style="133" customWidth="1"/>
    <col min="6423" max="6423" width="10.85546875" style="133" customWidth="1"/>
    <col min="6424" max="6424" width="11.140625" style="133" customWidth="1"/>
    <col min="6425" max="6656" width="8.85546875" style="133"/>
    <col min="6657" max="6657" width="8.85546875" style="133" customWidth="1"/>
    <col min="6658" max="6658" width="10.85546875" style="133" customWidth="1"/>
    <col min="6659" max="6659" width="52.7109375" style="133" customWidth="1"/>
    <col min="6660" max="6660" width="11.140625" style="133" customWidth="1"/>
    <col min="6661" max="6661" width="10.7109375" style="133" customWidth="1"/>
    <col min="6662" max="6662" width="10.28515625" style="133" customWidth="1"/>
    <col min="6663" max="6663" width="8.85546875" style="133" customWidth="1"/>
    <col min="6664" max="6664" width="11.28515625" style="133" customWidth="1"/>
    <col min="6665" max="6665" width="10.85546875" style="133" customWidth="1"/>
    <col min="6666" max="6666" width="8.85546875" style="133" customWidth="1"/>
    <col min="6667" max="6667" width="11.140625" style="133" customWidth="1"/>
    <col min="6668" max="6671" width="11.85546875" style="133" customWidth="1"/>
    <col min="6672" max="6672" width="8.85546875" style="133" customWidth="1"/>
    <col min="6673" max="6673" width="10.85546875" style="133" customWidth="1"/>
    <col min="6674" max="6674" width="11.140625" style="133" customWidth="1"/>
    <col min="6675" max="6675" width="8.85546875" style="133" customWidth="1"/>
    <col min="6676" max="6676" width="10.85546875" style="133" customWidth="1"/>
    <col min="6677" max="6677" width="11.140625" style="133" customWidth="1"/>
    <col min="6678" max="6678" width="8.85546875" style="133" customWidth="1"/>
    <col min="6679" max="6679" width="10.85546875" style="133" customWidth="1"/>
    <col min="6680" max="6680" width="11.140625" style="133" customWidth="1"/>
    <col min="6681" max="6912" width="8.85546875" style="133"/>
    <col min="6913" max="6913" width="8.85546875" style="133" customWidth="1"/>
    <col min="6914" max="6914" width="10.85546875" style="133" customWidth="1"/>
    <col min="6915" max="6915" width="52.7109375" style="133" customWidth="1"/>
    <col min="6916" max="6916" width="11.140625" style="133" customWidth="1"/>
    <col min="6917" max="6917" width="10.7109375" style="133" customWidth="1"/>
    <col min="6918" max="6918" width="10.28515625" style="133" customWidth="1"/>
    <col min="6919" max="6919" width="8.85546875" style="133" customWidth="1"/>
    <col min="6920" max="6920" width="11.28515625" style="133" customWidth="1"/>
    <col min="6921" max="6921" width="10.85546875" style="133" customWidth="1"/>
    <col min="6922" max="6922" width="8.85546875" style="133" customWidth="1"/>
    <col min="6923" max="6923" width="11.140625" style="133" customWidth="1"/>
    <col min="6924" max="6927" width="11.85546875" style="133" customWidth="1"/>
    <col min="6928" max="6928" width="8.85546875" style="133" customWidth="1"/>
    <col min="6929" max="6929" width="10.85546875" style="133" customWidth="1"/>
    <col min="6930" max="6930" width="11.140625" style="133" customWidth="1"/>
    <col min="6931" max="6931" width="8.85546875" style="133" customWidth="1"/>
    <col min="6932" max="6932" width="10.85546875" style="133" customWidth="1"/>
    <col min="6933" max="6933" width="11.140625" style="133" customWidth="1"/>
    <col min="6934" max="6934" width="8.85546875" style="133" customWidth="1"/>
    <col min="6935" max="6935" width="10.85546875" style="133" customWidth="1"/>
    <col min="6936" max="6936" width="11.140625" style="133" customWidth="1"/>
    <col min="6937" max="7168" width="8.85546875" style="133"/>
    <col min="7169" max="7169" width="8.85546875" style="133" customWidth="1"/>
    <col min="7170" max="7170" width="10.85546875" style="133" customWidth="1"/>
    <col min="7171" max="7171" width="52.7109375" style="133" customWidth="1"/>
    <col min="7172" max="7172" width="11.140625" style="133" customWidth="1"/>
    <col min="7173" max="7173" width="10.7109375" style="133" customWidth="1"/>
    <col min="7174" max="7174" width="10.28515625" style="133" customWidth="1"/>
    <col min="7175" max="7175" width="8.85546875" style="133" customWidth="1"/>
    <col min="7176" max="7176" width="11.28515625" style="133" customWidth="1"/>
    <col min="7177" max="7177" width="10.85546875" style="133" customWidth="1"/>
    <col min="7178" max="7178" width="8.85546875" style="133" customWidth="1"/>
    <col min="7179" max="7179" width="11.140625" style="133" customWidth="1"/>
    <col min="7180" max="7183" width="11.85546875" style="133" customWidth="1"/>
    <col min="7184" max="7184" width="8.85546875" style="133" customWidth="1"/>
    <col min="7185" max="7185" width="10.85546875" style="133" customWidth="1"/>
    <col min="7186" max="7186" width="11.140625" style="133" customWidth="1"/>
    <col min="7187" max="7187" width="8.85546875" style="133" customWidth="1"/>
    <col min="7188" max="7188" width="10.85546875" style="133" customWidth="1"/>
    <col min="7189" max="7189" width="11.140625" style="133" customWidth="1"/>
    <col min="7190" max="7190" width="8.85546875" style="133" customWidth="1"/>
    <col min="7191" max="7191" width="10.85546875" style="133" customWidth="1"/>
    <col min="7192" max="7192" width="11.140625" style="133" customWidth="1"/>
    <col min="7193" max="7424" width="8.85546875" style="133"/>
    <col min="7425" max="7425" width="8.85546875" style="133" customWidth="1"/>
    <col min="7426" max="7426" width="10.85546875" style="133" customWidth="1"/>
    <col min="7427" max="7427" width="52.7109375" style="133" customWidth="1"/>
    <col min="7428" max="7428" width="11.140625" style="133" customWidth="1"/>
    <col min="7429" max="7429" width="10.7109375" style="133" customWidth="1"/>
    <col min="7430" max="7430" width="10.28515625" style="133" customWidth="1"/>
    <col min="7431" max="7431" width="8.85546875" style="133" customWidth="1"/>
    <col min="7432" max="7432" width="11.28515625" style="133" customWidth="1"/>
    <col min="7433" max="7433" width="10.85546875" style="133" customWidth="1"/>
    <col min="7434" max="7434" width="8.85546875" style="133" customWidth="1"/>
    <col min="7435" max="7435" width="11.140625" style="133" customWidth="1"/>
    <col min="7436" max="7439" width="11.85546875" style="133" customWidth="1"/>
    <col min="7440" max="7440" width="8.85546875" style="133" customWidth="1"/>
    <col min="7441" max="7441" width="10.85546875" style="133" customWidth="1"/>
    <col min="7442" max="7442" width="11.140625" style="133" customWidth="1"/>
    <col min="7443" max="7443" width="8.85546875" style="133" customWidth="1"/>
    <col min="7444" max="7444" width="10.85546875" style="133" customWidth="1"/>
    <col min="7445" max="7445" width="11.140625" style="133" customWidth="1"/>
    <col min="7446" max="7446" width="8.85546875" style="133" customWidth="1"/>
    <col min="7447" max="7447" width="10.85546875" style="133" customWidth="1"/>
    <col min="7448" max="7448" width="11.140625" style="133" customWidth="1"/>
    <col min="7449" max="7680" width="8.85546875" style="133"/>
    <col min="7681" max="7681" width="8.85546875" style="133" customWidth="1"/>
    <col min="7682" max="7682" width="10.85546875" style="133" customWidth="1"/>
    <col min="7683" max="7683" width="52.7109375" style="133" customWidth="1"/>
    <col min="7684" max="7684" width="11.140625" style="133" customWidth="1"/>
    <col min="7685" max="7685" width="10.7109375" style="133" customWidth="1"/>
    <col min="7686" max="7686" width="10.28515625" style="133" customWidth="1"/>
    <col min="7687" max="7687" width="8.85546875" style="133" customWidth="1"/>
    <col min="7688" max="7688" width="11.28515625" style="133" customWidth="1"/>
    <col min="7689" max="7689" width="10.85546875" style="133" customWidth="1"/>
    <col min="7690" max="7690" width="8.85546875" style="133" customWidth="1"/>
    <col min="7691" max="7691" width="11.140625" style="133" customWidth="1"/>
    <col min="7692" max="7695" width="11.85546875" style="133" customWidth="1"/>
    <col min="7696" max="7696" width="8.85546875" style="133" customWidth="1"/>
    <col min="7697" max="7697" width="10.85546875" style="133" customWidth="1"/>
    <col min="7698" max="7698" width="11.140625" style="133" customWidth="1"/>
    <col min="7699" max="7699" width="8.85546875" style="133" customWidth="1"/>
    <col min="7700" max="7700" width="10.85546875" style="133" customWidth="1"/>
    <col min="7701" max="7701" width="11.140625" style="133" customWidth="1"/>
    <col min="7702" max="7702" width="8.85546875" style="133" customWidth="1"/>
    <col min="7703" max="7703" width="10.85546875" style="133" customWidth="1"/>
    <col min="7704" max="7704" width="11.140625" style="133" customWidth="1"/>
    <col min="7705" max="7936" width="8.85546875" style="133"/>
    <col min="7937" max="7937" width="8.85546875" style="133" customWidth="1"/>
    <col min="7938" max="7938" width="10.85546875" style="133" customWidth="1"/>
    <col min="7939" max="7939" width="52.7109375" style="133" customWidth="1"/>
    <col min="7940" max="7940" width="11.140625" style="133" customWidth="1"/>
    <col min="7941" max="7941" width="10.7109375" style="133" customWidth="1"/>
    <col min="7942" max="7942" width="10.28515625" style="133" customWidth="1"/>
    <col min="7943" max="7943" width="8.85546875" style="133" customWidth="1"/>
    <col min="7944" max="7944" width="11.28515625" style="133" customWidth="1"/>
    <col min="7945" max="7945" width="10.85546875" style="133" customWidth="1"/>
    <col min="7946" max="7946" width="8.85546875" style="133" customWidth="1"/>
    <col min="7947" max="7947" width="11.140625" style="133" customWidth="1"/>
    <col min="7948" max="7951" width="11.85546875" style="133" customWidth="1"/>
    <col min="7952" max="7952" width="8.85546875" style="133" customWidth="1"/>
    <col min="7953" max="7953" width="10.85546875" style="133" customWidth="1"/>
    <col min="7954" max="7954" width="11.140625" style="133" customWidth="1"/>
    <col min="7955" max="7955" width="8.85546875" style="133" customWidth="1"/>
    <col min="7956" max="7956" width="10.85546875" style="133" customWidth="1"/>
    <col min="7957" max="7957" width="11.140625" style="133" customWidth="1"/>
    <col min="7958" max="7958" width="8.85546875" style="133" customWidth="1"/>
    <col min="7959" max="7959" width="10.85546875" style="133" customWidth="1"/>
    <col min="7960" max="7960" width="11.140625" style="133" customWidth="1"/>
    <col min="7961" max="8192" width="8.85546875" style="133"/>
    <col min="8193" max="8193" width="8.85546875" style="133" customWidth="1"/>
    <col min="8194" max="8194" width="10.85546875" style="133" customWidth="1"/>
    <col min="8195" max="8195" width="52.7109375" style="133" customWidth="1"/>
    <col min="8196" max="8196" width="11.140625" style="133" customWidth="1"/>
    <col min="8197" max="8197" width="10.7109375" style="133" customWidth="1"/>
    <col min="8198" max="8198" width="10.28515625" style="133" customWidth="1"/>
    <col min="8199" max="8199" width="8.85546875" style="133" customWidth="1"/>
    <col min="8200" max="8200" width="11.28515625" style="133" customWidth="1"/>
    <col min="8201" max="8201" width="10.85546875" style="133" customWidth="1"/>
    <col min="8202" max="8202" width="8.85546875" style="133" customWidth="1"/>
    <col min="8203" max="8203" width="11.140625" style="133" customWidth="1"/>
    <col min="8204" max="8207" width="11.85546875" style="133" customWidth="1"/>
    <col min="8208" max="8208" width="8.85546875" style="133" customWidth="1"/>
    <col min="8209" max="8209" width="10.85546875" style="133" customWidth="1"/>
    <col min="8210" max="8210" width="11.140625" style="133" customWidth="1"/>
    <col min="8211" max="8211" width="8.85546875" style="133" customWidth="1"/>
    <col min="8212" max="8212" width="10.85546875" style="133" customWidth="1"/>
    <col min="8213" max="8213" width="11.140625" style="133" customWidth="1"/>
    <col min="8214" max="8214" width="8.85546875" style="133" customWidth="1"/>
    <col min="8215" max="8215" width="10.85546875" style="133" customWidth="1"/>
    <col min="8216" max="8216" width="11.140625" style="133" customWidth="1"/>
    <col min="8217" max="8448" width="8.85546875" style="133"/>
    <col min="8449" max="8449" width="8.85546875" style="133" customWidth="1"/>
    <col min="8450" max="8450" width="10.85546875" style="133" customWidth="1"/>
    <col min="8451" max="8451" width="52.7109375" style="133" customWidth="1"/>
    <col min="8452" max="8452" width="11.140625" style="133" customWidth="1"/>
    <col min="8453" max="8453" width="10.7109375" style="133" customWidth="1"/>
    <col min="8454" max="8454" width="10.28515625" style="133" customWidth="1"/>
    <col min="8455" max="8455" width="8.85546875" style="133" customWidth="1"/>
    <col min="8456" max="8456" width="11.28515625" style="133" customWidth="1"/>
    <col min="8457" max="8457" width="10.85546875" style="133" customWidth="1"/>
    <col min="8458" max="8458" width="8.85546875" style="133" customWidth="1"/>
    <col min="8459" max="8459" width="11.140625" style="133" customWidth="1"/>
    <col min="8460" max="8463" width="11.85546875" style="133" customWidth="1"/>
    <col min="8464" max="8464" width="8.85546875" style="133" customWidth="1"/>
    <col min="8465" max="8465" width="10.85546875" style="133" customWidth="1"/>
    <col min="8466" max="8466" width="11.140625" style="133" customWidth="1"/>
    <col min="8467" max="8467" width="8.85546875" style="133" customWidth="1"/>
    <col min="8468" max="8468" width="10.85546875" style="133" customWidth="1"/>
    <col min="8469" max="8469" width="11.140625" style="133" customWidth="1"/>
    <col min="8470" max="8470" width="8.85546875" style="133" customWidth="1"/>
    <col min="8471" max="8471" width="10.85546875" style="133" customWidth="1"/>
    <col min="8472" max="8472" width="11.140625" style="133" customWidth="1"/>
    <col min="8473" max="8704" width="8.85546875" style="133"/>
    <col min="8705" max="8705" width="8.85546875" style="133" customWidth="1"/>
    <col min="8706" max="8706" width="10.85546875" style="133" customWidth="1"/>
    <col min="8707" max="8707" width="52.7109375" style="133" customWidth="1"/>
    <col min="8708" max="8708" width="11.140625" style="133" customWidth="1"/>
    <col min="8709" max="8709" width="10.7109375" style="133" customWidth="1"/>
    <col min="8710" max="8710" width="10.28515625" style="133" customWidth="1"/>
    <col min="8711" max="8711" width="8.85546875" style="133" customWidth="1"/>
    <col min="8712" max="8712" width="11.28515625" style="133" customWidth="1"/>
    <col min="8713" max="8713" width="10.85546875" style="133" customWidth="1"/>
    <col min="8714" max="8714" width="8.85546875" style="133" customWidth="1"/>
    <col min="8715" max="8715" width="11.140625" style="133" customWidth="1"/>
    <col min="8716" max="8719" width="11.85546875" style="133" customWidth="1"/>
    <col min="8720" max="8720" width="8.85546875" style="133" customWidth="1"/>
    <col min="8721" max="8721" width="10.85546875" style="133" customWidth="1"/>
    <col min="8722" max="8722" width="11.140625" style="133" customWidth="1"/>
    <col min="8723" max="8723" width="8.85546875" style="133" customWidth="1"/>
    <col min="8724" max="8724" width="10.85546875" style="133" customWidth="1"/>
    <col min="8725" max="8725" width="11.140625" style="133" customWidth="1"/>
    <col min="8726" max="8726" width="8.85546875" style="133" customWidth="1"/>
    <col min="8727" max="8727" width="10.85546875" style="133" customWidth="1"/>
    <col min="8728" max="8728" width="11.140625" style="133" customWidth="1"/>
    <col min="8729" max="8960" width="8.85546875" style="133"/>
    <col min="8961" max="8961" width="8.85546875" style="133" customWidth="1"/>
    <col min="8962" max="8962" width="10.85546875" style="133" customWidth="1"/>
    <col min="8963" max="8963" width="52.7109375" style="133" customWidth="1"/>
    <col min="8964" max="8964" width="11.140625" style="133" customWidth="1"/>
    <col min="8965" max="8965" width="10.7109375" style="133" customWidth="1"/>
    <col min="8966" max="8966" width="10.28515625" style="133" customWidth="1"/>
    <col min="8967" max="8967" width="8.85546875" style="133" customWidth="1"/>
    <col min="8968" max="8968" width="11.28515625" style="133" customWidth="1"/>
    <col min="8969" max="8969" width="10.85546875" style="133" customWidth="1"/>
    <col min="8970" max="8970" width="8.85546875" style="133" customWidth="1"/>
    <col min="8971" max="8971" width="11.140625" style="133" customWidth="1"/>
    <col min="8972" max="8975" width="11.85546875" style="133" customWidth="1"/>
    <col min="8976" max="8976" width="8.85546875" style="133" customWidth="1"/>
    <col min="8977" max="8977" width="10.85546875" style="133" customWidth="1"/>
    <col min="8978" max="8978" width="11.140625" style="133" customWidth="1"/>
    <col min="8979" max="8979" width="8.85546875" style="133" customWidth="1"/>
    <col min="8980" max="8980" width="10.85546875" style="133" customWidth="1"/>
    <col min="8981" max="8981" width="11.140625" style="133" customWidth="1"/>
    <col min="8982" max="8982" width="8.85546875" style="133" customWidth="1"/>
    <col min="8983" max="8983" width="10.85546875" style="133" customWidth="1"/>
    <col min="8984" max="8984" width="11.140625" style="133" customWidth="1"/>
    <col min="8985" max="9216" width="8.85546875" style="133"/>
    <col min="9217" max="9217" width="8.85546875" style="133" customWidth="1"/>
    <col min="9218" max="9218" width="10.85546875" style="133" customWidth="1"/>
    <col min="9219" max="9219" width="52.7109375" style="133" customWidth="1"/>
    <col min="9220" max="9220" width="11.140625" style="133" customWidth="1"/>
    <col min="9221" max="9221" width="10.7109375" style="133" customWidth="1"/>
    <col min="9222" max="9222" width="10.28515625" style="133" customWidth="1"/>
    <col min="9223" max="9223" width="8.85546875" style="133" customWidth="1"/>
    <col min="9224" max="9224" width="11.28515625" style="133" customWidth="1"/>
    <col min="9225" max="9225" width="10.85546875" style="133" customWidth="1"/>
    <col min="9226" max="9226" width="8.85546875" style="133" customWidth="1"/>
    <col min="9227" max="9227" width="11.140625" style="133" customWidth="1"/>
    <col min="9228" max="9231" width="11.85546875" style="133" customWidth="1"/>
    <col min="9232" max="9232" width="8.85546875" style="133" customWidth="1"/>
    <col min="9233" max="9233" width="10.85546875" style="133" customWidth="1"/>
    <col min="9234" max="9234" width="11.140625" style="133" customWidth="1"/>
    <col min="9235" max="9235" width="8.85546875" style="133" customWidth="1"/>
    <col min="9236" max="9236" width="10.85546875" style="133" customWidth="1"/>
    <col min="9237" max="9237" width="11.140625" style="133" customWidth="1"/>
    <col min="9238" max="9238" width="8.85546875" style="133" customWidth="1"/>
    <col min="9239" max="9239" width="10.85546875" style="133" customWidth="1"/>
    <col min="9240" max="9240" width="11.140625" style="133" customWidth="1"/>
    <col min="9241" max="9472" width="8.85546875" style="133"/>
    <col min="9473" max="9473" width="8.85546875" style="133" customWidth="1"/>
    <col min="9474" max="9474" width="10.85546875" style="133" customWidth="1"/>
    <col min="9475" max="9475" width="52.7109375" style="133" customWidth="1"/>
    <col min="9476" max="9476" width="11.140625" style="133" customWidth="1"/>
    <col min="9477" max="9477" width="10.7109375" style="133" customWidth="1"/>
    <col min="9478" max="9478" width="10.28515625" style="133" customWidth="1"/>
    <col min="9479" max="9479" width="8.85546875" style="133" customWidth="1"/>
    <col min="9480" max="9480" width="11.28515625" style="133" customWidth="1"/>
    <col min="9481" max="9481" width="10.85546875" style="133" customWidth="1"/>
    <col min="9482" max="9482" width="8.85546875" style="133" customWidth="1"/>
    <col min="9483" max="9483" width="11.140625" style="133" customWidth="1"/>
    <col min="9484" max="9487" width="11.85546875" style="133" customWidth="1"/>
    <col min="9488" max="9488" width="8.85546875" style="133" customWidth="1"/>
    <col min="9489" max="9489" width="10.85546875" style="133" customWidth="1"/>
    <col min="9490" max="9490" width="11.140625" style="133" customWidth="1"/>
    <col min="9491" max="9491" width="8.85546875" style="133" customWidth="1"/>
    <col min="9492" max="9492" width="10.85546875" style="133" customWidth="1"/>
    <col min="9493" max="9493" width="11.140625" style="133" customWidth="1"/>
    <col min="9494" max="9494" width="8.85546875" style="133" customWidth="1"/>
    <col min="9495" max="9495" width="10.85546875" style="133" customWidth="1"/>
    <col min="9496" max="9496" width="11.140625" style="133" customWidth="1"/>
    <col min="9497" max="9728" width="8.85546875" style="133"/>
    <col min="9729" max="9729" width="8.85546875" style="133" customWidth="1"/>
    <col min="9730" max="9730" width="10.85546875" style="133" customWidth="1"/>
    <col min="9731" max="9731" width="52.7109375" style="133" customWidth="1"/>
    <col min="9732" max="9732" width="11.140625" style="133" customWidth="1"/>
    <col min="9733" max="9733" width="10.7109375" style="133" customWidth="1"/>
    <col min="9734" max="9734" width="10.28515625" style="133" customWidth="1"/>
    <col min="9735" max="9735" width="8.85546875" style="133" customWidth="1"/>
    <col min="9736" max="9736" width="11.28515625" style="133" customWidth="1"/>
    <col min="9737" max="9737" width="10.85546875" style="133" customWidth="1"/>
    <col min="9738" max="9738" width="8.85546875" style="133" customWidth="1"/>
    <col min="9739" max="9739" width="11.140625" style="133" customWidth="1"/>
    <col min="9740" max="9743" width="11.85546875" style="133" customWidth="1"/>
    <col min="9744" max="9744" width="8.85546875" style="133" customWidth="1"/>
    <col min="9745" max="9745" width="10.85546875" style="133" customWidth="1"/>
    <col min="9746" max="9746" width="11.140625" style="133" customWidth="1"/>
    <col min="9747" max="9747" width="8.85546875" style="133" customWidth="1"/>
    <col min="9748" max="9748" width="10.85546875" style="133" customWidth="1"/>
    <col min="9749" max="9749" width="11.140625" style="133" customWidth="1"/>
    <col min="9750" max="9750" width="8.85546875" style="133" customWidth="1"/>
    <col min="9751" max="9751" width="10.85546875" style="133" customWidth="1"/>
    <col min="9752" max="9752" width="11.140625" style="133" customWidth="1"/>
    <col min="9753" max="9984" width="8.85546875" style="133"/>
    <col min="9985" max="9985" width="8.85546875" style="133" customWidth="1"/>
    <col min="9986" max="9986" width="10.85546875" style="133" customWidth="1"/>
    <col min="9987" max="9987" width="52.7109375" style="133" customWidth="1"/>
    <col min="9988" max="9988" width="11.140625" style="133" customWidth="1"/>
    <col min="9989" max="9989" width="10.7109375" style="133" customWidth="1"/>
    <col min="9990" max="9990" width="10.28515625" style="133" customWidth="1"/>
    <col min="9991" max="9991" width="8.85546875" style="133" customWidth="1"/>
    <col min="9992" max="9992" width="11.28515625" style="133" customWidth="1"/>
    <col min="9993" max="9993" width="10.85546875" style="133" customWidth="1"/>
    <col min="9994" max="9994" width="8.85546875" style="133" customWidth="1"/>
    <col min="9995" max="9995" width="11.140625" style="133" customWidth="1"/>
    <col min="9996" max="9999" width="11.85546875" style="133" customWidth="1"/>
    <col min="10000" max="10000" width="8.85546875" style="133" customWidth="1"/>
    <col min="10001" max="10001" width="10.85546875" style="133" customWidth="1"/>
    <col min="10002" max="10002" width="11.140625" style="133" customWidth="1"/>
    <col min="10003" max="10003" width="8.85546875" style="133" customWidth="1"/>
    <col min="10004" max="10004" width="10.85546875" style="133" customWidth="1"/>
    <col min="10005" max="10005" width="11.140625" style="133" customWidth="1"/>
    <col min="10006" max="10006" width="8.85546875" style="133" customWidth="1"/>
    <col min="10007" max="10007" width="10.85546875" style="133" customWidth="1"/>
    <col min="10008" max="10008" width="11.140625" style="133" customWidth="1"/>
    <col min="10009" max="10240" width="8.85546875" style="133"/>
    <col min="10241" max="10241" width="8.85546875" style="133" customWidth="1"/>
    <col min="10242" max="10242" width="10.85546875" style="133" customWidth="1"/>
    <col min="10243" max="10243" width="52.7109375" style="133" customWidth="1"/>
    <col min="10244" max="10244" width="11.140625" style="133" customWidth="1"/>
    <col min="10245" max="10245" width="10.7109375" style="133" customWidth="1"/>
    <col min="10246" max="10246" width="10.28515625" style="133" customWidth="1"/>
    <col min="10247" max="10247" width="8.85546875" style="133" customWidth="1"/>
    <col min="10248" max="10248" width="11.28515625" style="133" customWidth="1"/>
    <col min="10249" max="10249" width="10.85546875" style="133" customWidth="1"/>
    <col min="10250" max="10250" width="8.85546875" style="133" customWidth="1"/>
    <col min="10251" max="10251" width="11.140625" style="133" customWidth="1"/>
    <col min="10252" max="10255" width="11.85546875" style="133" customWidth="1"/>
    <col min="10256" max="10256" width="8.85546875" style="133" customWidth="1"/>
    <col min="10257" max="10257" width="10.85546875" style="133" customWidth="1"/>
    <col min="10258" max="10258" width="11.140625" style="133" customWidth="1"/>
    <col min="10259" max="10259" width="8.85546875" style="133" customWidth="1"/>
    <col min="10260" max="10260" width="10.85546875" style="133" customWidth="1"/>
    <col min="10261" max="10261" width="11.140625" style="133" customWidth="1"/>
    <col min="10262" max="10262" width="8.85546875" style="133" customWidth="1"/>
    <col min="10263" max="10263" width="10.85546875" style="133" customWidth="1"/>
    <col min="10264" max="10264" width="11.140625" style="133" customWidth="1"/>
    <col min="10265" max="10496" width="8.85546875" style="133"/>
    <col min="10497" max="10497" width="8.85546875" style="133" customWidth="1"/>
    <col min="10498" max="10498" width="10.85546875" style="133" customWidth="1"/>
    <col min="10499" max="10499" width="52.7109375" style="133" customWidth="1"/>
    <col min="10500" max="10500" width="11.140625" style="133" customWidth="1"/>
    <col min="10501" max="10501" width="10.7109375" style="133" customWidth="1"/>
    <col min="10502" max="10502" width="10.28515625" style="133" customWidth="1"/>
    <col min="10503" max="10503" width="8.85546875" style="133" customWidth="1"/>
    <col min="10504" max="10504" width="11.28515625" style="133" customWidth="1"/>
    <col min="10505" max="10505" width="10.85546875" style="133" customWidth="1"/>
    <col min="10506" max="10506" width="8.85546875" style="133" customWidth="1"/>
    <col min="10507" max="10507" width="11.140625" style="133" customWidth="1"/>
    <col min="10508" max="10511" width="11.85546875" style="133" customWidth="1"/>
    <col min="10512" max="10512" width="8.85546875" style="133" customWidth="1"/>
    <col min="10513" max="10513" width="10.85546875" style="133" customWidth="1"/>
    <col min="10514" max="10514" width="11.140625" style="133" customWidth="1"/>
    <col min="10515" max="10515" width="8.85546875" style="133" customWidth="1"/>
    <col min="10516" max="10516" width="10.85546875" style="133" customWidth="1"/>
    <col min="10517" max="10517" width="11.140625" style="133" customWidth="1"/>
    <col min="10518" max="10518" width="8.85546875" style="133" customWidth="1"/>
    <col min="10519" max="10519" width="10.85546875" style="133" customWidth="1"/>
    <col min="10520" max="10520" width="11.140625" style="133" customWidth="1"/>
    <col min="10521" max="10752" width="8.85546875" style="133"/>
    <col min="10753" max="10753" width="8.85546875" style="133" customWidth="1"/>
    <col min="10754" max="10754" width="10.85546875" style="133" customWidth="1"/>
    <col min="10755" max="10755" width="52.7109375" style="133" customWidth="1"/>
    <col min="10756" max="10756" width="11.140625" style="133" customWidth="1"/>
    <col min="10757" max="10757" width="10.7109375" style="133" customWidth="1"/>
    <col min="10758" max="10758" width="10.28515625" style="133" customWidth="1"/>
    <col min="10759" max="10759" width="8.85546875" style="133" customWidth="1"/>
    <col min="10760" max="10760" width="11.28515625" style="133" customWidth="1"/>
    <col min="10761" max="10761" width="10.85546875" style="133" customWidth="1"/>
    <col min="10762" max="10762" width="8.85546875" style="133" customWidth="1"/>
    <col min="10763" max="10763" width="11.140625" style="133" customWidth="1"/>
    <col min="10764" max="10767" width="11.85546875" style="133" customWidth="1"/>
    <col min="10768" max="10768" width="8.85546875" style="133" customWidth="1"/>
    <col min="10769" max="10769" width="10.85546875" style="133" customWidth="1"/>
    <col min="10770" max="10770" width="11.140625" style="133" customWidth="1"/>
    <col min="10771" max="10771" width="8.85546875" style="133" customWidth="1"/>
    <col min="10772" max="10772" width="10.85546875" style="133" customWidth="1"/>
    <col min="10773" max="10773" width="11.140625" style="133" customWidth="1"/>
    <col min="10774" max="10774" width="8.85546875" style="133" customWidth="1"/>
    <col min="10775" max="10775" width="10.85546875" style="133" customWidth="1"/>
    <col min="10776" max="10776" width="11.140625" style="133" customWidth="1"/>
    <col min="10777" max="11008" width="8.85546875" style="133"/>
    <col min="11009" max="11009" width="8.85546875" style="133" customWidth="1"/>
    <col min="11010" max="11010" width="10.85546875" style="133" customWidth="1"/>
    <col min="11011" max="11011" width="52.7109375" style="133" customWidth="1"/>
    <col min="11012" max="11012" width="11.140625" style="133" customWidth="1"/>
    <col min="11013" max="11013" width="10.7109375" style="133" customWidth="1"/>
    <col min="11014" max="11014" width="10.28515625" style="133" customWidth="1"/>
    <col min="11015" max="11015" width="8.85546875" style="133" customWidth="1"/>
    <col min="11016" max="11016" width="11.28515625" style="133" customWidth="1"/>
    <col min="11017" max="11017" width="10.85546875" style="133" customWidth="1"/>
    <col min="11018" max="11018" width="8.85546875" style="133" customWidth="1"/>
    <col min="11019" max="11019" width="11.140625" style="133" customWidth="1"/>
    <col min="11020" max="11023" width="11.85546875" style="133" customWidth="1"/>
    <col min="11024" max="11024" width="8.85546875" style="133" customWidth="1"/>
    <col min="11025" max="11025" width="10.85546875" style="133" customWidth="1"/>
    <col min="11026" max="11026" width="11.140625" style="133" customWidth="1"/>
    <col min="11027" max="11027" width="8.85546875" style="133" customWidth="1"/>
    <col min="11028" max="11028" width="10.85546875" style="133" customWidth="1"/>
    <col min="11029" max="11029" width="11.140625" style="133" customWidth="1"/>
    <col min="11030" max="11030" width="8.85546875" style="133" customWidth="1"/>
    <col min="11031" max="11031" width="10.85546875" style="133" customWidth="1"/>
    <col min="11032" max="11032" width="11.140625" style="133" customWidth="1"/>
    <col min="11033" max="11264" width="8.85546875" style="133"/>
    <col min="11265" max="11265" width="8.85546875" style="133" customWidth="1"/>
    <col min="11266" max="11266" width="10.85546875" style="133" customWidth="1"/>
    <col min="11267" max="11267" width="52.7109375" style="133" customWidth="1"/>
    <col min="11268" max="11268" width="11.140625" style="133" customWidth="1"/>
    <col min="11269" max="11269" width="10.7109375" style="133" customWidth="1"/>
    <col min="11270" max="11270" width="10.28515625" style="133" customWidth="1"/>
    <col min="11271" max="11271" width="8.85546875" style="133" customWidth="1"/>
    <col min="11272" max="11272" width="11.28515625" style="133" customWidth="1"/>
    <col min="11273" max="11273" width="10.85546875" style="133" customWidth="1"/>
    <col min="11274" max="11274" width="8.85546875" style="133" customWidth="1"/>
    <col min="11275" max="11275" width="11.140625" style="133" customWidth="1"/>
    <col min="11276" max="11279" width="11.85546875" style="133" customWidth="1"/>
    <col min="11280" max="11280" width="8.85546875" style="133" customWidth="1"/>
    <col min="11281" max="11281" width="10.85546875" style="133" customWidth="1"/>
    <col min="11282" max="11282" width="11.140625" style="133" customWidth="1"/>
    <col min="11283" max="11283" width="8.85546875" style="133" customWidth="1"/>
    <col min="11284" max="11284" width="10.85546875" style="133" customWidth="1"/>
    <col min="11285" max="11285" width="11.140625" style="133" customWidth="1"/>
    <col min="11286" max="11286" width="8.85546875" style="133" customWidth="1"/>
    <col min="11287" max="11287" width="10.85546875" style="133" customWidth="1"/>
    <col min="11288" max="11288" width="11.140625" style="133" customWidth="1"/>
    <col min="11289" max="11520" width="8.85546875" style="133"/>
    <col min="11521" max="11521" width="8.85546875" style="133" customWidth="1"/>
    <col min="11522" max="11522" width="10.85546875" style="133" customWidth="1"/>
    <col min="11523" max="11523" width="52.7109375" style="133" customWidth="1"/>
    <col min="11524" max="11524" width="11.140625" style="133" customWidth="1"/>
    <col min="11525" max="11525" width="10.7109375" style="133" customWidth="1"/>
    <col min="11526" max="11526" width="10.28515625" style="133" customWidth="1"/>
    <col min="11527" max="11527" width="8.85546875" style="133" customWidth="1"/>
    <col min="11528" max="11528" width="11.28515625" style="133" customWidth="1"/>
    <col min="11529" max="11529" width="10.85546875" style="133" customWidth="1"/>
    <col min="11530" max="11530" width="8.85546875" style="133" customWidth="1"/>
    <col min="11531" max="11531" width="11.140625" style="133" customWidth="1"/>
    <col min="11532" max="11535" width="11.85546875" style="133" customWidth="1"/>
    <col min="11536" max="11536" width="8.85546875" style="133" customWidth="1"/>
    <col min="11537" max="11537" width="10.85546875" style="133" customWidth="1"/>
    <col min="11538" max="11538" width="11.140625" style="133" customWidth="1"/>
    <col min="11539" max="11539" width="8.85546875" style="133" customWidth="1"/>
    <col min="11540" max="11540" width="10.85546875" style="133" customWidth="1"/>
    <col min="11541" max="11541" width="11.140625" style="133" customWidth="1"/>
    <col min="11542" max="11542" width="8.85546875" style="133" customWidth="1"/>
    <col min="11543" max="11543" width="10.85546875" style="133" customWidth="1"/>
    <col min="11544" max="11544" width="11.140625" style="133" customWidth="1"/>
    <col min="11545" max="11776" width="8.85546875" style="133"/>
    <col min="11777" max="11777" width="8.85546875" style="133" customWidth="1"/>
    <col min="11778" max="11778" width="10.85546875" style="133" customWidth="1"/>
    <col min="11779" max="11779" width="52.7109375" style="133" customWidth="1"/>
    <col min="11780" max="11780" width="11.140625" style="133" customWidth="1"/>
    <col min="11781" max="11781" width="10.7109375" style="133" customWidth="1"/>
    <col min="11782" max="11782" width="10.28515625" style="133" customWidth="1"/>
    <col min="11783" max="11783" width="8.85546875" style="133" customWidth="1"/>
    <col min="11784" max="11784" width="11.28515625" style="133" customWidth="1"/>
    <col min="11785" max="11785" width="10.85546875" style="133" customWidth="1"/>
    <col min="11786" max="11786" width="8.85546875" style="133" customWidth="1"/>
    <col min="11787" max="11787" width="11.140625" style="133" customWidth="1"/>
    <col min="11788" max="11791" width="11.85546875" style="133" customWidth="1"/>
    <col min="11792" max="11792" width="8.85546875" style="133" customWidth="1"/>
    <col min="11793" max="11793" width="10.85546875" style="133" customWidth="1"/>
    <col min="11794" max="11794" width="11.140625" style="133" customWidth="1"/>
    <col min="11795" max="11795" width="8.85546875" style="133" customWidth="1"/>
    <col min="11796" max="11796" width="10.85546875" style="133" customWidth="1"/>
    <col min="11797" max="11797" width="11.140625" style="133" customWidth="1"/>
    <col min="11798" max="11798" width="8.85546875" style="133" customWidth="1"/>
    <col min="11799" max="11799" width="10.85546875" style="133" customWidth="1"/>
    <col min="11800" max="11800" width="11.140625" style="133" customWidth="1"/>
    <col min="11801" max="12032" width="8.85546875" style="133"/>
    <col min="12033" max="12033" width="8.85546875" style="133" customWidth="1"/>
    <col min="12034" max="12034" width="10.85546875" style="133" customWidth="1"/>
    <col min="12035" max="12035" width="52.7109375" style="133" customWidth="1"/>
    <col min="12036" max="12036" width="11.140625" style="133" customWidth="1"/>
    <col min="12037" max="12037" width="10.7109375" style="133" customWidth="1"/>
    <col min="12038" max="12038" width="10.28515625" style="133" customWidth="1"/>
    <col min="12039" max="12039" width="8.85546875" style="133" customWidth="1"/>
    <col min="12040" max="12040" width="11.28515625" style="133" customWidth="1"/>
    <col min="12041" max="12041" width="10.85546875" style="133" customWidth="1"/>
    <col min="12042" max="12042" width="8.85546875" style="133" customWidth="1"/>
    <col min="12043" max="12043" width="11.140625" style="133" customWidth="1"/>
    <col min="12044" max="12047" width="11.85546875" style="133" customWidth="1"/>
    <col min="12048" max="12048" width="8.85546875" style="133" customWidth="1"/>
    <col min="12049" max="12049" width="10.85546875" style="133" customWidth="1"/>
    <col min="12050" max="12050" width="11.140625" style="133" customWidth="1"/>
    <col min="12051" max="12051" width="8.85546875" style="133" customWidth="1"/>
    <col min="12052" max="12052" width="10.85546875" style="133" customWidth="1"/>
    <col min="12053" max="12053" width="11.140625" style="133" customWidth="1"/>
    <col min="12054" max="12054" width="8.85546875" style="133" customWidth="1"/>
    <col min="12055" max="12055" width="10.85546875" style="133" customWidth="1"/>
    <col min="12056" max="12056" width="11.140625" style="133" customWidth="1"/>
    <col min="12057" max="12288" width="8.85546875" style="133"/>
    <col min="12289" max="12289" width="8.85546875" style="133" customWidth="1"/>
    <col min="12290" max="12290" width="10.85546875" style="133" customWidth="1"/>
    <col min="12291" max="12291" width="52.7109375" style="133" customWidth="1"/>
    <col min="12292" max="12292" width="11.140625" style="133" customWidth="1"/>
    <col min="12293" max="12293" width="10.7109375" style="133" customWidth="1"/>
    <col min="12294" max="12294" width="10.28515625" style="133" customWidth="1"/>
    <col min="12295" max="12295" width="8.85546875" style="133" customWidth="1"/>
    <col min="12296" max="12296" width="11.28515625" style="133" customWidth="1"/>
    <col min="12297" max="12297" width="10.85546875" style="133" customWidth="1"/>
    <col min="12298" max="12298" width="8.85546875" style="133" customWidth="1"/>
    <col min="12299" max="12299" width="11.140625" style="133" customWidth="1"/>
    <col min="12300" max="12303" width="11.85546875" style="133" customWidth="1"/>
    <col min="12304" max="12304" width="8.85546875" style="133" customWidth="1"/>
    <col min="12305" max="12305" width="10.85546875" style="133" customWidth="1"/>
    <col min="12306" max="12306" width="11.140625" style="133" customWidth="1"/>
    <col min="12307" max="12307" width="8.85546875" style="133" customWidth="1"/>
    <col min="12308" max="12308" width="10.85546875" style="133" customWidth="1"/>
    <col min="12309" max="12309" width="11.140625" style="133" customWidth="1"/>
    <col min="12310" max="12310" width="8.85546875" style="133" customWidth="1"/>
    <col min="12311" max="12311" width="10.85546875" style="133" customWidth="1"/>
    <col min="12312" max="12312" width="11.140625" style="133" customWidth="1"/>
    <col min="12313" max="12544" width="8.85546875" style="133"/>
    <col min="12545" max="12545" width="8.85546875" style="133" customWidth="1"/>
    <col min="12546" max="12546" width="10.85546875" style="133" customWidth="1"/>
    <col min="12547" max="12547" width="52.7109375" style="133" customWidth="1"/>
    <col min="12548" max="12548" width="11.140625" style="133" customWidth="1"/>
    <col min="12549" max="12549" width="10.7109375" style="133" customWidth="1"/>
    <col min="12550" max="12550" width="10.28515625" style="133" customWidth="1"/>
    <col min="12551" max="12551" width="8.85546875" style="133" customWidth="1"/>
    <col min="12552" max="12552" width="11.28515625" style="133" customWidth="1"/>
    <col min="12553" max="12553" width="10.85546875" style="133" customWidth="1"/>
    <col min="12554" max="12554" width="8.85546875" style="133" customWidth="1"/>
    <col min="12555" max="12555" width="11.140625" style="133" customWidth="1"/>
    <col min="12556" max="12559" width="11.85546875" style="133" customWidth="1"/>
    <col min="12560" max="12560" width="8.85546875" style="133" customWidth="1"/>
    <col min="12561" max="12561" width="10.85546875" style="133" customWidth="1"/>
    <col min="12562" max="12562" width="11.140625" style="133" customWidth="1"/>
    <col min="12563" max="12563" width="8.85546875" style="133" customWidth="1"/>
    <col min="12564" max="12564" width="10.85546875" style="133" customWidth="1"/>
    <col min="12565" max="12565" width="11.140625" style="133" customWidth="1"/>
    <col min="12566" max="12566" width="8.85546875" style="133" customWidth="1"/>
    <col min="12567" max="12567" width="10.85546875" style="133" customWidth="1"/>
    <col min="12568" max="12568" width="11.140625" style="133" customWidth="1"/>
    <col min="12569" max="12800" width="8.85546875" style="133"/>
    <col min="12801" max="12801" width="8.85546875" style="133" customWidth="1"/>
    <col min="12802" max="12802" width="10.85546875" style="133" customWidth="1"/>
    <col min="12803" max="12803" width="52.7109375" style="133" customWidth="1"/>
    <col min="12804" max="12804" width="11.140625" style="133" customWidth="1"/>
    <col min="12805" max="12805" width="10.7109375" style="133" customWidth="1"/>
    <col min="12806" max="12806" width="10.28515625" style="133" customWidth="1"/>
    <col min="12807" max="12807" width="8.85546875" style="133" customWidth="1"/>
    <col min="12808" max="12808" width="11.28515625" style="133" customWidth="1"/>
    <col min="12809" max="12809" width="10.85546875" style="133" customWidth="1"/>
    <col min="12810" max="12810" width="8.85546875" style="133" customWidth="1"/>
    <col min="12811" max="12811" width="11.140625" style="133" customWidth="1"/>
    <col min="12812" max="12815" width="11.85546875" style="133" customWidth="1"/>
    <col min="12816" max="12816" width="8.85546875" style="133" customWidth="1"/>
    <col min="12817" max="12817" width="10.85546875" style="133" customWidth="1"/>
    <col min="12818" max="12818" width="11.140625" style="133" customWidth="1"/>
    <col min="12819" max="12819" width="8.85546875" style="133" customWidth="1"/>
    <col min="12820" max="12820" width="10.85546875" style="133" customWidth="1"/>
    <col min="12821" max="12821" width="11.140625" style="133" customWidth="1"/>
    <col min="12822" max="12822" width="8.85546875" style="133" customWidth="1"/>
    <col min="12823" max="12823" width="10.85546875" style="133" customWidth="1"/>
    <col min="12824" max="12824" width="11.140625" style="133" customWidth="1"/>
    <col min="12825" max="13056" width="8.85546875" style="133"/>
    <col min="13057" max="13057" width="8.85546875" style="133" customWidth="1"/>
    <col min="13058" max="13058" width="10.85546875" style="133" customWidth="1"/>
    <col min="13059" max="13059" width="52.7109375" style="133" customWidth="1"/>
    <col min="13060" max="13060" width="11.140625" style="133" customWidth="1"/>
    <col min="13061" max="13061" width="10.7109375" style="133" customWidth="1"/>
    <col min="13062" max="13062" width="10.28515625" style="133" customWidth="1"/>
    <col min="13063" max="13063" width="8.85546875" style="133" customWidth="1"/>
    <col min="13064" max="13064" width="11.28515625" style="133" customWidth="1"/>
    <col min="13065" max="13065" width="10.85546875" style="133" customWidth="1"/>
    <col min="13066" max="13066" width="8.85546875" style="133" customWidth="1"/>
    <col min="13067" max="13067" width="11.140625" style="133" customWidth="1"/>
    <col min="13068" max="13071" width="11.85546875" style="133" customWidth="1"/>
    <col min="13072" max="13072" width="8.85546875" style="133" customWidth="1"/>
    <col min="13073" max="13073" width="10.85546875" style="133" customWidth="1"/>
    <col min="13074" max="13074" width="11.140625" style="133" customWidth="1"/>
    <col min="13075" max="13075" width="8.85546875" style="133" customWidth="1"/>
    <col min="13076" max="13076" width="10.85546875" style="133" customWidth="1"/>
    <col min="13077" max="13077" width="11.140625" style="133" customWidth="1"/>
    <col min="13078" max="13078" width="8.85546875" style="133" customWidth="1"/>
    <col min="13079" max="13079" width="10.85546875" style="133" customWidth="1"/>
    <col min="13080" max="13080" width="11.140625" style="133" customWidth="1"/>
    <col min="13081" max="13312" width="8.85546875" style="133"/>
    <col min="13313" max="13313" width="8.85546875" style="133" customWidth="1"/>
    <col min="13314" max="13314" width="10.85546875" style="133" customWidth="1"/>
    <col min="13315" max="13315" width="52.7109375" style="133" customWidth="1"/>
    <col min="13316" max="13316" width="11.140625" style="133" customWidth="1"/>
    <col min="13317" max="13317" width="10.7109375" style="133" customWidth="1"/>
    <col min="13318" max="13318" width="10.28515625" style="133" customWidth="1"/>
    <col min="13319" max="13319" width="8.85546875" style="133" customWidth="1"/>
    <col min="13320" max="13320" width="11.28515625" style="133" customWidth="1"/>
    <col min="13321" max="13321" width="10.85546875" style="133" customWidth="1"/>
    <col min="13322" max="13322" width="8.85546875" style="133" customWidth="1"/>
    <col min="13323" max="13323" width="11.140625" style="133" customWidth="1"/>
    <col min="13324" max="13327" width="11.85546875" style="133" customWidth="1"/>
    <col min="13328" max="13328" width="8.85546875" style="133" customWidth="1"/>
    <col min="13329" max="13329" width="10.85546875" style="133" customWidth="1"/>
    <col min="13330" max="13330" width="11.140625" style="133" customWidth="1"/>
    <col min="13331" max="13331" width="8.85546875" style="133" customWidth="1"/>
    <col min="13332" max="13332" width="10.85546875" style="133" customWidth="1"/>
    <col min="13333" max="13333" width="11.140625" style="133" customWidth="1"/>
    <col min="13334" max="13334" width="8.85546875" style="133" customWidth="1"/>
    <col min="13335" max="13335" width="10.85546875" style="133" customWidth="1"/>
    <col min="13336" max="13336" width="11.140625" style="133" customWidth="1"/>
    <col min="13337" max="13568" width="8.85546875" style="133"/>
    <col min="13569" max="13569" width="8.85546875" style="133" customWidth="1"/>
    <col min="13570" max="13570" width="10.85546875" style="133" customWidth="1"/>
    <col min="13571" max="13571" width="52.7109375" style="133" customWidth="1"/>
    <col min="13572" max="13572" width="11.140625" style="133" customWidth="1"/>
    <col min="13573" max="13573" width="10.7109375" style="133" customWidth="1"/>
    <col min="13574" max="13574" width="10.28515625" style="133" customWidth="1"/>
    <col min="13575" max="13575" width="8.85546875" style="133" customWidth="1"/>
    <col min="13576" max="13576" width="11.28515625" style="133" customWidth="1"/>
    <col min="13577" max="13577" width="10.85546875" style="133" customWidth="1"/>
    <col min="13578" max="13578" width="8.85546875" style="133" customWidth="1"/>
    <col min="13579" max="13579" width="11.140625" style="133" customWidth="1"/>
    <col min="13580" max="13583" width="11.85546875" style="133" customWidth="1"/>
    <col min="13584" max="13584" width="8.85546875" style="133" customWidth="1"/>
    <col min="13585" max="13585" width="10.85546875" style="133" customWidth="1"/>
    <col min="13586" max="13586" width="11.140625" style="133" customWidth="1"/>
    <col min="13587" max="13587" width="8.85546875" style="133" customWidth="1"/>
    <col min="13588" max="13588" width="10.85546875" style="133" customWidth="1"/>
    <col min="13589" max="13589" width="11.140625" style="133" customWidth="1"/>
    <col min="13590" max="13590" width="8.85546875" style="133" customWidth="1"/>
    <col min="13591" max="13591" width="10.85546875" style="133" customWidth="1"/>
    <col min="13592" max="13592" width="11.140625" style="133" customWidth="1"/>
    <col min="13593" max="13824" width="8.85546875" style="133"/>
    <col min="13825" max="13825" width="8.85546875" style="133" customWidth="1"/>
    <col min="13826" max="13826" width="10.85546875" style="133" customWidth="1"/>
    <col min="13827" max="13827" width="52.7109375" style="133" customWidth="1"/>
    <col min="13828" max="13828" width="11.140625" style="133" customWidth="1"/>
    <col min="13829" max="13829" width="10.7109375" style="133" customWidth="1"/>
    <col min="13830" max="13830" width="10.28515625" style="133" customWidth="1"/>
    <col min="13831" max="13831" width="8.85546875" style="133" customWidth="1"/>
    <col min="13832" max="13832" width="11.28515625" style="133" customWidth="1"/>
    <col min="13833" max="13833" width="10.85546875" style="133" customWidth="1"/>
    <col min="13834" max="13834" width="8.85546875" style="133" customWidth="1"/>
    <col min="13835" max="13835" width="11.140625" style="133" customWidth="1"/>
    <col min="13836" max="13839" width="11.85546875" style="133" customWidth="1"/>
    <col min="13840" max="13840" width="8.85546875" style="133" customWidth="1"/>
    <col min="13841" max="13841" width="10.85546875" style="133" customWidth="1"/>
    <col min="13842" max="13842" width="11.140625" style="133" customWidth="1"/>
    <col min="13843" max="13843" width="8.85546875" style="133" customWidth="1"/>
    <col min="13844" max="13844" width="10.85546875" style="133" customWidth="1"/>
    <col min="13845" max="13845" width="11.140625" style="133" customWidth="1"/>
    <col min="13846" max="13846" width="8.85546875" style="133" customWidth="1"/>
    <col min="13847" max="13847" width="10.85546875" style="133" customWidth="1"/>
    <col min="13848" max="13848" width="11.140625" style="133" customWidth="1"/>
    <col min="13849" max="14080" width="8.85546875" style="133"/>
    <col min="14081" max="14081" width="8.85546875" style="133" customWidth="1"/>
    <col min="14082" max="14082" width="10.85546875" style="133" customWidth="1"/>
    <col min="14083" max="14083" width="52.7109375" style="133" customWidth="1"/>
    <col min="14084" max="14084" width="11.140625" style="133" customWidth="1"/>
    <col min="14085" max="14085" width="10.7109375" style="133" customWidth="1"/>
    <col min="14086" max="14086" width="10.28515625" style="133" customWidth="1"/>
    <col min="14087" max="14087" width="8.85546875" style="133" customWidth="1"/>
    <col min="14088" max="14088" width="11.28515625" style="133" customWidth="1"/>
    <col min="14089" max="14089" width="10.85546875" style="133" customWidth="1"/>
    <col min="14090" max="14090" width="8.85546875" style="133" customWidth="1"/>
    <col min="14091" max="14091" width="11.140625" style="133" customWidth="1"/>
    <col min="14092" max="14095" width="11.85546875" style="133" customWidth="1"/>
    <col min="14096" max="14096" width="8.85546875" style="133" customWidth="1"/>
    <col min="14097" max="14097" width="10.85546875" style="133" customWidth="1"/>
    <col min="14098" max="14098" width="11.140625" style="133" customWidth="1"/>
    <col min="14099" max="14099" width="8.85546875" style="133" customWidth="1"/>
    <col min="14100" max="14100" width="10.85546875" style="133" customWidth="1"/>
    <col min="14101" max="14101" width="11.140625" style="133" customWidth="1"/>
    <col min="14102" max="14102" width="8.85546875" style="133" customWidth="1"/>
    <col min="14103" max="14103" width="10.85546875" style="133" customWidth="1"/>
    <col min="14104" max="14104" width="11.140625" style="133" customWidth="1"/>
    <col min="14105" max="14336" width="8.85546875" style="133"/>
    <col min="14337" max="14337" width="8.85546875" style="133" customWidth="1"/>
    <col min="14338" max="14338" width="10.85546875" style="133" customWidth="1"/>
    <col min="14339" max="14339" width="52.7109375" style="133" customWidth="1"/>
    <col min="14340" max="14340" width="11.140625" style="133" customWidth="1"/>
    <col min="14341" max="14341" width="10.7109375" style="133" customWidth="1"/>
    <col min="14342" max="14342" width="10.28515625" style="133" customWidth="1"/>
    <col min="14343" max="14343" width="8.85546875" style="133" customWidth="1"/>
    <col min="14344" max="14344" width="11.28515625" style="133" customWidth="1"/>
    <col min="14345" max="14345" width="10.85546875" style="133" customWidth="1"/>
    <col min="14346" max="14346" width="8.85546875" style="133" customWidth="1"/>
    <col min="14347" max="14347" width="11.140625" style="133" customWidth="1"/>
    <col min="14348" max="14351" width="11.85546875" style="133" customWidth="1"/>
    <col min="14352" max="14352" width="8.85546875" style="133" customWidth="1"/>
    <col min="14353" max="14353" width="10.85546875" style="133" customWidth="1"/>
    <col min="14354" max="14354" width="11.140625" style="133" customWidth="1"/>
    <col min="14355" max="14355" width="8.85546875" style="133" customWidth="1"/>
    <col min="14356" max="14356" width="10.85546875" style="133" customWidth="1"/>
    <col min="14357" max="14357" width="11.140625" style="133" customWidth="1"/>
    <col min="14358" max="14358" width="8.85546875" style="133" customWidth="1"/>
    <col min="14359" max="14359" width="10.85546875" style="133" customWidth="1"/>
    <col min="14360" max="14360" width="11.140625" style="133" customWidth="1"/>
    <col min="14361" max="14592" width="8.85546875" style="133"/>
    <col min="14593" max="14593" width="8.85546875" style="133" customWidth="1"/>
    <col min="14594" max="14594" width="10.85546875" style="133" customWidth="1"/>
    <col min="14595" max="14595" width="52.7109375" style="133" customWidth="1"/>
    <col min="14596" max="14596" width="11.140625" style="133" customWidth="1"/>
    <col min="14597" max="14597" width="10.7109375" style="133" customWidth="1"/>
    <col min="14598" max="14598" width="10.28515625" style="133" customWidth="1"/>
    <col min="14599" max="14599" width="8.85546875" style="133" customWidth="1"/>
    <col min="14600" max="14600" width="11.28515625" style="133" customWidth="1"/>
    <col min="14601" max="14601" width="10.85546875" style="133" customWidth="1"/>
    <col min="14602" max="14602" width="8.85546875" style="133" customWidth="1"/>
    <col min="14603" max="14603" width="11.140625" style="133" customWidth="1"/>
    <col min="14604" max="14607" width="11.85546875" style="133" customWidth="1"/>
    <col min="14608" max="14608" width="8.85546875" style="133" customWidth="1"/>
    <col min="14609" max="14609" width="10.85546875" style="133" customWidth="1"/>
    <col min="14610" max="14610" width="11.140625" style="133" customWidth="1"/>
    <col min="14611" max="14611" width="8.85546875" style="133" customWidth="1"/>
    <col min="14612" max="14612" width="10.85546875" style="133" customWidth="1"/>
    <col min="14613" max="14613" width="11.140625" style="133" customWidth="1"/>
    <col min="14614" max="14614" width="8.85546875" style="133" customWidth="1"/>
    <col min="14615" max="14615" width="10.85546875" style="133" customWidth="1"/>
    <col min="14616" max="14616" width="11.140625" style="133" customWidth="1"/>
    <col min="14617" max="14848" width="8.85546875" style="133"/>
    <col min="14849" max="14849" width="8.85546875" style="133" customWidth="1"/>
    <col min="14850" max="14850" width="10.85546875" style="133" customWidth="1"/>
    <col min="14851" max="14851" width="52.7109375" style="133" customWidth="1"/>
    <col min="14852" max="14852" width="11.140625" style="133" customWidth="1"/>
    <col min="14853" max="14853" width="10.7109375" style="133" customWidth="1"/>
    <col min="14854" max="14854" width="10.28515625" style="133" customWidth="1"/>
    <col min="14855" max="14855" width="8.85546875" style="133" customWidth="1"/>
    <col min="14856" max="14856" width="11.28515625" style="133" customWidth="1"/>
    <col min="14857" max="14857" width="10.85546875" style="133" customWidth="1"/>
    <col min="14858" max="14858" width="8.85546875" style="133" customWidth="1"/>
    <col min="14859" max="14859" width="11.140625" style="133" customWidth="1"/>
    <col min="14860" max="14863" width="11.85546875" style="133" customWidth="1"/>
    <col min="14864" max="14864" width="8.85546875" style="133" customWidth="1"/>
    <col min="14865" max="14865" width="10.85546875" style="133" customWidth="1"/>
    <col min="14866" max="14866" width="11.140625" style="133" customWidth="1"/>
    <col min="14867" max="14867" width="8.85546875" style="133" customWidth="1"/>
    <col min="14868" max="14868" width="10.85546875" style="133" customWidth="1"/>
    <col min="14869" max="14869" width="11.140625" style="133" customWidth="1"/>
    <col min="14870" max="14870" width="8.85546875" style="133" customWidth="1"/>
    <col min="14871" max="14871" width="10.85546875" style="133" customWidth="1"/>
    <col min="14872" max="14872" width="11.140625" style="133" customWidth="1"/>
    <col min="14873" max="15104" width="8.85546875" style="133"/>
    <col min="15105" max="15105" width="8.85546875" style="133" customWidth="1"/>
    <col min="15106" max="15106" width="10.85546875" style="133" customWidth="1"/>
    <col min="15107" max="15107" width="52.7109375" style="133" customWidth="1"/>
    <col min="15108" max="15108" width="11.140625" style="133" customWidth="1"/>
    <col min="15109" max="15109" width="10.7109375" style="133" customWidth="1"/>
    <col min="15110" max="15110" width="10.28515625" style="133" customWidth="1"/>
    <col min="15111" max="15111" width="8.85546875" style="133" customWidth="1"/>
    <col min="15112" max="15112" width="11.28515625" style="133" customWidth="1"/>
    <col min="15113" max="15113" width="10.85546875" style="133" customWidth="1"/>
    <col min="15114" max="15114" width="8.85546875" style="133" customWidth="1"/>
    <col min="15115" max="15115" width="11.140625" style="133" customWidth="1"/>
    <col min="15116" max="15119" width="11.85546875" style="133" customWidth="1"/>
    <col min="15120" max="15120" width="8.85546875" style="133" customWidth="1"/>
    <col min="15121" max="15121" width="10.85546875" style="133" customWidth="1"/>
    <col min="15122" max="15122" width="11.140625" style="133" customWidth="1"/>
    <col min="15123" max="15123" width="8.85546875" style="133" customWidth="1"/>
    <col min="15124" max="15124" width="10.85546875" style="133" customWidth="1"/>
    <col min="15125" max="15125" width="11.140625" style="133" customWidth="1"/>
    <col min="15126" max="15126" width="8.85546875" style="133" customWidth="1"/>
    <col min="15127" max="15127" width="10.85546875" style="133" customWidth="1"/>
    <col min="15128" max="15128" width="11.140625" style="133" customWidth="1"/>
    <col min="15129" max="15360" width="8.85546875" style="133"/>
    <col min="15361" max="15361" width="8.85546875" style="133" customWidth="1"/>
    <col min="15362" max="15362" width="10.85546875" style="133" customWidth="1"/>
    <col min="15363" max="15363" width="52.7109375" style="133" customWidth="1"/>
    <col min="15364" max="15364" width="11.140625" style="133" customWidth="1"/>
    <col min="15365" max="15365" width="10.7109375" style="133" customWidth="1"/>
    <col min="15366" max="15366" width="10.28515625" style="133" customWidth="1"/>
    <col min="15367" max="15367" width="8.85546875" style="133" customWidth="1"/>
    <col min="15368" max="15368" width="11.28515625" style="133" customWidth="1"/>
    <col min="15369" max="15369" width="10.85546875" style="133" customWidth="1"/>
    <col min="15370" max="15370" width="8.85546875" style="133" customWidth="1"/>
    <col min="15371" max="15371" width="11.140625" style="133" customWidth="1"/>
    <col min="15372" max="15375" width="11.85546875" style="133" customWidth="1"/>
    <col min="15376" max="15376" width="8.85546875" style="133" customWidth="1"/>
    <col min="15377" max="15377" width="10.85546875" style="133" customWidth="1"/>
    <col min="15378" max="15378" width="11.140625" style="133" customWidth="1"/>
    <col min="15379" max="15379" width="8.85546875" style="133" customWidth="1"/>
    <col min="15380" max="15380" width="10.85546875" style="133" customWidth="1"/>
    <col min="15381" max="15381" width="11.140625" style="133" customWidth="1"/>
    <col min="15382" max="15382" width="8.85546875" style="133" customWidth="1"/>
    <col min="15383" max="15383" width="10.85546875" style="133" customWidth="1"/>
    <col min="15384" max="15384" width="11.140625" style="133" customWidth="1"/>
    <col min="15385" max="15616" width="8.85546875" style="133"/>
    <col min="15617" max="15617" width="8.85546875" style="133" customWidth="1"/>
    <col min="15618" max="15618" width="10.85546875" style="133" customWidth="1"/>
    <col min="15619" max="15619" width="52.7109375" style="133" customWidth="1"/>
    <col min="15620" max="15620" width="11.140625" style="133" customWidth="1"/>
    <col min="15621" max="15621" width="10.7109375" style="133" customWidth="1"/>
    <col min="15622" max="15622" width="10.28515625" style="133" customWidth="1"/>
    <col min="15623" max="15623" width="8.85546875" style="133" customWidth="1"/>
    <col min="15624" max="15624" width="11.28515625" style="133" customWidth="1"/>
    <col min="15625" max="15625" width="10.85546875" style="133" customWidth="1"/>
    <col min="15626" max="15626" width="8.85546875" style="133" customWidth="1"/>
    <col min="15627" max="15627" width="11.140625" style="133" customWidth="1"/>
    <col min="15628" max="15631" width="11.85546875" style="133" customWidth="1"/>
    <col min="15632" max="15632" width="8.85546875" style="133" customWidth="1"/>
    <col min="15633" max="15633" width="10.85546875" style="133" customWidth="1"/>
    <col min="15634" max="15634" width="11.140625" style="133" customWidth="1"/>
    <col min="15635" max="15635" width="8.85546875" style="133" customWidth="1"/>
    <col min="15636" max="15636" width="10.85546875" style="133" customWidth="1"/>
    <col min="15637" max="15637" width="11.140625" style="133" customWidth="1"/>
    <col min="15638" max="15638" width="8.85546875" style="133" customWidth="1"/>
    <col min="15639" max="15639" width="10.85546875" style="133" customWidth="1"/>
    <col min="15640" max="15640" width="11.140625" style="133" customWidth="1"/>
    <col min="15641" max="15872" width="8.85546875" style="133"/>
    <col min="15873" max="15873" width="8.85546875" style="133" customWidth="1"/>
    <col min="15874" max="15874" width="10.85546875" style="133" customWidth="1"/>
    <col min="15875" max="15875" width="52.7109375" style="133" customWidth="1"/>
    <col min="15876" max="15876" width="11.140625" style="133" customWidth="1"/>
    <col min="15877" max="15877" width="10.7109375" style="133" customWidth="1"/>
    <col min="15878" max="15878" width="10.28515625" style="133" customWidth="1"/>
    <col min="15879" max="15879" width="8.85546875" style="133" customWidth="1"/>
    <col min="15880" max="15880" width="11.28515625" style="133" customWidth="1"/>
    <col min="15881" max="15881" width="10.85546875" style="133" customWidth="1"/>
    <col min="15882" max="15882" width="8.85546875" style="133" customWidth="1"/>
    <col min="15883" max="15883" width="11.140625" style="133" customWidth="1"/>
    <col min="15884" max="15887" width="11.85546875" style="133" customWidth="1"/>
    <col min="15888" max="15888" width="8.85546875" style="133" customWidth="1"/>
    <col min="15889" max="15889" width="10.85546875" style="133" customWidth="1"/>
    <col min="15890" max="15890" width="11.140625" style="133" customWidth="1"/>
    <col min="15891" max="15891" width="8.85546875" style="133" customWidth="1"/>
    <col min="15892" max="15892" width="10.85546875" style="133" customWidth="1"/>
    <col min="15893" max="15893" width="11.140625" style="133" customWidth="1"/>
    <col min="15894" max="15894" width="8.85546875" style="133" customWidth="1"/>
    <col min="15895" max="15895" width="10.85546875" style="133" customWidth="1"/>
    <col min="15896" max="15896" width="11.140625" style="133" customWidth="1"/>
    <col min="15897" max="16128" width="8.85546875" style="133"/>
    <col min="16129" max="16129" width="8.85546875" style="133" customWidth="1"/>
    <col min="16130" max="16130" width="10.85546875" style="133" customWidth="1"/>
    <col min="16131" max="16131" width="52.7109375" style="133" customWidth="1"/>
    <col min="16132" max="16132" width="11.140625" style="133" customWidth="1"/>
    <col min="16133" max="16133" width="10.7109375" style="133" customWidth="1"/>
    <col min="16134" max="16134" width="10.28515625" style="133" customWidth="1"/>
    <col min="16135" max="16135" width="8.85546875" style="133" customWidth="1"/>
    <col min="16136" max="16136" width="11.28515625" style="133" customWidth="1"/>
    <col min="16137" max="16137" width="10.85546875" style="133" customWidth="1"/>
    <col min="16138" max="16138" width="8.85546875" style="133" customWidth="1"/>
    <col min="16139" max="16139" width="11.140625" style="133" customWidth="1"/>
    <col min="16140" max="16143" width="11.85546875" style="133" customWidth="1"/>
    <col min="16144" max="16144" width="8.85546875" style="133" customWidth="1"/>
    <col min="16145" max="16145" width="10.85546875" style="133" customWidth="1"/>
    <col min="16146" max="16146" width="11.140625" style="133" customWidth="1"/>
    <col min="16147" max="16147" width="8.85546875" style="133" customWidth="1"/>
    <col min="16148" max="16148" width="10.85546875" style="133" customWidth="1"/>
    <col min="16149" max="16149" width="11.140625" style="133" customWidth="1"/>
    <col min="16150" max="16150" width="8.85546875" style="133" customWidth="1"/>
    <col min="16151" max="16151" width="10.85546875" style="133" customWidth="1"/>
    <col min="16152" max="16152" width="11.140625" style="133" customWidth="1"/>
    <col min="16153" max="16384" width="8.85546875" style="133"/>
  </cols>
  <sheetData>
    <row r="1" spans="1:27" s="131" customFormat="1" ht="24.75" customHeight="1">
      <c r="B1" s="7489" t="str">
        <f>'[4]Бакалавриат ЗО'!B1:U1</f>
        <v>Гуманитарно-педагогическая академия (филиал) ФГАОУ ВО «КФУ им. В. И. Вернадского» в г. Ялте</v>
      </c>
      <c r="C1" s="7489"/>
      <c r="D1" s="7489"/>
      <c r="E1" s="7489"/>
      <c r="F1" s="7489"/>
      <c r="G1" s="7489"/>
      <c r="H1" s="7489"/>
      <c r="I1" s="7489"/>
      <c r="J1" s="7489"/>
      <c r="K1" s="7489"/>
      <c r="L1" s="7489"/>
      <c r="M1" s="7489"/>
      <c r="N1" s="7489"/>
      <c r="O1" s="7489"/>
      <c r="P1" s="7489"/>
      <c r="Q1" s="7489"/>
      <c r="R1" s="7489"/>
      <c r="S1" s="836"/>
      <c r="T1" s="836"/>
      <c r="U1" s="836"/>
    </row>
    <row r="2" spans="1:27" s="131" customFormat="1" ht="25.5">
      <c r="B2" s="7490"/>
      <c r="C2" s="7490"/>
      <c r="D2" s="7490"/>
      <c r="E2" s="7490"/>
      <c r="F2" s="7490"/>
      <c r="G2" s="7490"/>
      <c r="H2" s="7490"/>
      <c r="I2" s="7490"/>
      <c r="J2" s="7490"/>
      <c r="K2" s="7490"/>
      <c r="L2" s="7490"/>
      <c r="M2" s="7490"/>
      <c r="N2" s="7490"/>
      <c r="O2" s="7490"/>
      <c r="P2" s="7490"/>
      <c r="Q2" s="7490"/>
      <c r="R2" s="7490"/>
      <c r="S2" s="1066"/>
      <c r="T2" s="1066"/>
      <c r="U2" s="1066"/>
    </row>
    <row r="3" spans="1:27" s="131" customFormat="1" ht="18.75" customHeight="1">
      <c r="B3" s="7491" t="s">
        <v>135</v>
      </c>
      <c r="C3" s="7491"/>
      <c r="D3" s="7492">
        <v>46023</v>
      </c>
      <c r="E3" s="7492"/>
      <c r="F3" s="7493" t="s">
        <v>136</v>
      </c>
      <c r="G3" s="7493"/>
      <c r="H3" s="7493"/>
      <c r="I3" s="7493"/>
      <c r="J3" s="7493"/>
      <c r="K3" s="7493"/>
      <c r="L3" s="7493"/>
      <c r="M3" s="7493"/>
      <c r="N3" s="7493"/>
      <c r="O3" s="7493"/>
      <c r="P3" s="7493"/>
      <c r="Q3" s="7493"/>
      <c r="R3" s="7493"/>
      <c r="S3" s="1319"/>
      <c r="T3" s="1319"/>
      <c r="U3" s="1319"/>
      <c r="V3" s="245"/>
      <c r="W3" s="245"/>
      <c r="X3" s="245"/>
      <c r="Y3" s="245"/>
      <c r="Z3" s="245"/>
      <c r="AA3" s="245"/>
    </row>
    <row r="4" spans="1:27" s="131" customFormat="1" ht="19.5" thickBot="1">
      <c r="B4" s="1067"/>
      <c r="C4" s="1067"/>
      <c r="F4" s="136"/>
      <c r="I4" s="136"/>
      <c r="J4" s="136"/>
      <c r="K4" s="136"/>
      <c r="L4" s="136"/>
      <c r="M4" s="136"/>
      <c r="N4" s="136"/>
      <c r="O4" s="136"/>
      <c r="R4" s="136"/>
      <c r="U4" s="136"/>
      <c r="X4" s="136"/>
    </row>
    <row r="5" spans="1:27" s="131" customFormat="1" ht="13.5" customHeight="1">
      <c r="B5" s="7468" t="s">
        <v>1</v>
      </c>
      <c r="C5" s="7469"/>
      <c r="D5" s="7452" t="s">
        <v>36</v>
      </c>
      <c r="E5" s="7453"/>
      <c r="F5" s="7454"/>
      <c r="G5" s="7452" t="s">
        <v>37</v>
      </c>
      <c r="H5" s="7453"/>
      <c r="I5" s="7454"/>
      <c r="J5" s="7452" t="s">
        <v>43</v>
      </c>
      <c r="K5" s="7453"/>
      <c r="L5" s="7454"/>
      <c r="M5" s="7452" t="s">
        <v>148</v>
      </c>
      <c r="N5" s="7453"/>
      <c r="O5" s="7454"/>
      <c r="P5" s="7452" t="s">
        <v>152</v>
      </c>
      <c r="Q5" s="7453"/>
      <c r="R5" s="7454"/>
      <c r="S5" s="7452" t="s">
        <v>325</v>
      </c>
      <c r="T5" s="7453"/>
      <c r="U5" s="7454"/>
      <c r="V5" s="7458" t="s">
        <v>437</v>
      </c>
      <c r="W5" s="7459"/>
      <c r="X5" s="7460"/>
    </row>
    <row r="6" spans="1:27" s="131" customFormat="1" ht="18.75" customHeight="1" thickBot="1">
      <c r="B6" s="7470"/>
      <c r="C6" s="7471"/>
      <c r="D6" s="7455"/>
      <c r="E6" s="7456"/>
      <c r="F6" s="7457"/>
      <c r="G6" s="7455"/>
      <c r="H6" s="7456"/>
      <c r="I6" s="7457"/>
      <c r="J6" s="7455"/>
      <c r="K6" s="7456"/>
      <c r="L6" s="7457"/>
      <c r="M6" s="7455"/>
      <c r="N6" s="7456"/>
      <c r="O6" s="7457"/>
      <c r="P6" s="7455"/>
      <c r="Q6" s="7456"/>
      <c r="R6" s="7457"/>
      <c r="S6" s="7455"/>
      <c r="T6" s="7456"/>
      <c r="U6" s="7457"/>
      <c r="V6" s="7461"/>
      <c r="W6" s="7462"/>
      <c r="X6" s="7463"/>
    </row>
    <row r="7" spans="1:27" s="115" customFormat="1" ht="72.75" customHeight="1" thickBot="1">
      <c r="A7" s="131"/>
      <c r="B7" s="7472"/>
      <c r="C7" s="7473"/>
      <c r="D7" s="1323" t="s">
        <v>7</v>
      </c>
      <c r="E7" s="873" t="s">
        <v>8</v>
      </c>
      <c r="F7" s="874" t="s">
        <v>9</v>
      </c>
      <c r="G7" s="875" t="s">
        <v>7</v>
      </c>
      <c r="H7" s="873" t="s">
        <v>8</v>
      </c>
      <c r="I7" s="874" t="s">
        <v>9</v>
      </c>
      <c r="J7" s="875" t="s">
        <v>7</v>
      </c>
      <c r="K7" s="873" t="s">
        <v>8</v>
      </c>
      <c r="L7" s="874" t="s">
        <v>9</v>
      </c>
      <c r="M7" s="875" t="s">
        <v>7</v>
      </c>
      <c r="N7" s="873" t="s">
        <v>8</v>
      </c>
      <c r="O7" s="874" t="s">
        <v>9</v>
      </c>
      <c r="P7" s="875" t="s">
        <v>7</v>
      </c>
      <c r="Q7" s="873" t="s">
        <v>8</v>
      </c>
      <c r="R7" s="874" t="s">
        <v>9</v>
      </c>
      <c r="S7" s="875" t="s">
        <v>7</v>
      </c>
      <c r="T7" s="873" t="s">
        <v>8</v>
      </c>
      <c r="U7" s="874" t="s">
        <v>9</v>
      </c>
      <c r="V7" s="875" t="s">
        <v>7</v>
      </c>
      <c r="W7" s="873" t="s">
        <v>8</v>
      </c>
      <c r="X7" s="872" t="s">
        <v>9</v>
      </c>
    </row>
    <row r="8" spans="1:27" s="115" customFormat="1" ht="24.75" customHeight="1" thickBot="1">
      <c r="B8" s="7482" t="s">
        <v>10</v>
      </c>
      <c r="C8" s="7483"/>
      <c r="D8" s="4726"/>
      <c r="E8" s="4727"/>
      <c r="F8" s="4728"/>
      <c r="G8" s="3868"/>
      <c r="H8" s="3866"/>
      <c r="I8" s="3867"/>
      <c r="J8" s="3866"/>
      <c r="K8" s="3866"/>
      <c r="L8" s="3867"/>
      <c r="M8" s="3868"/>
      <c r="N8" s="3866"/>
      <c r="O8" s="3867"/>
      <c r="P8" s="3868"/>
      <c r="Q8" s="3866"/>
      <c r="R8" s="3867"/>
      <c r="S8" s="3868"/>
      <c r="T8" s="3866"/>
      <c r="U8" s="3867"/>
      <c r="V8" s="3869"/>
      <c r="W8" s="3870"/>
      <c r="X8" s="3867"/>
      <c r="Y8" s="1055"/>
    </row>
    <row r="9" spans="1:27" s="115" customFormat="1" ht="28.5" customHeight="1">
      <c r="B9" s="1724" t="s">
        <v>137</v>
      </c>
      <c r="C9" s="3874" t="s">
        <v>138</v>
      </c>
      <c r="D9" s="5288">
        <v>15</v>
      </c>
      <c r="E9" s="5289">
        <v>2</v>
      </c>
      <c r="F9" s="5290">
        <v>17</v>
      </c>
      <c r="G9" s="5288">
        <v>22</v>
      </c>
      <c r="H9" s="5291">
        <v>0</v>
      </c>
      <c r="I9" s="5290">
        <v>22</v>
      </c>
      <c r="J9" s="5289">
        <v>18</v>
      </c>
      <c r="K9" s="5289">
        <v>0</v>
      </c>
      <c r="L9" s="5292">
        <v>18</v>
      </c>
      <c r="M9" s="5289">
        <v>17</v>
      </c>
      <c r="N9" s="5291">
        <v>0</v>
      </c>
      <c r="O9" s="5290">
        <v>17</v>
      </c>
      <c r="P9" s="5289">
        <v>13</v>
      </c>
      <c r="Q9" s="5289">
        <v>0</v>
      </c>
      <c r="R9" s="5292">
        <v>13</v>
      </c>
      <c r="S9" s="5289">
        <v>0</v>
      </c>
      <c r="T9" s="5291">
        <v>0</v>
      </c>
      <c r="U9" s="5290">
        <v>0</v>
      </c>
      <c r="V9" s="5289">
        <v>85</v>
      </c>
      <c r="W9" s="5289">
        <v>2</v>
      </c>
      <c r="X9" s="5293">
        <v>87</v>
      </c>
      <c r="Y9" s="1058"/>
    </row>
    <row r="10" spans="1:27" s="115" customFormat="1" ht="32.25" customHeight="1" thickBot="1">
      <c r="B10" s="1725" t="s">
        <v>139</v>
      </c>
      <c r="C10" s="3875" t="s">
        <v>140</v>
      </c>
      <c r="D10" s="5294">
        <v>7</v>
      </c>
      <c r="E10" s="5295">
        <v>1</v>
      </c>
      <c r="F10" s="5296">
        <v>8</v>
      </c>
      <c r="G10" s="5294">
        <v>7</v>
      </c>
      <c r="H10" s="5297">
        <v>0</v>
      </c>
      <c r="I10" s="5296">
        <v>7</v>
      </c>
      <c r="J10" s="5295">
        <v>8</v>
      </c>
      <c r="K10" s="5295">
        <v>0</v>
      </c>
      <c r="L10" s="5298">
        <v>8</v>
      </c>
      <c r="M10" s="5295">
        <v>7</v>
      </c>
      <c r="N10" s="5297">
        <v>0</v>
      </c>
      <c r="O10" s="5296">
        <v>7</v>
      </c>
      <c r="P10" s="5295">
        <v>9</v>
      </c>
      <c r="Q10" s="5295">
        <v>0</v>
      </c>
      <c r="R10" s="5298">
        <v>9</v>
      </c>
      <c r="S10" s="5295">
        <v>8</v>
      </c>
      <c r="T10" s="5297">
        <v>0</v>
      </c>
      <c r="U10" s="5296">
        <v>8</v>
      </c>
      <c r="V10" s="5295">
        <v>46</v>
      </c>
      <c r="W10" s="5295">
        <v>1</v>
      </c>
      <c r="X10" s="5293">
        <v>47</v>
      </c>
      <c r="Y10" s="1055"/>
    </row>
    <row r="11" spans="1:27" s="115" customFormat="1" ht="31.5" customHeight="1" thickBot="1">
      <c r="B11" s="7487" t="s">
        <v>14</v>
      </c>
      <c r="C11" s="7488"/>
      <c r="D11" s="5299">
        <f t="shared" ref="D11:V11" si="0">SUM(D9:D10)</f>
        <v>22</v>
      </c>
      <c r="E11" s="5300">
        <f t="shared" si="0"/>
        <v>3</v>
      </c>
      <c r="F11" s="5301">
        <f t="shared" si="0"/>
        <v>25</v>
      </c>
      <c r="G11" s="5302">
        <f t="shared" si="0"/>
        <v>29</v>
      </c>
      <c r="H11" s="5302">
        <f t="shared" si="0"/>
        <v>0</v>
      </c>
      <c r="I11" s="5301">
        <f t="shared" si="0"/>
        <v>29</v>
      </c>
      <c r="J11" s="5303">
        <f t="shared" si="0"/>
        <v>26</v>
      </c>
      <c r="K11" s="5304">
        <f t="shared" si="0"/>
        <v>0</v>
      </c>
      <c r="L11" s="5305">
        <f t="shared" si="0"/>
        <v>26</v>
      </c>
      <c r="M11" s="5302">
        <f t="shared" si="0"/>
        <v>24</v>
      </c>
      <c r="N11" s="5302">
        <f t="shared" si="0"/>
        <v>0</v>
      </c>
      <c r="O11" s="5301">
        <f t="shared" si="0"/>
        <v>24</v>
      </c>
      <c r="P11" s="5302">
        <f t="shared" si="0"/>
        <v>22</v>
      </c>
      <c r="Q11" s="5304">
        <f t="shared" si="0"/>
        <v>0</v>
      </c>
      <c r="R11" s="5305">
        <f t="shared" si="0"/>
        <v>22</v>
      </c>
      <c r="S11" s="5302">
        <f t="shared" si="0"/>
        <v>8</v>
      </c>
      <c r="T11" s="5302">
        <f t="shared" si="0"/>
        <v>0</v>
      </c>
      <c r="U11" s="5301">
        <f t="shared" si="0"/>
        <v>8</v>
      </c>
      <c r="V11" s="5304">
        <f t="shared" si="0"/>
        <v>131</v>
      </c>
      <c r="W11" s="5300">
        <f t="shared" ref="W11:X11" si="1">SUM(W9:W10)</f>
        <v>3</v>
      </c>
      <c r="X11" s="5305">
        <f t="shared" si="1"/>
        <v>134</v>
      </c>
      <c r="Y11" s="1055"/>
    </row>
    <row r="12" spans="1:27" s="115" customFormat="1" ht="28.5" customHeight="1">
      <c r="B12" s="7464" t="s">
        <v>15</v>
      </c>
      <c r="C12" s="7465"/>
      <c r="D12" s="5306"/>
      <c r="E12" s="5307"/>
      <c r="F12" s="5308"/>
      <c r="G12" s="5309"/>
      <c r="H12" s="5309"/>
      <c r="I12" s="5308"/>
      <c r="J12" s="5310"/>
      <c r="K12" s="5311"/>
      <c r="L12" s="5312"/>
      <c r="M12" s="5309"/>
      <c r="N12" s="5309"/>
      <c r="O12" s="5308"/>
      <c r="P12" s="5309"/>
      <c r="Q12" s="5311"/>
      <c r="R12" s="5313"/>
      <c r="S12" s="5309"/>
      <c r="T12" s="5309"/>
      <c r="U12" s="5308"/>
      <c r="V12" s="5309"/>
      <c r="W12" s="5311"/>
      <c r="X12" s="5313"/>
    </row>
    <row r="13" spans="1:27" s="115" customFormat="1" ht="30" customHeight="1" thickBot="1">
      <c r="B13" s="7466" t="s">
        <v>16</v>
      </c>
      <c r="C13" s="7467"/>
      <c r="D13" s="5314"/>
      <c r="E13" s="5315"/>
      <c r="F13" s="5316"/>
      <c r="G13" s="5317"/>
      <c r="H13" s="5317"/>
      <c r="I13" s="5316"/>
      <c r="J13" s="5318"/>
      <c r="K13" s="5319"/>
      <c r="L13" s="5320"/>
      <c r="M13" s="5317"/>
      <c r="N13" s="5317"/>
      <c r="O13" s="5316"/>
      <c r="P13" s="5317"/>
      <c r="Q13" s="5319"/>
      <c r="R13" s="5321"/>
      <c r="S13" s="5317"/>
      <c r="T13" s="5317"/>
      <c r="U13" s="5316"/>
      <c r="V13" s="5317"/>
      <c r="W13" s="5319"/>
      <c r="X13" s="5322"/>
    </row>
    <row r="14" spans="1:27" s="132" customFormat="1" ht="33.75" customHeight="1">
      <c r="A14" s="115"/>
      <c r="B14" s="1724" t="s">
        <v>137</v>
      </c>
      <c r="C14" s="3874" t="s">
        <v>138</v>
      </c>
      <c r="D14" s="5288">
        <v>15</v>
      </c>
      <c r="E14" s="5289">
        <v>2</v>
      </c>
      <c r="F14" s="5290">
        <v>17</v>
      </c>
      <c r="G14" s="5288">
        <v>22</v>
      </c>
      <c r="H14" s="5291">
        <v>0</v>
      </c>
      <c r="I14" s="5290">
        <v>22</v>
      </c>
      <c r="J14" s="5289">
        <v>18</v>
      </c>
      <c r="K14" s="5289">
        <v>0</v>
      </c>
      <c r="L14" s="5292">
        <v>18</v>
      </c>
      <c r="M14" s="5289">
        <v>17</v>
      </c>
      <c r="N14" s="5291">
        <v>0</v>
      </c>
      <c r="O14" s="5290">
        <v>17</v>
      </c>
      <c r="P14" s="5289">
        <v>13</v>
      </c>
      <c r="Q14" s="5289">
        <v>0</v>
      </c>
      <c r="R14" s="5292">
        <v>13</v>
      </c>
      <c r="S14" s="5289">
        <v>0</v>
      </c>
      <c r="T14" s="5291">
        <v>0</v>
      </c>
      <c r="U14" s="5290">
        <v>0</v>
      </c>
      <c r="V14" s="5289">
        <v>85</v>
      </c>
      <c r="W14" s="5289">
        <v>2</v>
      </c>
      <c r="X14" s="5293">
        <v>87</v>
      </c>
    </row>
    <row r="15" spans="1:27" s="132" customFormat="1" ht="30.75" customHeight="1" thickBot="1">
      <c r="B15" s="1725" t="s">
        <v>139</v>
      </c>
      <c r="C15" s="3875" t="s">
        <v>140</v>
      </c>
      <c r="D15" s="5323">
        <v>7</v>
      </c>
      <c r="E15" s="5324">
        <v>1</v>
      </c>
      <c r="F15" s="5325">
        <v>8</v>
      </c>
      <c r="G15" s="5323">
        <v>7</v>
      </c>
      <c r="H15" s="5326">
        <v>0</v>
      </c>
      <c r="I15" s="5325">
        <v>7</v>
      </c>
      <c r="J15" s="5324">
        <v>8</v>
      </c>
      <c r="K15" s="5324">
        <v>0</v>
      </c>
      <c r="L15" s="5327">
        <v>8</v>
      </c>
      <c r="M15" s="5324">
        <v>7</v>
      </c>
      <c r="N15" s="5326">
        <v>0</v>
      </c>
      <c r="O15" s="5325">
        <v>7</v>
      </c>
      <c r="P15" s="5324">
        <v>9</v>
      </c>
      <c r="Q15" s="5324">
        <v>0</v>
      </c>
      <c r="R15" s="5327">
        <v>9</v>
      </c>
      <c r="S15" s="5324">
        <v>8</v>
      </c>
      <c r="T15" s="5326">
        <v>0</v>
      </c>
      <c r="U15" s="5325">
        <v>8</v>
      </c>
      <c r="V15" s="5324">
        <v>46</v>
      </c>
      <c r="W15" s="5324">
        <v>1</v>
      </c>
      <c r="X15" s="5293">
        <v>47</v>
      </c>
    </row>
    <row r="16" spans="1:27" s="132" customFormat="1" ht="27.75" customHeight="1" thickBot="1">
      <c r="B16" s="7485" t="s">
        <v>17</v>
      </c>
      <c r="C16" s="7486"/>
      <c r="D16" s="5328">
        <f t="shared" ref="D16:V16" si="2">SUM(D14:D15)</f>
        <v>22</v>
      </c>
      <c r="E16" s="5329">
        <f t="shared" si="2"/>
        <v>3</v>
      </c>
      <c r="F16" s="5330">
        <f t="shared" si="2"/>
        <v>25</v>
      </c>
      <c r="G16" s="5331">
        <f t="shared" si="2"/>
        <v>29</v>
      </c>
      <c r="H16" s="5332">
        <f t="shared" si="2"/>
        <v>0</v>
      </c>
      <c r="I16" s="5333">
        <f t="shared" si="2"/>
        <v>29</v>
      </c>
      <c r="J16" s="5334">
        <f t="shared" si="2"/>
        <v>26</v>
      </c>
      <c r="K16" s="5335">
        <f t="shared" si="2"/>
        <v>0</v>
      </c>
      <c r="L16" s="5336">
        <f t="shared" si="2"/>
        <v>26</v>
      </c>
      <c r="M16" s="5331">
        <f t="shared" si="2"/>
        <v>24</v>
      </c>
      <c r="N16" s="5332">
        <f t="shared" si="2"/>
        <v>0</v>
      </c>
      <c r="O16" s="5333">
        <f t="shared" si="2"/>
        <v>24</v>
      </c>
      <c r="P16" s="5337">
        <f t="shared" si="2"/>
        <v>22</v>
      </c>
      <c r="Q16" s="5335">
        <f t="shared" si="2"/>
        <v>0</v>
      </c>
      <c r="R16" s="5336">
        <f t="shared" si="2"/>
        <v>22</v>
      </c>
      <c r="S16" s="5331">
        <f t="shared" si="2"/>
        <v>8</v>
      </c>
      <c r="T16" s="5332">
        <f t="shared" si="2"/>
        <v>0</v>
      </c>
      <c r="U16" s="5333">
        <f t="shared" si="2"/>
        <v>8</v>
      </c>
      <c r="V16" s="5337">
        <f t="shared" si="2"/>
        <v>131</v>
      </c>
      <c r="W16" s="5335">
        <f t="shared" ref="W16:X16" si="3">SUM(W14:W15)</f>
        <v>3</v>
      </c>
      <c r="X16" s="5338">
        <f t="shared" si="3"/>
        <v>134</v>
      </c>
    </row>
    <row r="17" spans="1:28" ht="35.25" customHeight="1" thickBot="1">
      <c r="A17" s="132"/>
      <c r="B17" s="7474" t="s">
        <v>18</v>
      </c>
      <c r="C17" s="7475"/>
      <c r="D17" s="5339"/>
      <c r="E17" s="5340"/>
      <c r="F17" s="5341"/>
      <c r="G17" s="5342"/>
      <c r="H17" s="5343"/>
      <c r="I17" s="5341"/>
      <c r="J17" s="5342"/>
      <c r="K17" s="5343"/>
      <c r="L17" s="5341"/>
      <c r="M17" s="5342"/>
      <c r="N17" s="5343"/>
      <c r="O17" s="5341"/>
      <c r="P17" s="5342"/>
      <c r="Q17" s="5343"/>
      <c r="R17" s="5341"/>
      <c r="S17" s="5342"/>
      <c r="T17" s="5343"/>
      <c r="U17" s="5341"/>
      <c r="V17" s="5342"/>
      <c r="W17" s="5343"/>
      <c r="X17" s="5341"/>
    </row>
    <row r="18" spans="1:28" ht="32.25" customHeight="1" thickBot="1">
      <c r="B18" s="1726" t="s">
        <v>137</v>
      </c>
      <c r="C18" s="1727" t="s">
        <v>138</v>
      </c>
      <c r="D18" s="5344">
        <v>0</v>
      </c>
      <c r="E18" s="5345">
        <v>0</v>
      </c>
      <c r="F18" s="5346">
        <v>0</v>
      </c>
      <c r="G18" s="5347">
        <v>0</v>
      </c>
      <c r="H18" s="5348">
        <v>0</v>
      </c>
      <c r="I18" s="5346">
        <v>0</v>
      </c>
      <c r="J18" s="5345">
        <v>0</v>
      </c>
      <c r="K18" s="5345">
        <v>0</v>
      </c>
      <c r="L18" s="5349">
        <v>0</v>
      </c>
      <c r="M18" s="5350">
        <v>0</v>
      </c>
      <c r="N18" s="5348">
        <v>0</v>
      </c>
      <c r="O18" s="5346">
        <v>0</v>
      </c>
      <c r="P18" s="5345">
        <v>0</v>
      </c>
      <c r="Q18" s="5345">
        <v>0</v>
      </c>
      <c r="R18" s="5349">
        <v>0</v>
      </c>
      <c r="S18" s="5350">
        <v>0</v>
      </c>
      <c r="T18" s="5348">
        <v>0</v>
      </c>
      <c r="U18" s="5346">
        <v>0</v>
      </c>
      <c r="V18" s="5345">
        <v>0</v>
      </c>
      <c r="W18" s="5345">
        <v>0</v>
      </c>
      <c r="X18" s="5351">
        <v>0</v>
      </c>
    </row>
    <row r="19" spans="1:28" ht="33.75" customHeight="1" thickBot="1">
      <c r="B19" s="7484" t="s">
        <v>19</v>
      </c>
      <c r="C19" s="7477"/>
      <c r="D19" s="5328">
        <f t="shared" ref="D19:L19" si="4">SUM(D18:D18)</f>
        <v>0</v>
      </c>
      <c r="E19" s="5329">
        <f t="shared" si="4"/>
        <v>0</v>
      </c>
      <c r="F19" s="5330">
        <f t="shared" si="4"/>
        <v>0</v>
      </c>
      <c r="G19" s="5352">
        <f t="shared" si="4"/>
        <v>0</v>
      </c>
      <c r="H19" s="5353">
        <f t="shared" si="4"/>
        <v>0</v>
      </c>
      <c r="I19" s="5330">
        <f t="shared" si="4"/>
        <v>0</v>
      </c>
      <c r="J19" s="5335">
        <f t="shared" si="4"/>
        <v>0</v>
      </c>
      <c r="K19" s="5329">
        <f t="shared" si="4"/>
        <v>0</v>
      </c>
      <c r="L19" s="5336">
        <f t="shared" si="4"/>
        <v>0</v>
      </c>
      <c r="M19" s="5354">
        <v>0</v>
      </c>
      <c r="N19" s="5353">
        <f>SUM(N18:N18)</f>
        <v>0</v>
      </c>
      <c r="O19" s="5330">
        <v>0</v>
      </c>
      <c r="P19" s="5335">
        <f t="shared" ref="P19:U19" si="5">SUM(P18:P18)</f>
        <v>0</v>
      </c>
      <c r="Q19" s="5329">
        <f t="shared" si="5"/>
        <v>0</v>
      </c>
      <c r="R19" s="5336">
        <f t="shared" si="5"/>
        <v>0</v>
      </c>
      <c r="S19" s="5354">
        <f t="shared" si="5"/>
        <v>0</v>
      </c>
      <c r="T19" s="5353">
        <f t="shared" si="5"/>
        <v>0</v>
      </c>
      <c r="U19" s="5330">
        <f t="shared" si="5"/>
        <v>0</v>
      </c>
      <c r="V19" s="5335">
        <v>0</v>
      </c>
      <c r="W19" s="5329">
        <f>SUM(W18:W18)</f>
        <v>0</v>
      </c>
      <c r="X19" s="5338">
        <f>SUM(X18:X18)</f>
        <v>0</v>
      </c>
    </row>
    <row r="20" spans="1:28" ht="35.25" customHeight="1" thickBot="1">
      <c r="B20" s="7476" t="s">
        <v>29</v>
      </c>
      <c r="C20" s="7477"/>
      <c r="D20" s="5334">
        <f t="shared" ref="D20:X20" si="6">D16</f>
        <v>22</v>
      </c>
      <c r="E20" s="5355">
        <f t="shared" si="6"/>
        <v>3</v>
      </c>
      <c r="F20" s="5333">
        <f t="shared" si="6"/>
        <v>25</v>
      </c>
      <c r="G20" s="5356">
        <f t="shared" si="6"/>
        <v>29</v>
      </c>
      <c r="H20" s="5332">
        <f t="shared" si="6"/>
        <v>0</v>
      </c>
      <c r="I20" s="5333">
        <f t="shared" si="6"/>
        <v>29</v>
      </c>
      <c r="J20" s="5337">
        <f t="shared" si="6"/>
        <v>26</v>
      </c>
      <c r="K20" s="5355">
        <f t="shared" si="6"/>
        <v>0</v>
      </c>
      <c r="L20" s="5357">
        <f t="shared" si="6"/>
        <v>26</v>
      </c>
      <c r="M20" s="5358">
        <f t="shared" si="6"/>
        <v>24</v>
      </c>
      <c r="N20" s="5332">
        <f t="shared" si="6"/>
        <v>0</v>
      </c>
      <c r="O20" s="5333">
        <f t="shared" si="6"/>
        <v>24</v>
      </c>
      <c r="P20" s="5337">
        <f t="shared" si="6"/>
        <v>22</v>
      </c>
      <c r="Q20" s="5355">
        <f t="shared" si="6"/>
        <v>0</v>
      </c>
      <c r="R20" s="5357">
        <f t="shared" si="6"/>
        <v>22</v>
      </c>
      <c r="S20" s="5358">
        <f t="shared" si="6"/>
        <v>8</v>
      </c>
      <c r="T20" s="5332">
        <f t="shared" si="6"/>
        <v>0</v>
      </c>
      <c r="U20" s="5333">
        <f t="shared" si="6"/>
        <v>8</v>
      </c>
      <c r="V20" s="5337">
        <f t="shared" si="6"/>
        <v>131</v>
      </c>
      <c r="W20" s="5355">
        <f t="shared" si="6"/>
        <v>3</v>
      </c>
      <c r="X20" s="5359">
        <f t="shared" si="6"/>
        <v>134</v>
      </c>
    </row>
    <row r="21" spans="1:28" ht="24.75" customHeight="1" thickBot="1">
      <c r="B21" s="7478" t="s">
        <v>34</v>
      </c>
      <c r="C21" s="7479"/>
      <c r="D21" s="3879">
        <f t="shared" ref="D21:X21" si="7">D19</f>
        <v>0</v>
      </c>
      <c r="E21" s="3880">
        <f t="shared" si="7"/>
        <v>0</v>
      </c>
      <c r="F21" s="3881">
        <f t="shared" si="7"/>
        <v>0</v>
      </c>
      <c r="G21" s="3879">
        <f t="shared" si="7"/>
        <v>0</v>
      </c>
      <c r="H21" s="3880">
        <f t="shared" si="7"/>
        <v>0</v>
      </c>
      <c r="I21" s="3881">
        <f t="shared" si="7"/>
        <v>0</v>
      </c>
      <c r="J21" s="3872">
        <f t="shared" si="7"/>
        <v>0</v>
      </c>
      <c r="K21" s="3873">
        <f t="shared" si="7"/>
        <v>0</v>
      </c>
      <c r="L21" s="3881">
        <f t="shared" si="7"/>
        <v>0</v>
      </c>
      <c r="M21" s="3872">
        <f t="shared" si="7"/>
        <v>0</v>
      </c>
      <c r="N21" s="3880">
        <f t="shared" si="7"/>
        <v>0</v>
      </c>
      <c r="O21" s="3883">
        <f t="shared" si="7"/>
        <v>0</v>
      </c>
      <c r="P21" s="3872">
        <f t="shared" si="7"/>
        <v>0</v>
      </c>
      <c r="Q21" s="3873">
        <f t="shared" si="7"/>
        <v>0</v>
      </c>
      <c r="R21" s="3881">
        <f t="shared" si="7"/>
        <v>0</v>
      </c>
      <c r="S21" s="3872">
        <f t="shared" si="7"/>
        <v>0</v>
      </c>
      <c r="T21" s="3873">
        <f t="shared" si="7"/>
        <v>0</v>
      </c>
      <c r="U21" s="4730">
        <f t="shared" si="7"/>
        <v>0</v>
      </c>
      <c r="V21" s="4734">
        <f t="shared" si="7"/>
        <v>0</v>
      </c>
      <c r="W21" s="4729">
        <f t="shared" si="7"/>
        <v>0</v>
      </c>
      <c r="X21" s="3882">
        <f t="shared" si="7"/>
        <v>0</v>
      </c>
    </row>
    <row r="22" spans="1:28" ht="36.75" customHeight="1" thickBot="1">
      <c r="B22" s="7480" t="s">
        <v>35</v>
      </c>
      <c r="C22" s="7481"/>
      <c r="D22" s="4731">
        <f t="shared" ref="D22:X22" si="8">D20+D21</f>
        <v>22</v>
      </c>
      <c r="E22" s="4732">
        <f t="shared" si="8"/>
        <v>3</v>
      </c>
      <c r="F22" s="4733">
        <f t="shared" si="8"/>
        <v>25</v>
      </c>
      <c r="G22" s="3884">
        <f t="shared" si="8"/>
        <v>29</v>
      </c>
      <c r="H22" s="3885">
        <f t="shared" si="8"/>
        <v>0</v>
      </c>
      <c r="I22" s="3886">
        <f t="shared" si="8"/>
        <v>29</v>
      </c>
      <c r="J22" s="3887">
        <f t="shared" si="8"/>
        <v>26</v>
      </c>
      <c r="K22" s="3888">
        <f t="shared" si="8"/>
        <v>0</v>
      </c>
      <c r="L22" s="3886">
        <f t="shared" si="8"/>
        <v>26</v>
      </c>
      <c r="M22" s="3887">
        <f t="shared" si="8"/>
        <v>24</v>
      </c>
      <c r="N22" s="3885">
        <f t="shared" si="8"/>
        <v>0</v>
      </c>
      <c r="O22" s="3889">
        <f t="shared" si="8"/>
        <v>24</v>
      </c>
      <c r="P22" s="3890">
        <f t="shared" si="8"/>
        <v>22</v>
      </c>
      <c r="Q22" s="3891">
        <f t="shared" si="8"/>
        <v>0</v>
      </c>
      <c r="R22" s="3886">
        <f t="shared" si="8"/>
        <v>22</v>
      </c>
      <c r="S22" s="3890">
        <f t="shared" si="8"/>
        <v>8</v>
      </c>
      <c r="T22" s="3884">
        <f t="shared" si="8"/>
        <v>0</v>
      </c>
      <c r="U22" s="3889">
        <f t="shared" si="8"/>
        <v>8</v>
      </c>
      <c r="V22" s="3890">
        <f t="shared" si="8"/>
        <v>131</v>
      </c>
      <c r="W22" s="3884">
        <f t="shared" si="8"/>
        <v>3</v>
      </c>
      <c r="X22" s="3889">
        <f t="shared" si="8"/>
        <v>134</v>
      </c>
      <c r="Y22" s="129"/>
      <c r="Z22" s="129"/>
      <c r="AA22" s="131"/>
      <c r="AB22" s="131"/>
    </row>
    <row r="24" spans="1:28"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</row>
  </sheetData>
  <mergeCells count="23">
    <mergeCell ref="B1:R1"/>
    <mergeCell ref="B2:R2"/>
    <mergeCell ref="B3:C3"/>
    <mergeCell ref="D3:E3"/>
    <mergeCell ref="F3:R3"/>
    <mergeCell ref="B17:C17"/>
    <mergeCell ref="B20:C20"/>
    <mergeCell ref="B21:C21"/>
    <mergeCell ref="B22:C22"/>
    <mergeCell ref="B8:C8"/>
    <mergeCell ref="B19:C19"/>
    <mergeCell ref="B16:C16"/>
    <mergeCell ref="B11:C11"/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Лист28">
    <tabColor rgb="FF00B050"/>
  </sheetPr>
  <dimension ref="A1:U36"/>
  <sheetViews>
    <sheetView view="pageBreakPreview" zoomScale="60" zoomScaleNormal="60" workbookViewId="0">
      <selection activeCell="H19" sqref="H19"/>
    </sheetView>
  </sheetViews>
  <sheetFormatPr defaultRowHeight="18"/>
  <cols>
    <col min="1" max="1" width="9.140625" style="116" customWidth="1"/>
    <col min="2" max="2" width="13.140625" style="117" customWidth="1"/>
    <col min="3" max="3" width="66.42578125" style="117" customWidth="1"/>
    <col min="4" max="4" width="12.5703125" style="117" customWidth="1"/>
    <col min="5" max="5" width="12.85546875" style="117" customWidth="1"/>
    <col min="6" max="6" width="11.42578125" style="118" customWidth="1"/>
    <col min="7" max="7" width="13" style="117" customWidth="1"/>
    <col min="8" max="8" width="12.42578125" style="117" customWidth="1"/>
    <col min="9" max="9" width="13.5703125" style="118" customWidth="1"/>
    <col min="10" max="10" width="14.140625" style="117" customWidth="1"/>
    <col min="11" max="11" width="12.7109375" style="117" customWidth="1"/>
    <col min="12" max="12" width="13.5703125" style="118" customWidth="1"/>
    <col min="13" max="256" width="9.140625" style="117"/>
    <col min="257" max="257" width="9.140625" style="117" customWidth="1"/>
    <col min="258" max="258" width="13.140625" style="117" customWidth="1"/>
    <col min="259" max="259" width="66.42578125" style="117" customWidth="1"/>
    <col min="260" max="262" width="11.42578125" style="117" customWidth="1"/>
    <col min="263" max="263" width="9.140625" style="117" customWidth="1"/>
    <col min="264" max="264" width="12.42578125" style="117" customWidth="1"/>
    <col min="265" max="265" width="11" style="117" customWidth="1"/>
    <col min="266" max="266" width="9.140625" style="117" customWidth="1"/>
    <col min="267" max="267" width="12.7109375" style="117" customWidth="1"/>
    <col min="268" max="268" width="11.42578125" style="117" customWidth="1"/>
    <col min="269" max="512" width="9.140625" style="117"/>
    <col min="513" max="513" width="9.140625" style="117" customWidth="1"/>
    <col min="514" max="514" width="13.140625" style="117" customWidth="1"/>
    <col min="515" max="515" width="66.42578125" style="117" customWidth="1"/>
    <col min="516" max="518" width="11.42578125" style="117" customWidth="1"/>
    <col min="519" max="519" width="9.140625" style="117" customWidth="1"/>
    <col min="520" max="520" width="12.42578125" style="117" customWidth="1"/>
    <col min="521" max="521" width="11" style="117" customWidth="1"/>
    <col min="522" max="522" width="9.140625" style="117" customWidth="1"/>
    <col min="523" max="523" width="12.7109375" style="117" customWidth="1"/>
    <col min="524" max="524" width="11.42578125" style="117" customWidth="1"/>
    <col min="525" max="768" width="9.140625" style="117"/>
    <col min="769" max="769" width="9.140625" style="117" customWidth="1"/>
    <col min="770" max="770" width="13.140625" style="117" customWidth="1"/>
    <col min="771" max="771" width="66.42578125" style="117" customWidth="1"/>
    <col min="772" max="774" width="11.42578125" style="117" customWidth="1"/>
    <col min="775" max="775" width="9.140625" style="117" customWidth="1"/>
    <col min="776" max="776" width="12.42578125" style="117" customWidth="1"/>
    <col min="777" max="777" width="11" style="117" customWidth="1"/>
    <col min="778" max="778" width="9.140625" style="117" customWidth="1"/>
    <col min="779" max="779" width="12.7109375" style="117" customWidth="1"/>
    <col min="780" max="780" width="11.42578125" style="117" customWidth="1"/>
    <col min="781" max="1024" width="9.140625" style="117"/>
    <col min="1025" max="1025" width="9.140625" style="117" customWidth="1"/>
    <col min="1026" max="1026" width="13.140625" style="117" customWidth="1"/>
    <col min="1027" max="1027" width="66.42578125" style="117" customWidth="1"/>
    <col min="1028" max="1030" width="11.42578125" style="117" customWidth="1"/>
    <col min="1031" max="1031" width="9.140625" style="117" customWidth="1"/>
    <col min="1032" max="1032" width="12.42578125" style="117" customWidth="1"/>
    <col min="1033" max="1033" width="11" style="117" customWidth="1"/>
    <col min="1034" max="1034" width="9.140625" style="117" customWidth="1"/>
    <col min="1035" max="1035" width="12.7109375" style="117" customWidth="1"/>
    <col min="1036" max="1036" width="11.42578125" style="117" customWidth="1"/>
    <col min="1037" max="1280" width="9.140625" style="117"/>
    <col min="1281" max="1281" width="9.140625" style="117" customWidth="1"/>
    <col min="1282" max="1282" width="13.140625" style="117" customWidth="1"/>
    <col min="1283" max="1283" width="66.42578125" style="117" customWidth="1"/>
    <col min="1284" max="1286" width="11.42578125" style="117" customWidth="1"/>
    <col min="1287" max="1287" width="9.140625" style="117" customWidth="1"/>
    <col min="1288" max="1288" width="12.42578125" style="117" customWidth="1"/>
    <col min="1289" max="1289" width="11" style="117" customWidth="1"/>
    <col min="1290" max="1290" width="9.140625" style="117" customWidth="1"/>
    <col min="1291" max="1291" width="12.7109375" style="117" customWidth="1"/>
    <col min="1292" max="1292" width="11.42578125" style="117" customWidth="1"/>
    <col min="1293" max="1536" width="9.140625" style="117"/>
    <col min="1537" max="1537" width="9.140625" style="117" customWidth="1"/>
    <col min="1538" max="1538" width="13.140625" style="117" customWidth="1"/>
    <col min="1539" max="1539" width="66.42578125" style="117" customWidth="1"/>
    <col min="1540" max="1542" width="11.42578125" style="117" customWidth="1"/>
    <col min="1543" max="1543" width="9.140625" style="117" customWidth="1"/>
    <col min="1544" max="1544" width="12.42578125" style="117" customWidth="1"/>
    <col min="1545" max="1545" width="11" style="117" customWidth="1"/>
    <col min="1546" max="1546" width="9.140625" style="117" customWidth="1"/>
    <col min="1547" max="1547" width="12.7109375" style="117" customWidth="1"/>
    <col min="1548" max="1548" width="11.42578125" style="117" customWidth="1"/>
    <col min="1549" max="1792" width="9.140625" style="117"/>
    <col min="1793" max="1793" width="9.140625" style="117" customWidth="1"/>
    <col min="1794" max="1794" width="13.140625" style="117" customWidth="1"/>
    <col min="1795" max="1795" width="66.42578125" style="117" customWidth="1"/>
    <col min="1796" max="1798" width="11.42578125" style="117" customWidth="1"/>
    <col min="1799" max="1799" width="9.140625" style="117" customWidth="1"/>
    <col min="1800" max="1800" width="12.42578125" style="117" customWidth="1"/>
    <col min="1801" max="1801" width="11" style="117" customWidth="1"/>
    <col min="1802" max="1802" width="9.140625" style="117" customWidth="1"/>
    <col min="1803" max="1803" width="12.7109375" style="117" customWidth="1"/>
    <col min="1804" max="1804" width="11.42578125" style="117" customWidth="1"/>
    <col min="1805" max="2048" width="9.140625" style="117"/>
    <col min="2049" max="2049" width="9.140625" style="117" customWidth="1"/>
    <col min="2050" max="2050" width="13.140625" style="117" customWidth="1"/>
    <col min="2051" max="2051" width="66.42578125" style="117" customWidth="1"/>
    <col min="2052" max="2054" width="11.42578125" style="117" customWidth="1"/>
    <col min="2055" max="2055" width="9.140625" style="117" customWidth="1"/>
    <col min="2056" max="2056" width="12.42578125" style="117" customWidth="1"/>
    <col min="2057" max="2057" width="11" style="117" customWidth="1"/>
    <col min="2058" max="2058" width="9.140625" style="117" customWidth="1"/>
    <col min="2059" max="2059" width="12.7109375" style="117" customWidth="1"/>
    <col min="2060" max="2060" width="11.42578125" style="117" customWidth="1"/>
    <col min="2061" max="2304" width="9.140625" style="117"/>
    <col min="2305" max="2305" width="9.140625" style="117" customWidth="1"/>
    <col min="2306" max="2306" width="13.140625" style="117" customWidth="1"/>
    <col min="2307" max="2307" width="66.42578125" style="117" customWidth="1"/>
    <col min="2308" max="2310" width="11.42578125" style="117" customWidth="1"/>
    <col min="2311" max="2311" width="9.140625" style="117" customWidth="1"/>
    <col min="2312" max="2312" width="12.42578125" style="117" customWidth="1"/>
    <col min="2313" max="2313" width="11" style="117" customWidth="1"/>
    <col min="2314" max="2314" width="9.140625" style="117" customWidth="1"/>
    <col min="2315" max="2315" width="12.7109375" style="117" customWidth="1"/>
    <col min="2316" max="2316" width="11.42578125" style="117" customWidth="1"/>
    <col min="2317" max="2560" width="9.140625" style="117"/>
    <col min="2561" max="2561" width="9.140625" style="117" customWidth="1"/>
    <col min="2562" max="2562" width="13.140625" style="117" customWidth="1"/>
    <col min="2563" max="2563" width="66.42578125" style="117" customWidth="1"/>
    <col min="2564" max="2566" width="11.42578125" style="117" customWidth="1"/>
    <col min="2567" max="2567" width="9.140625" style="117" customWidth="1"/>
    <col min="2568" max="2568" width="12.42578125" style="117" customWidth="1"/>
    <col min="2569" max="2569" width="11" style="117" customWidth="1"/>
    <col min="2570" max="2570" width="9.140625" style="117" customWidth="1"/>
    <col min="2571" max="2571" width="12.7109375" style="117" customWidth="1"/>
    <col min="2572" max="2572" width="11.42578125" style="117" customWidth="1"/>
    <col min="2573" max="2816" width="9.140625" style="117"/>
    <col min="2817" max="2817" width="9.140625" style="117" customWidth="1"/>
    <col min="2818" max="2818" width="13.140625" style="117" customWidth="1"/>
    <col min="2819" max="2819" width="66.42578125" style="117" customWidth="1"/>
    <col min="2820" max="2822" width="11.42578125" style="117" customWidth="1"/>
    <col min="2823" max="2823" width="9.140625" style="117" customWidth="1"/>
    <col min="2824" max="2824" width="12.42578125" style="117" customWidth="1"/>
    <col min="2825" max="2825" width="11" style="117" customWidth="1"/>
    <col min="2826" max="2826" width="9.140625" style="117" customWidth="1"/>
    <col min="2827" max="2827" width="12.7109375" style="117" customWidth="1"/>
    <col min="2828" max="2828" width="11.42578125" style="117" customWidth="1"/>
    <col min="2829" max="3072" width="9.140625" style="117"/>
    <col min="3073" max="3073" width="9.140625" style="117" customWidth="1"/>
    <col min="3074" max="3074" width="13.140625" style="117" customWidth="1"/>
    <col min="3075" max="3075" width="66.42578125" style="117" customWidth="1"/>
    <col min="3076" max="3078" width="11.42578125" style="117" customWidth="1"/>
    <col min="3079" max="3079" width="9.140625" style="117" customWidth="1"/>
    <col min="3080" max="3080" width="12.42578125" style="117" customWidth="1"/>
    <col min="3081" max="3081" width="11" style="117" customWidth="1"/>
    <col min="3082" max="3082" width="9.140625" style="117" customWidth="1"/>
    <col min="3083" max="3083" width="12.7109375" style="117" customWidth="1"/>
    <col min="3084" max="3084" width="11.42578125" style="117" customWidth="1"/>
    <col min="3085" max="3328" width="9.140625" style="117"/>
    <col min="3329" max="3329" width="9.140625" style="117" customWidth="1"/>
    <col min="3330" max="3330" width="13.140625" style="117" customWidth="1"/>
    <col min="3331" max="3331" width="66.42578125" style="117" customWidth="1"/>
    <col min="3332" max="3334" width="11.42578125" style="117" customWidth="1"/>
    <col min="3335" max="3335" width="9.140625" style="117" customWidth="1"/>
    <col min="3336" max="3336" width="12.42578125" style="117" customWidth="1"/>
    <col min="3337" max="3337" width="11" style="117" customWidth="1"/>
    <col min="3338" max="3338" width="9.140625" style="117" customWidth="1"/>
    <col min="3339" max="3339" width="12.7109375" style="117" customWidth="1"/>
    <col min="3340" max="3340" width="11.42578125" style="117" customWidth="1"/>
    <col min="3341" max="3584" width="9.140625" style="117"/>
    <col min="3585" max="3585" width="9.140625" style="117" customWidth="1"/>
    <col min="3586" max="3586" width="13.140625" style="117" customWidth="1"/>
    <col min="3587" max="3587" width="66.42578125" style="117" customWidth="1"/>
    <col min="3588" max="3590" width="11.42578125" style="117" customWidth="1"/>
    <col min="3591" max="3591" width="9.140625" style="117" customWidth="1"/>
    <col min="3592" max="3592" width="12.42578125" style="117" customWidth="1"/>
    <col min="3593" max="3593" width="11" style="117" customWidth="1"/>
    <col min="3594" max="3594" width="9.140625" style="117" customWidth="1"/>
    <col min="3595" max="3595" width="12.7109375" style="117" customWidth="1"/>
    <col min="3596" max="3596" width="11.42578125" style="117" customWidth="1"/>
    <col min="3597" max="3840" width="9.140625" style="117"/>
    <col min="3841" max="3841" width="9.140625" style="117" customWidth="1"/>
    <col min="3842" max="3842" width="13.140625" style="117" customWidth="1"/>
    <col min="3843" max="3843" width="66.42578125" style="117" customWidth="1"/>
    <col min="3844" max="3846" width="11.42578125" style="117" customWidth="1"/>
    <col min="3847" max="3847" width="9.140625" style="117" customWidth="1"/>
    <col min="3848" max="3848" width="12.42578125" style="117" customWidth="1"/>
    <col min="3849" max="3849" width="11" style="117" customWidth="1"/>
    <col min="3850" max="3850" width="9.140625" style="117" customWidth="1"/>
    <col min="3851" max="3851" width="12.7109375" style="117" customWidth="1"/>
    <col min="3852" max="3852" width="11.42578125" style="117" customWidth="1"/>
    <col min="3853" max="4096" width="9.140625" style="117"/>
    <col min="4097" max="4097" width="9.140625" style="117" customWidth="1"/>
    <col min="4098" max="4098" width="13.140625" style="117" customWidth="1"/>
    <col min="4099" max="4099" width="66.42578125" style="117" customWidth="1"/>
    <col min="4100" max="4102" width="11.42578125" style="117" customWidth="1"/>
    <col min="4103" max="4103" width="9.140625" style="117" customWidth="1"/>
    <col min="4104" max="4104" width="12.42578125" style="117" customWidth="1"/>
    <col min="4105" max="4105" width="11" style="117" customWidth="1"/>
    <col min="4106" max="4106" width="9.140625" style="117" customWidth="1"/>
    <col min="4107" max="4107" width="12.7109375" style="117" customWidth="1"/>
    <col min="4108" max="4108" width="11.42578125" style="117" customWidth="1"/>
    <col min="4109" max="4352" width="9.140625" style="117"/>
    <col min="4353" max="4353" width="9.140625" style="117" customWidth="1"/>
    <col min="4354" max="4354" width="13.140625" style="117" customWidth="1"/>
    <col min="4355" max="4355" width="66.42578125" style="117" customWidth="1"/>
    <col min="4356" max="4358" width="11.42578125" style="117" customWidth="1"/>
    <col min="4359" max="4359" width="9.140625" style="117" customWidth="1"/>
    <col min="4360" max="4360" width="12.42578125" style="117" customWidth="1"/>
    <col min="4361" max="4361" width="11" style="117" customWidth="1"/>
    <col min="4362" max="4362" width="9.140625" style="117" customWidth="1"/>
    <col min="4363" max="4363" width="12.7109375" style="117" customWidth="1"/>
    <col min="4364" max="4364" width="11.42578125" style="117" customWidth="1"/>
    <col min="4365" max="4608" width="9.140625" style="117"/>
    <col min="4609" max="4609" width="9.140625" style="117" customWidth="1"/>
    <col min="4610" max="4610" width="13.140625" style="117" customWidth="1"/>
    <col min="4611" max="4611" width="66.42578125" style="117" customWidth="1"/>
    <col min="4612" max="4614" width="11.42578125" style="117" customWidth="1"/>
    <col min="4615" max="4615" width="9.140625" style="117" customWidth="1"/>
    <col min="4616" max="4616" width="12.42578125" style="117" customWidth="1"/>
    <col min="4617" max="4617" width="11" style="117" customWidth="1"/>
    <col min="4618" max="4618" width="9.140625" style="117" customWidth="1"/>
    <col min="4619" max="4619" width="12.7109375" style="117" customWidth="1"/>
    <col min="4620" max="4620" width="11.42578125" style="117" customWidth="1"/>
    <col min="4621" max="4864" width="9.140625" style="117"/>
    <col min="4865" max="4865" width="9.140625" style="117" customWidth="1"/>
    <col min="4866" max="4866" width="13.140625" style="117" customWidth="1"/>
    <col min="4867" max="4867" width="66.42578125" style="117" customWidth="1"/>
    <col min="4868" max="4870" width="11.42578125" style="117" customWidth="1"/>
    <col min="4871" max="4871" width="9.140625" style="117" customWidth="1"/>
    <col min="4872" max="4872" width="12.42578125" style="117" customWidth="1"/>
    <col min="4873" max="4873" width="11" style="117" customWidth="1"/>
    <col min="4874" max="4874" width="9.140625" style="117" customWidth="1"/>
    <col min="4875" max="4875" width="12.7109375" style="117" customWidth="1"/>
    <col min="4876" max="4876" width="11.42578125" style="117" customWidth="1"/>
    <col min="4877" max="5120" width="9.140625" style="117"/>
    <col min="5121" max="5121" width="9.140625" style="117" customWidth="1"/>
    <col min="5122" max="5122" width="13.140625" style="117" customWidth="1"/>
    <col min="5123" max="5123" width="66.42578125" style="117" customWidth="1"/>
    <col min="5124" max="5126" width="11.42578125" style="117" customWidth="1"/>
    <col min="5127" max="5127" width="9.140625" style="117" customWidth="1"/>
    <col min="5128" max="5128" width="12.42578125" style="117" customWidth="1"/>
    <col min="5129" max="5129" width="11" style="117" customWidth="1"/>
    <col min="5130" max="5130" width="9.140625" style="117" customWidth="1"/>
    <col min="5131" max="5131" width="12.7109375" style="117" customWidth="1"/>
    <col min="5132" max="5132" width="11.42578125" style="117" customWidth="1"/>
    <col min="5133" max="5376" width="9.140625" style="117"/>
    <col min="5377" max="5377" width="9.140625" style="117" customWidth="1"/>
    <col min="5378" max="5378" width="13.140625" style="117" customWidth="1"/>
    <col min="5379" max="5379" width="66.42578125" style="117" customWidth="1"/>
    <col min="5380" max="5382" width="11.42578125" style="117" customWidth="1"/>
    <col min="5383" max="5383" width="9.140625" style="117" customWidth="1"/>
    <col min="5384" max="5384" width="12.42578125" style="117" customWidth="1"/>
    <col min="5385" max="5385" width="11" style="117" customWidth="1"/>
    <col min="5386" max="5386" width="9.140625" style="117" customWidth="1"/>
    <col min="5387" max="5387" width="12.7109375" style="117" customWidth="1"/>
    <col min="5388" max="5388" width="11.42578125" style="117" customWidth="1"/>
    <col min="5389" max="5632" width="9.140625" style="117"/>
    <col min="5633" max="5633" width="9.140625" style="117" customWidth="1"/>
    <col min="5634" max="5634" width="13.140625" style="117" customWidth="1"/>
    <col min="5635" max="5635" width="66.42578125" style="117" customWidth="1"/>
    <col min="5636" max="5638" width="11.42578125" style="117" customWidth="1"/>
    <col min="5639" max="5639" width="9.140625" style="117" customWidth="1"/>
    <col min="5640" max="5640" width="12.42578125" style="117" customWidth="1"/>
    <col min="5641" max="5641" width="11" style="117" customWidth="1"/>
    <col min="5642" max="5642" width="9.140625" style="117" customWidth="1"/>
    <col min="5643" max="5643" width="12.7109375" style="117" customWidth="1"/>
    <col min="5644" max="5644" width="11.42578125" style="117" customWidth="1"/>
    <col min="5645" max="5888" width="9.140625" style="117"/>
    <col min="5889" max="5889" width="9.140625" style="117" customWidth="1"/>
    <col min="5890" max="5890" width="13.140625" style="117" customWidth="1"/>
    <col min="5891" max="5891" width="66.42578125" style="117" customWidth="1"/>
    <col min="5892" max="5894" width="11.42578125" style="117" customWidth="1"/>
    <col min="5895" max="5895" width="9.140625" style="117" customWidth="1"/>
    <col min="5896" max="5896" width="12.42578125" style="117" customWidth="1"/>
    <col min="5897" max="5897" width="11" style="117" customWidth="1"/>
    <col min="5898" max="5898" width="9.140625" style="117" customWidth="1"/>
    <col min="5899" max="5899" width="12.7109375" style="117" customWidth="1"/>
    <col min="5900" max="5900" width="11.42578125" style="117" customWidth="1"/>
    <col min="5901" max="6144" width="9.140625" style="117"/>
    <col min="6145" max="6145" width="9.140625" style="117" customWidth="1"/>
    <col min="6146" max="6146" width="13.140625" style="117" customWidth="1"/>
    <col min="6147" max="6147" width="66.42578125" style="117" customWidth="1"/>
    <col min="6148" max="6150" width="11.42578125" style="117" customWidth="1"/>
    <col min="6151" max="6151" width="9.140625" style="117" customWidth="1"/>
    <col min="6152" max="6152" width="12.42578125" style="117" customWidth="1"/>
    <col min="6153" max="6153" width="11" style="117" customWidth="1"/>
    <col min="6154" max="6154" width="9.140625" style="117" customWidth="1"/>
    <col min="6155" max="6155" width="12.7109375" style="117" customWidth="1"/>
    <col min="6156" max="6156" width="11.42578125" style="117" customWidth="1"/>
    <col min="6157" max="6400" width="9.140625" style="117"/>
    <col min="6401" max="6401" width="9.140625" style="117" customWidth="1"/>
    <col min="6402" max="6402" width="13.140625" style="117" customWidth="1"/>
    <col min="6403" max="6403" width="66.42578125" style="117" customWidth="1"/>
    <col min="6404" max="6406" width="11.42578125" style="117" customWidth="1"/>
    <col min="6407" max="6407" width="9.140625" style="117" customWidth="1"/>
    <col min="6408" max="6408" width="12.42578125" style="117" customWidth="1"/>
    <col min="6409" max="6409" width="11" style="117" customWidth="1"/>
    <col min="6410" max="6410" width="9.140625" style="117" customWidth="1"/>
    <col min="6411" max="6411" width="12.7109375" style="117" customWidth="1"/>
    <col min="6412" max="6412" width="11.42578125" style="117" customWidth="1"/>
    <col min="6413" max="6656" width="9.140625" style="117"/>
    <col min="6657" max="6657" width="9.140625" style="117" customWidth="1"/>
    <col min="6658" max="6658" width="13.140625" style="117" customWidth="1"/>
    <col min="6659" max="6659" width="66.42578125" style="117" customWidth="1"/>
    <col min="6660" max="6662" width="11.42578125" style="117" customWidth="1"/>
    <col min="6663" max="6663" width="9.140625" style="117" customWidth="1"/>
    <col min="6664" max="6664" width="12.42578125" style="117" customWidth="1"/>
    <col min="6665" max="6665" width="11" style="117" customWidth="1"/>
    <col min="6666" max="6666" width="9.140625" style="117" customWidth="1"/>
    <col min="6667" max="6667" width="12.7109375" style="117" customWidth="1"/>
    <col min="6668" max="6668" width="11.42578125" style="117" customWidth="1"/>
    <col min="6669" max="6912" width="9.140625" style="117"/>
    <col min="6913" max="6913" width="9.140625" style="117" customWidth="1"/>
    <col min="6914" max="6914" width="13.140625" style="117" customWidth="1"/>
    <col min="6915" max="6915" width="66.42578125" style="117" customWidth="1"/>
    <col min="6916" max="6918" width="11.42578125" style="117" customWidth="1"/>
    <col min="6919" max="6919" width="9.140625" style="117" customWidth="1"/>
    <col min="6920" max="6920" width="12.42578125" style="117" customWidth="1"/>
    <col min="6921" max="6921" width="11" style="117" customWidth="1"/>
    <col min="6922" max="6922" width="9.140625" style="117" customWidth="1"/>
    <col min="6923" max="6923" width="12.7109375" style="117" customWidth="1"/>
    <col min="6924" max="6924" width="11.42578125" style="117" customWidth="1"/>
    <col min="6925" max="7168" width="9.140625" style="117"/>
    <col min="7169" max="7169" width="9.140625" style="117" customWidth="1"/>
    <col min="7170" max="7170" width="13.140625" style="117" customWidth="1"/>
    <col min="7171" max="7171" width="66.42578125" style="117" customWidth="1"/>
    <col min="7172" max="7174" width="11.42578125" style="117" customWidth="1"/>
    <col min="7175" max="7175" width="9.140625" style="117" customWidth="1"/>
    <col min="7176" max="7176" width="12.42578125" style="117" customWidth="1"/>
    <col min="7177" max="7177" width="11" style="117" customWidth="1"/>
    <col min="7178" max="7178" width="9.140625" style="117" customWidth="1"/>
    <col min="7179" max="7179" width="12.7109375" style="117" customWidth="1"/>
    <col min="7180" max="7180" width="11.42578125" style="117" customWidth="1"/>
    <col min="7181" max="7424" width="9.140625" style="117"/>
    <col min="7425" max="7425" width="9.140625" style="117" customWidth="1"/>
    <col min="7426" max="7426" width="13.140625" style="117" customWidth="1"/>
    <col min="7427" max="7427" width="66.42578125" style="117" customWidth="1"/>
    <col min="7428" max="7430" width="11.42578125" style="117" customWidth="1"/>
    <col min="7431" max="7431" width="9.140625" style="117" customWidth="1"/>
    <col min="7432" max="7432" width="12.42578125" style="117" customWidth="1"/>
    <col min="7433" max="7433" width="11" style="117" customWidth="1"/>
    <col min="7434" max="7434" width="9.140625" style="117" customWidth="1"/>
    <col min="7435" max="7435" width="12.7109375" style="117" customWidth="1"/>
    <col min="7436" max="7436" width="11.42578125" style="117" customWidth="1"/>
    <col min="7437" max="7680" width="9.140625" style="117"/>
    <col min="7681" max="7681" width="9.140625" style="117" customWidth="1"/>
    <col min="7682" max="7682" width="13.140625" style="117" customWidth="1"/>
    <col min="7683" max="7683" width="66.42578125" style="117" customWidth="1"/>
    <col min="7684" max="7686" width="11.42578125" style="117" customWidth="1"/>
    <col min="7687" max="7687" width="9.140625" style="117" customWidth="1"/>
    <col min="7688" max="7688" width="12.42578125" style="117" customWidth="1"/>
    <col min="7689" max="7689" width="11" style="117" customWidth="1"/>
    <col min="7690" max="7690" width="9.140625" style="117" customWidth="1"/>
    <col min="7691" max="7691" width="12.7109375" style="117" customWidth="1"/>
    <col min="7692" max="7692" width="11.42578125" style="117" customWidth="1"/>
    <col min="7693" max="7936" width="9.140625" style="117"/>
    <col min="7937" max="7937" width="9.140625" style="117" customWidth="1"/>
    <col min="7938" max="7938" width="13.140625" style="117" customWidth="1"/>
    <col min="7939" max="7939" width="66.42578125" style="117" customWidth="1"/>
    <col min="7940" max="7942" width="11.42578125" style="117" customWidth="1"/>
    <col min="7943" max="7943" width="9.140625" style="117" customWidth="1"/>
    <col min="7944" max="7944" width="12.42578125" style="117" customWidth="1"/>
    <col min="7945" max="7945" width="11" style="117" customWidth="1"/>
    <col min="7946" max="7946" width="9.140625" style="117" customWidth="1"/>
    <col min="7947" max="7947" width="12.7109375" style="117" customWidth="1"/>
    <col min="7948" max="7948" width="11.42578125" style="117" customWidth="1"/>
    <col min="7949" max="8192" width="9.140625" style="117"/>
    <col min="8193" max="8193" width="9.140625" style="117" customWidth="1"/>
    <col min="8194" max="8194" width="13.140625" style="117" customWidth="1"/>
    <col min="8195" max="8195" width="66.42578125" style="117" customWidth="1"/>
    <col min="8196" max="8198" width="11.42578125" style="117" customWidth="1"/>
    <col min="8199" max="8199" width="9.140625" style="117" customWidth="1"/>
    <col min="8200" max="8200" width="12.42578125" style="117" customWidth="1"/>
    <col min="8201" max="8201" width="11" style="117" customWidth="1"/>
    <col min="8202" max="8202" width="9.140625" style="117" customWidth="1"/>
    <col min="8203" max="8203" width="12.7109375" style="117" customWidth="1"/>
    <col min="8204" max="8204" width="11.42578125" style="117" customWidth="1"/>
    <col min="8205" max="8448" width="9.140625" style="117"/>
    <col min="8449" max="8449" width="9.140625" style="117" customWidth="1"/>
    <col min="8450" max="8450" width="13.140625" style="117" customWidth="1"/>
    <col min="8451" max="8451" width="66.42578125" style="117" customWidth="1"/>
    <col min="8452" max="8454" width="11.42578125" style="117" customWidth="1"/>
    <col min="8455" max="8455" width="9.140625" style="117" customWidth="1"/>
    <col min="8456" max="8456" width="12.42578125" style="117" customWidth="1"/>
    <col min="8457" max="8457" width="11" style="117" customWidth="1"/>
    <col min="8458" max="8458" width="9.140625" style="117" customWidth="1"/>
    <col min="8459" max="8459" width="12.7109375" style="117" customWidth="1"/>
    <col min="8460" max="8460" width="11.42578125" style="117" customWidth="1"/>
    <col min="8461" max="8704" width="9.140625" style="117"/>
    <col min="8705" max="8705" width="9.140625" style="117" customWidth="1"/>
    <col min="8706" max="8706" width="13.140625" style="117" customWidth="1"/>
    <col min="8707" max="8707" width="66.42578125" style="117" customWidth="1"/>
    <col min="8708" max="8710" width="11.42578125" style="117" customWidth="1"/>
    <col min="8711" max="8711" width="9.140625" style="117" customWidth="1"/>
    <col min="8712" max="8712" width="12.42578125" style="117" customWidth="1"/>
    <col min="8713" max="8713" width="11" style="117" customWidth="1"/>
    <col min="8714" max="8714" width="9.140625" style="117" customWidth="1"/>
    <col min="8715" max="8715" width="12.7109375" style="117" customWidth="1"/>
    <col min="8716" max="8716" width="11.42578125" style="117" customWidth="1"/>
    <col min="8717" max="8960" width="9.140625" style="117"/>
    <col min="8961" max="8961" width="9.140625" style="117" customWidth="1"/>
    <col min="8962" max="8962" width="13.140625" style="117" customWidth="1"/>
    <col min="8963" max="8963" width="66.42578125" style="117" customWidth="1"/>
    <col min="8964" max="8966" width="11.42578125" style="117" customWidth="1"/>
    <col min="8967" max="8967" width="9.140625" style="117" customWidth="1"/>
    <col min="8968" max="8968" width="12.42578125" style="117" customWidth="1"/>
    <col min="8969" max="8969" width="11" style="117" customWidth="1"/>
    <col min="8970" max="8970" width="9.140625" style="117" customWidth="1"/>
    <col min="8971" max="8971" width="12.7109375" style="117" customWidth="1"/>
    <col min="8972" max="8972" width="11.42578125" style="117" customWidth="1"/>
    <col min="8973" max="9216" width="9.140625" style="117"/>
    <col min="9217" max="9217" width="9.140625" style="117" customWidth="1"/>
    <col min="9218" max="9218" width="13.140625" style="117" customWidth="1"/>
    <col min="9219" max="9219" width="66.42578125" style="117" customWidth="1"/>
    <col min="9220" max="9222" width="11.42578125" style="117" customWidth="1"/>
    <col min="9223" max="9223" width="9.140625" style="117" customWidth="1"/>
    <col min="9224" max="9224" width="12.42578125" style="117" customWidth="1"/>
    <col min="9225" max="9225" width="11" style="117" customWidth="1"/>
    <col min="9226" max="9226" width="9.140625" style="117" customWidth="1"/>
    <col min="9227" max="9227" width="12.7109375" style="117" customWidth="1"/>
    <col min="9228" max="9228" width="11.42578125" style="117" customWidth="1"/>
    <col min="9229" max="9472" width="9.140625" style="117"/>
    <col min="9473" max="9473" width="9.140625" style="117" customWidth="1"/>
    <col min="9474" max="9474" width="13.140625" style="117" customWidth="1"/>
    <col min="9475" max="9475" width="66.42578125" style="117" customWidth="1"/>
    <col min="9476" max="9478" width="11.42578125" style="117" customWidth="1"/>
    <col min="9479" max="9479" width="9.140625" style="117" customWidth="1"/>
    <col min="9480" max="9480" width="12.42578125" style="117" customWidth="1"/>
    <col min="9481" max="9481" width="11" style="117" customWidth="1"/>
    <col min="9482" max="9482" width="9.140625" style="117" customWidth="1"/>
    <col min="9483" max="9483" width="12.7109375" style="117" customWidth="1"/>
    <col min="9484" max="9484" width="11.42578125" style="117" customWidth="1"/>
    <col min="9485" max="9728" width="9.140625" style="117"/>
    <col min="9729" max="9729" width="9.140625" style="117" customWidth="1"/>
    <col min="9730" max="9730" width="13.140625" style="117" customWidth="1"/>
    <col min="9731" max="9731" width="66.42578125" style="117" customWidth="1"/>
    <col min="9732" max="9734" width="11.42578125" style="117" customWidth="1"/>
    <col min="9735" max="9735" width="9.140625" style="117" customWidth="1"/>
    <col min="9736" max="9736" width="12.42578125" style="117" customWidth="1"/>
    <col min="9737" max="9737" width="11" style="117" customWidth="1"/>
    <col min="9738" max="9738" width="9.140625" style="117" customWidth="1"/>
    <col min="9739" max="9739" width="12.7109375" style="117" customWidth="1"/>
    <col min="9740" max="9740" width="11.42578125" style="117" customWidth="1"/>
    <col min="9741" max="9984" width="9.140625" style="117"/>
    <col min="9985" max="9985" width="9.140625" style="117" customWidth="1"/>
    <col min="9986" max="9986" width="13.140625" style="117" customWidth="1"/>
    <col min="9987" max="9987" width="66.42578125" style="117" customWidth="1"/>
    <col min="9988" max="9990" width="11.42578125" style="117" customWidth="1"/>
    <col min="9991" max="9991" width="9.140625" style="117" customWidth="1"/>
    <col min="9992" max="9992" width="12.42578125" style="117" customWidth="1"/>
    <col min="9993" max="9993" width="11" style="117" customWidth="1"/>
    <col min="9994" max="9994" width="9.140625" style="117" customWidth="1"/>
    <col min="9995" max="9995" width="12.7109375" style="117" customWidth="1"/>
    <col min="9996" max="9996" width="11.42578125" style="117" customWidth="1"/>
    <col min="9997" max="10240" width="9.140625" style="117"/>
    <col min="10241" max="10241" width="9.140625" style="117" customWidth="1"/>
    <col min="10242" max="10242" width="13.140625" style="117" customWidth="1"/>
    <col min="10243" max="10243" width="66.42578125" style="117" customWidth="1"/>
    <col min="10244" max="10246" width="11.42578125" style="117" customWidth="1"/>
    <col min="10247" max="10247" width="9.140625" style="117" customWidth="1"/>
    <col min="10248" max="10248" width="12.42578125" style="117" customWidth="1"/>
    <col min="10249" max="10249" width="11" style="117" customWidth="1"/>
    <col min="10250" max="10250" width="9.140625" style="117" customWidth="1"/>
    <col min="10251" max="10251" width="12.7109375" style="117" customWidth="1"/>
    <col min="10252" max="10252" width="11.42578125" style="117" customWidth="1"/>
    <col min="10253" max="10496" width="9.140625" style="117"/>
    <col min="10497" max="10497" width="9.140625" style="117" customWidth="1"/>
    <col min="10498" max="10498" width="13.140625" style="117" customWidth="1"/>
    <col min="10499" max="10499" width="66.42578125" style="117" customWidth="1"/>
    <col min="10500" max="10502" width="11.42578125" style="117" customWidth="1"/>
    <col min="10503" max="10503" width="9.140625" style="117" customWidth="1"/>
    <col min="10504" max="10504" width="12.42578125" style="117" customWidth="1"/>
    <col min="10505" max="10505" width="11" style="117" customWidth="1"/>
    <col min="10506" max="10506" width="9.140625" style="117" customWidth="1"/>
    <col min="10507" max="10507" width="12.7109375" style="117" customWidth="1"/>
    <col min="10508" max="10508" width="11.42578125" style="117" customWidth="1"/>
    <col min="10509" max="10752" width="9.140625" style="117"/>
    <col min="10753" max="10753" width="9.140625" style="117" customWidth="1"/>
    <col min="10754" max="10754" width="13.140625" style="117" customWidth="1"/>
    <col min="10755" max="10755" width="66.42578125" style="117" customWidth="1"/>
    <col min="10756" max="10758" width="11.42578125" style="117" customWidth="1"/>
    <col min="10759" max="10759" width="9.140625" style="117" customWidth="1"/>
    <col min="10760" max="10760" width="12.42578125" style="117" customWidth="1"/>
    <col min="10761" max="10761" width="11" style="117" customWidth="1"/>
    <col min="10762" max="10762" width="9.140625" style="117" customWidth="1"/>
    <col min="10763" max="10763" width="12.7109375" style="117" customWidth="1"/>
    <col min="10764" max="10764" width="11.42578125" style="117" customWidth="1"/>
    <col min="10765" max="11008" width="9.140625" style="117"/>
    <col min="11009" max="11009" width="9.140625" style="117" customWidth="1"/>
    <col min="11010" max="11010" width="13.140625" style="117" customWidth="1"/>
    <col min="11011" max="11011" width="66.42578125" style="117" customWidth="1"/>
    <col min="11012" max="11014" width="11.42578125" style="117" customWidth="1"/>
    <col min="11015" max="11015" width="9.140625" style="117" customWidth="1"/>
    <col min="11016" max="11016" width="12.42578125" style="117" customWidth="1"/>
    <col min="11017" max="11017" width="11" style="117" customWidth="1"/>
    <col min="11018" max="11018" width="9.140625" style="117" customWidth="1"/>
    <col min="11019" max="11019" width="12.7109375" style="117" customWidth="1"/>
    <col min="11020" max="11020" width="11.42578125" style="117" customWidth="1"/>
    <col min="11021" max="11264" width="9.140625" style="117"/>
    <col min="11265" max="11265" width="9.140625" style="117" customWidth="1"/>
    <col min="11266" max="11266" width="13.140625" style="117" customWidth="1"/>
    <col min="11267" max="11267" width="66.42578125" style="117" customWidth="1"/>
    <col min="11268" max="11270" width="11.42578125" style="117" customWidth="1"/>
    <col min="11271" max="11271" width="9.140625" style="117" customWidth="1"/>
    <col min="11272" max="11272" width="12.42578125" style="117" customWidth="1"/>
    <col min="11273" max="11273" width="11" style="117" customWidth="1"/>
    <col min="11274" max="11274" width="9.140625" style="117" customWidth="1"/>
    <col min="11275" max="11275" width="12.7109375" style="117" customWidth="1"/>
    <col min="11276" max="11276" width="11.42578125" style="117" customWidth="1"/>
    <col min="11277" max="11520" width="9.140625" style="117"/>
    <col min="11521" max="11521" width="9.140625" style="117" customWidth="1"/>
    <col min="11522" max="11522" width="13.140625" style="117" customWidth="1"/>
    <col min="11523" max="11523" width="66.42578125" style="117" customWidth="1"/>
    <col min="11524" max="11526" width="11.42578125" style="117" customWidth="1"/>
    <col min="11527" max="11527" width="9.140625" style="117" customWidth="1"/>
    <col min="11528" max="11528" width="12.42578125" style="117" customWidth="1"/>
    <col min="11529" max="11529" width="11" style="117" customWidth="1"/>
    <col min="11530" max="11530" width="9.140625" style="117" customWidth="1"/>
    <col min="11531" max="11531" width="12.7109375" style="117" customWidth="1"/>
    <col min="11532" max="11532" width="11.42578125" style="117" customWidth="1"/>
    <col min="11533" max="11776" width="9.140625" style="117"/>
    <col min="11777" max="11777" width="9.140625" style="117" customWidth="1"/>
    <col min="11778" max="11778" width="13.140625" style="117" customWidth="1"/>
    <col min="11779" max="11779" width="66.42578125" style="117" customWidth="1"/>
    <col min="11780" max="11782" width="11.42578125" style="117" customWidth="1"/>
    <col min="11783" max="11783" width="9.140625" style="117" customWidth="1"/>
    <col min="11784" max="11784" width="12.42578125" style="117" customWidth="1"/>
    <col min="11785" max="11785" width="11" style="117" customWidth="1"/>
    <col min="11786" max="11786" width="9.140625" style="117" customWidth="1"/>
    <col min="11787" max="11787" width="12.7109375" style="117" customWidth="1"/>
    <col min="11788" max="11788" width="11.42578125" style="117" customWidth="1"/>
    <col min="11789" max="12032" width="9.140625" style="117"/>
    <col min="12033" max="12033" width="9.140625" style="117" customWidth="1"/>
    <col min="12034" max="12034" width="13.140625" style="117" customWidth="1"/>
    <col min="12035" max="12035" width="66.42578125" style="117" customWidth="1"/>
    <col min="12036" max="12038" width="11.42578125" style="117" customWidth="1"/>
    <col min="12039" max="12039" width="9.140625" style="117" customWidth="1"/>
    <col min="12040" max="12040" width="12.42578125" style="117" customWidth="1"/>
    <col min="12041" max="12041" width="11" style="117" customWidth="1"/>
    <col min="12042" max="12042" width="9.140625" style="117" customWidth="1"/>
    <col min="12043" max="12043" width="12.7109375" style="117" customWidth="1"/>
    <col min="12044" max="12044" width="11.42578125" style="117" customWidth="1"/>
    <col min="12045" max="12288" width="9.140625" style="117"/>
    <col min="12289" max="12289" width="9.140625" style="117" customWidth="1"/>
    <col min="12290" max="12290" width="13.140625" style="117" customWidth="1"/>
    <col min="12291" max="12291" width="66.42578125" style="117" customWidth="1"/>
    <col min="12292" max="12294" width="11.42578125" style="117" customWidth="1"/>
    <col min="12295" max="12295" width="9.140625" style="117" customWidth="1"/>
    <col min="12296" max="12296" width="12.42578125" style="117" customWidth="1"/>
    <col min="12297" max="12297" width="11" style="117" customWidth="1"/>
    <col min="12298" max="12298" width="9.140625" style="117" customWidth="1"/>
    <col min="12299" max="12299" width="12.7109375" style="117" customWidth="1"/>
    <col min="12300" max="12300" width="11.42578125" style="117" customWidth="1"/>
    <col min="12301" max="12544" width="9.140625" style="117"/>
    <col min="12545" max="12545" width="9.140625" style="117" customWidth="1"/>
    <col min="12546" max="12546" width="13.140625" style="117" customWidth="1"/>
    <col min="12547" max="12547" width="66.42578125" style="117" customWidth="1"/>
    <col min="12548" max="12550" width="11.42578125" style="117" customWidth="1"/>
    <col min="12551" max="12551" width="9.140625" style="117" customWidth="1"/>
    <col min="12552" max="12552" width="12.42578125" style="117" customWidth="1"/>
    <col min="12553" max="12553" width="11" style="117" customWidth="1"/>
    <col min="12554" max="12554" width="9.140625" style="117" customWidth="1"/>
    <col min="12555" max="12555" width="12.7109375" style="117" customWidth="1"/>
    <col min="12556" max="12556" width="11.42578125" style="117" customWidth="1"/>
    <col min="12557" max="12800" width="9.140625" style="117"/>
    <col min="12801" max="12801" width="9.140625" style="117" customWidth="1"/>
    <col min="12802" max="12802" width="13.140625" style="117" customWidth="1"/>
    <col min="12803" max="12803" width="66.42578125" style="117" customWidth="1"/>
    <col min="12804" max="12806" width="11.42578125" style="117" customWidth="1"/>
    <col min="12807" max="12807" width="9.140625" style="117" customWidth="1"/>
    <col min="12808" max="12808" width="12.42578125" style="117" customWidth="1"/>
    <col min="12809" max="12809" width="11" style="117" customWidth="1"/>
    <col min="12810" max="12810" width="9.140625" style="117" customWidth="1"/>
    <col min="12811" max="12811" width="12.7109375" style="117" customWidth="1"/>
    <col min="12812" max="12812" width="11.42578125" style="117" customWidth="1"/>
    <col min="12813" max="13056" width="9.140625" style="117"/>
    <col min="13057" max="13057" width="9.140625" style="117" customWidth="1"/>
    <col min="13058" max="13058" width="13.140625" style="117" customWidth="1"/>
    <col min="13059" max="13059" width="66.42578125" style="117" customWidth="1"/>
    <col min="13060" max="13062" width="11.42578125" style="117" customWidth="1"/>
    <col min="13063" max="13063" width="9.140625" style="117" customWidth="1"/>
    <col min="13064" max="13064" width="12.42578125" style="117" customWidth="1"/>
    <col min="13065" max="13065" width="11" style="117" customWidth="1"/>
    <col min="13066" max="13066" width="9.140625" style="117" customWidth="1"/>
    <col min="13067" max="13067" width="12.7109375" style="117" customWidth="1"/>
    <col min="13068" max="13068" width="11.42578125" style="117" customWidth="1"/>
    <col min="13069" max="13312" width="9.140625" style="117"/>
    <col min="13313" max="13313" width="9.140625" style="117" customWidth="1"/>
    <col min="13314" max="13314" width="13.140625" style="117" customWidth="1"/>
    <col min="13315" max="13315" width="66.42578125" style="117" customWidth="1"/>
    <col min="13316" max="13318" width="11.42578125" style="117" customWidth="1"/>
    <col min="13319" max="13319" width="9.140625" style="117" customWidth="1"/>
    <col min="13320" max="13320" width="12.42578125" style="117" customWidth="1"/>
    <col min="13321" max="13321" width="11" style="117" customWidth="1"/>
    <col min="13322" max="13322" width="9.140625" style="117" customWidth="1"/>
    <col min="13323" max="13323" width="12.7109375" style="117" customWidth="1"/>
    <col min="13324" max="13324" width="11.42578125" style="117" customWidth="1"/>
    <col min="13325" max="13568" width="9.140625" style="117"/>
    <col min="13569" max="13569" width="9.140625" style="117" customWidth="1"/>
    <col min="13570" max="13570" width="13.140625" style="117" customWidth="1"/>
    <col min="13571" max="13571" width="66.42578125" style="117" customWidth="1"/>
    <col min="13572" max="13574" width="11.42578125" style="117" customWidth="1"/>
    <col min="13575" max="13575" width="9.140625" style="117" customWidth="1"/>
    <col min="13576" max="13576" width="12.42578125" style="117" customWidth="1"/>
    <col min="13577" max="13577" width="11" style="117" customWidth="1"/>
    <col min="13578" max="13578" width="9.140625" style="117" customWidth="1"/>
    <col min="13579" max="13579" width="12.7109375" style="117" customWidth="1"/>
    <col min="13580" max="13580" width="11.42578125" style="117" customWidth="1"/>
    <col min="13581" max="13824" width="9.140625" style="117"/>
    <col min="13825" max="13825" width="9.140625" style="117" customWidth="1"/>
    <col min="13826" max="13826" width="13.140625" style="117" customWidth="1"/>
    <col min="13827" max="13827" width="66.42578125" style="117" customWidth="1"/>
    <col min="13828" max="13830" width="11.42578125" style="117" customWidth="1"/>
    <col min="13831" max="13831" width="9.140625" style="117" customWidth="1"/>
    <col min="13832" max="13832" width="12.42578125" style="117" customWidth="1"/>
    <col min="13833" max="13833" width="11" style="117" customWidth="1"/>
    <col min="13834" max="13834" width="9.140625" style="117" customWidth="1"/>
    <col min="13835" max="13835" width="12.7109375" style="117" customWidth="1"/>
    <col min="13836" max="13836" width="11.42578125" style="117" customWidth="1"/>
    <col min="13837" max="14080" width="9.140625" style="117"/>
    <col min="14081" max="14081" width="9.140625" style="117" customWidth="1"/>
    <col min="14082" max="14082" width="13.140625" style="117" customWidth="1"/>
    <col min="14083" max="14083" width="66.42578125" style="117" customWidth="1"/>
    <col min="14084" max="14086" width="11.42578125" style="117" customWidth="1"/>
    <col min="14087" max="14087" width="9.140625" style="117" customWidth="1"/>
    <col min="14088" max="14088" width="12.42578125" style="117" customWidth="1"/>
    <col min="14089" max="14089" width="11" style="117" customWidth="1"/>
    <col min="14090" max="14090" width="9.140625" style="117" customWidth="1"/>
    <col min="14091" max="14091" width="12.7109375" style="117" customWidth="1"/>
    <col min="14092" max="14092" width="11.42578125" style="117" customWidth="1"/>
    <col min="14093" max="14336" width="9.140625" style="117"/>
    <col min="14337" max="14337" width="9.140625" style="117" customWidth="1"/>
    <col min="14338" max="14338" width="13.140625" style="117" customWidth="1"/>
    <col min="14339" max="14339" width="66.42578125" style="117" customWidth="1"/>
    <col min="14340" max="14342" width="11.42578125" style="117" customWidth="1"/>
    <col min="14343" max="14343" width="9.140625" style="117" customWidth="1"/>
    <col min="14344" max="14344" width="12.42578125" style="117" customWidth="1"/>
    <col min="14345" max="14345" width="11" style="117" customWidth="1"/>
    <col min="14346" max="14346" width="9.140625" style="117" customWidth="1"/>
    <col min="14347" max="14347" width="12.7109375" style="117" customWidth="1"/>
    <col min="14348" max="14348" width="11.42578125" style="117" customWidth="1"/>
    <col min="14349" max="14592" width="9.140625" style="117"/>
    <col min="14593" max="14593" width="9.140625" style="117" customWidth="1"/>
    <col min="14594" max="14594" width="13.140625" style="117" customWidth="1"/>
    <col min="14595" max="14595" width="66.42578125" style="117" customWidth="1"/>
    <col min="14596" max="14598" width="11.42578125" style="117" customWidth="1"/>
    <col min="14599" max="14599" width="9.140625" style="117" customWidth="1"/>
    <col min="14600" max="14600" width="12.42578125" style="117" customWidth="1"/>
    <col min="14601" max="14601" width="11" style="117" customWidth="1"/>
    <col min="14602" max="14602" width="9.140625" style="117" customWidth="1"/>
    <col min="14603" max="14603" width="12.7109375" style="117" customWidth="1"/>
    <col min="14604" max="14604" width="11.42578125" style="117" customWidth="1"/>
    <col min="14605" max="14848" width="9.140625" style="117"/>
    <col min="14849" max="14849" width="9.140625" style="117" customWidth="1"/>
    <col min="14850" max="14850" width="13.140625" style="117" customWidth="1"/>
    <col min="14851" max="14851" width="66.42578125" style="117" customWidth="1"/>
    <col min="14852" max="14854" width="11.42578125" style="117" customWidth="1"/>
    <col min="14855" max="14855" width="9.140625" style="117" customWidth="1"/>
    <col min="14856" max="14856" width="12.42578125" style="117" customWidth="1"/>
    <col min="14857" max="14857" width="11" style="117" customWidth="1"/>
    <col min="14858" max="14858" width="9.140625" style="117" customWidth="1"/>
    <col min="14859" max="14859" width="12.7109375" style="117" customWidth="1"/>
    <col min="14860" max="14860" width="11.42578125" style="117" customWidth="1"/>
    <col min="14861" max="15104" width="9.140625" style="117"/>
    <col min="15105" max="15105" width="9.140625" style="117" customWidth="1"/>
    <col min="15106" max="15106" width="13.140625" style="117" customWidth="1"/>
    <col min="15107" max="15107" width="66.42578125" style="117" customWidth="1"/>
    <col min="15108" max="15110" width="11.42578125" style="117" customWidth="1"/>
    <col min="15111" max="15111" width="9.140625" style="117" customWidth="1"/>
    <col min="15112" max="15112" width="12.42578125" style="117" customWidth="1"/>
    <col min="15113" max="15113" width="11" style="117" customWidth="1"/>
    <col min="15114" max="15114" width="9.140625" style="117" customWidth="1"/>
    <col min="15115" max="15115" width="12.7109375" style="117" customWidth="1"/>
    <col min="15116" max="15116" width="11.42578125" style="117" customWidth="1"/>
    <col min="15117" max="15360" width="9.140625" style="117"/>
    <col min="15361" max="15361" width="9.140625" style="117" customWidth="1"/>
    <col min="15362" max="15362" width="13.140625" style="117" customWidth="1"/>
    <col min="15363" max="15363" width="66.42578125" style="117" customWidth="1"/>
    <col min="15364" max="15366" width="11.42578125" style="117" customWidth="1"/>
    <col min="15367" max="15367" width="9.140625" style="117" customWidth="1"/>
    <col min="15368" max="15368" width="12.42578125" style="117" customWidth="1"/>
    <col min="15369" max="15369" width="11" style="117" customWidth="1"/>
    <col min="15370" max="15370" width="9.140625" style="117" customWidth="1"/>
    <col min="15371" max="15371" width="12.7109375" style="117" customWidth="1"/>
    <col min="15372" max="15372" width="11.42578125" style="117" customWidth="1"/>
    <col min="15373" max="15616" width="9.140625" style="117"/>
    <col min="15617" max="15617" width="9.140625" style="117" customWidth="1"/>
    <col min="15618" max="15618" width="13.140625" style="117" customWidth="1"/>
    <col min="15619" max="15619" width="66.42578125" style="117" customWidth="1"/>
    <col min="15620" max="15622" width="11.42578125" style="117" customWidth="1"/>
    <col min="15623" max="15623" width="9.140625" style="117" customWidth="1"/>
    <col min="15624" max="15624" width="12.42578125" style="117" customWidth="1"/>
    <col min="15625" max="15625" width="11" style="117" customWidth="1"/>
    <col min="15626" max="15626" width="9.140625" style="117" customWidth="1"/>
    <col min="15627" max="15627" width="12.7109375" style="117" customWidth="1"/>
    <col min="15628" max="15628" width="11.42578125" style="117" customWidth="1"/>
    <col min="15629" max="15872" width="9.140625" style="117"/>
    <col min="15873" max="15873" width="9.140625" style="117" customWidth="1"/>
    <col min="15874" max="15874" width="13.140625" style="117" customWidth="1"/>
    <col min="15875" max="15875" width="66.42578125" style="117" customWidth="1"/>
    <col min="15876" max="15878" width="11.42578125" style="117" customWidth="1"/>
    <col min="15879" max="15879" width="9.140625" style="117" customWidth="1"/>
    <col min="15880" max="15880" width="12.42578125" style="117" customWidth="1"/>
    <col min="15881" max="15881" width="11" style="117" customWidth="1"/>
    <col min="15882" max="15882" width="9.140625" style="117" customWidth="1"/>
    <col min="15883" max="15883" width="12.7109375" style="117" customWidth="1"/>
    <col min="15884" max="15884" width="11.42578125" style="117" customWidth="1"/>
    <col min="15885" max="16128" width="9.140625" style="117"/>
    <col min="16129" max="16129" width="9.140625" style="117" customWidth="1"/>
    <col min="16130" max="16130" width="13.140625" style="117" customWidth="1"/>
    <col min="16131" max="16131" width="66.42578125" style="117" customWidth="1"/>
    <col min="16132" max="16134" width="11.42578125" style="117" customWidth="1"/>
    <col min="16135" max="16135" width="9.140625" style="117" customWidth="1"/>
    <col min="16136" max="16136" width="12.42578125" style="117" customWidth="1"/>
    <col min="16137" max="16137" width="11" style="117" customWidth="1"/>
    <col min="16138" max="16138" width="9.140625" style="117" customWidth="1"/>
    <col min="16139" max="16139" width="12.7109375" style="117" customWidth="1"/>
    <col min="16140" max="16140" width="11.42578125" style="117" customWidth="1"/>
    <col min="16141" max="16384" width="9.140625" style="117"/>
  </cols>
  <sheetData>
    <row r="1" spans="1:21" s="113" customFormat="1" ht="20.25" customHeight="1">
      <c r="A1" s="835"/>
      <c r="B1" s="7527" t="str">
        <f>[5]БакалавриатДО!B1</f>
        <v>Гуманитарно-педагогическая академия (филиал) ФГАОУ ВО «КФУ им. В. И. Вернадского» в г. Ялте</v>
      </c>
      <c r="C1" s="7527"/>
      <c r="D1" s="7527"/>
      <c r="E1" s="7527"/>
      <c r="F1" s="7527"/>
      <c r="G1" s="7527"/>
      <c r="H1" s="7527"/>
      <c r="I1" s="7527"/>
      <c r="J1" s="7527"/>
      <c r="K1" s="7527"/>
      <c r="L1" s="7527"/>
    </row>
    <row r="2" spans="1:21" s="113" customFormat="1" ht="18.75">
      <c r="A2" s="7381"/>
      <c r="B2" s="7381"/>
      <c r="C2" s="7381"/>
      <c r="D2" s="7381"/>
      <c r="E2" s="7381"/>
      <c r="F2" s="7381"/>
      <c r="G2" s="7381"/>
      <c r="H2" s="7381"/>
      <c r="I2" s="7381"/>
      <c r="J2" s="7381"/>
      <c r="K2" s="7381"/>
      <c r="L2" s="7381"/>
    </row>
    <row r="3" spans="1:21" s="113" customFormat="1" ht="18" customHeight="1">
      <c r="A3" s="835"/>
      <c r="B3" s="7528" t="s">
        <v>135</v>
      </c>
      <c r="C3" s="7528"/>
      <c r="D3" s="7529">
        <v>46023</v>
      </c>
      <c r="E3" s="7530"/>
      <c r="F3" s="7531" t="s">
        <v>393</v>
      </c>
      <c r="G3" s="7531"/>
      <c r="H3" s="7531"/>
      <c r="I3" s="7531"/>
      <c r="J3" s="7531"/>
      <c r="K3" s="7531"/>
      <c r="L3" s="7531"/>
    </row>
    <row r="4" spans="1:21" s="113" customFormat="1" ht="19.5" thickBot="1">
      <c r="A4" s="120"/>
      <c r="B4" s="835"/>
      <c r="C4" s="835"/>
      <c r="F4" s="121"/>
      <c r="I4" s="121"/>
      <c r="L4" s="121"/>
    </row>
    <row r="5" spans="1:21" s="113" customFormat="1" ht="12.75" customHeight="1">
      <c r="A5" s="120"/>
      <c r="B5" s="7506" t="s">
        <v>1</v>
      </c>
      <c r="C5" s="7507"/>
      <c r="D5" s="7494" t="s">
        <v>36</v>
      </c>
      <c r="E5" s="7495"/>
      <c r="F5" s="7496"/>
      <c r="G5" s="7494" t="s">
        <v>37</v>
      </c>
      <c r="H5" s="7495"/>
      <c r="I5" s="7496"/>
      <c r="J5" s="7500" t="s">
        <v>343</v>
      </c>
      <c r="K5" s="7501"/>
      <c r="L5" s="7502"/>
    </row>
    <row r="6" spans="1:21" s="113" customFormat="1" ht="19.5" thickBot="1">
      <c r="A6" s="120"/>
      <c r="B6" s="7508"/>
      <c r="C6" s="7509"/>
      <c r="D6" s="7497"/>
      <c r="E6" s="7498"/>
      <c r="F6" s="7499"/>
      <c r="G6" s="7497"/>
      <c r="H6" s="7498"/>
      <c r="I6" s="7499"/>
      <c r="J6" s="7503"/>
      <c r="K6" s="7504"/>
      <c r="L6" s="7505"/>
    </row>
    <row r="7" spans="1:21" s="113" customFormat="1" ht="45.75" customHeight="1" thickBot="1">
      <c r="A7" s="120"/>
      <c r="B7" s="7510"/>
      <c r="C7" s="7511"/>
      <c r="D7" s="463" t="s">
        <v>7</v>
      </c>
      <c r="E7" s="462" t="s">
        <v>8</v>
      </c>
      <c r="F7" s="460" t="s">
        <v>9</v>
      </c>
      <c r="G7" s="461" t="s">
        <v>7</v>
      </c>
      <c r="H7" s="462" t="s">
        <v>8</v>
      </c>
      <c r="I7" s="460" t="s">
        <v>9</v>
      </c>
      <c r="J7" s="461" t="s">
        <v>7</v>
      </c>
      <c r="K7" s="462" t="s">
        <v>8</v>
      </c>
      <c r="L7" s="459" t="s">
        <v>9</v>
      </c>
    </row>
    <row r="8" spans="1:21" s="113" customFormat="1" ht="27.75" customHeight="1">
      <c r="A8" s="120"/>
      <c r="B8" s="7434" t="s">
        <v>10</v>
      </c>
      <c r="C8" s="7433"/>
      <c r="D8" s="1803"/>
      <c r="E8" s="1807"/>
      <c r="F8" s="1808"/>
      <c r="G8" s="3892"/>
      <c r="H8" s="3893"/>
      <c r="I8" s="3894"/>
      <c r="J8" s="1803"/>
      <c r="K8" s="1807"/>
      <c r="L8" s="1808"/>
    </row>
    <row r="9" spans="1:21" ht="22.5" customHeight="1">
      <c r="B9" s="1537" t="s">
        <v>143</v>
      </c>
      <c r="C9" s="1599" t="s">
        <v>103</v>
      </c>
      <c r="D9" s="1804">
        <v>0</v>
      </c>
      <c r="E9" s="1802">
        <v>0</v>
      </c>
      <c r="F9" s="1809">
        <v>0</v>
      </c>
      <c r="G9" s="3895">
        <v>22</v>
      </c>
      <c r="H9" s="3896">
        <v>3</v>
      </c>
      <c r="I9" s="3897">
        <v>25</v>
      </c>
      <c r="J9" s="1804">
        <v>22</v>
      </c>
      <c r="K9" s="1802">
        <v>3</v>
      </c>
      <c r="L9" s="1809">
        <v>25</v>
      </c>
    </row>
    <row r="10" spans="1:21" ht="25.5" customHeight="1" thickBot="1">
      <c r="B10" s="1537" t="s">
        <v>145</v>
      </c>
      <c r="C10" s="1599" t="s">
        <v>109</v>
      </c>
      <c r="D10" s="1804">
        <v>0</v>
      </c>
      <c r="E10" s="1802">
        <v>0</v>
      </c>
      <c r="F10" s="1809">
        <v>0</v>
      </c>
      <c r="G10" s="3898">
        <v>0</v>
      </c>
      <c r="H10" s="3899">
        <v>0</v>
      </c>
      <c r="I10" s="3900">
        <v>0</v>
      </c>
      <c r="J10" s="1804">
        <v>0</v>
      </c>
      <c r="K10" s="1802">
        <v>0</v>
      </c>
      <c r="L10" s="1809">
        <v>0</v>
      </c>
    </row>
    <row r="11" spans="1:21" ht="28.5" customHeight="1" thickBot="1">
      <c r="B11" s="7431" t="s">
        <v>14</v>
      </c>
      <c r="C11" s="7523"/>
      <c r="D11" s="1799">
        <f t="shared" ref="D11:L11" si="0">SUM(D9:D10)</f>
        <v>0</v>
      </c>
      <c r="E11" s="1810">
        <f t="shared" si="0"/>
        <v>0</v>
      </c>
      <c r="F11" s="1800">
        <f t="shared" si="0"/>
        <v>0</v>
      </c>
      <c r="G11" s="1799">
        <f t="shared" si="0"/>
        <v>22</v>
      </c>
      <c r="H11" s="1810">
        <f t="shared" si="0"/>
        <v>3</v>
      </c>
      <c r="I11" s="1800">
        <f t="shared" si="0"/>
        <v>25</v>
      </c>
      <c r="J11" s="1799">
        <f t="shared" si="0"/>
        <v>22</v>
      </c>
      <c r="K11" s="1810">
        <f t="shared" si="0"/>
        <v>3</v>
      </c>
      <c r="L11" s="1800">
        <f t="shared" si="0"/>
        <v>25</v>
      </c>
    </row>
    <row r="12" spans="1:21" s="114" customFormat="1" ht="25.5" customHeight="1" thickBot="1">
      <c r="A12" s="122"/>
      <c r="B12" s="7522" t="s">
        <v>15</v>
      </c>
      <c r="C12" s="7522"/>
      <c r="D12" s="1811"/>
      <c r="E12" s="1812"/>
      <c r="F12" s="1813"/>
      <c r="G12" s="1811"/>
      <c r="H12" s="1812"/>
      <c r="I12" s="1813"/>
      <c r="J12" s="1811"/>
      <c r="K12" s="1812"/>
      <c r="L12" s="1813"/>
      <c r="M12" s="126"/>
      <c r="N12" s="126"/>
      <c r="O12" s="126"/>
      <c r="P12" s="458"/>
      <c r="Q12" s="458"/>
      <c r="R12" s="458"/>
      <c r="S12" s="126"/>
      <c r="T12" s="126"/>
      <c r="U12" s="126"/>
    </row>
    <row r="13" spans="1:21" ht="20.25" customHeight="1" thickBot="1">
      <c r="B13" s="7512" t="s">
        <v>16</v>
      </c>
      <c r="C13" s="7513"/>
      <c r="D13" s="1814"/>
      <c r="E13" s="1815"/>
      <c r="F13" s="1816"/>
      <c r="G13" s="1814"/>
      <c r="H13" s="1815"/>
      <c r="I13" s="1816"/>
      <c r="J13" s="1814"/>
      <c r="K13" s="1815"/>
      <c r="L13" s="1816"/>
    </row>
    <row r="14" spans="1:21" ht="21.75" customHeight="1">
      <c r="B14" s="1538" t="s">
        <v>143</v>
      </c>
      <c r="C14" s="1539" t="s">
        <v>103</v>
      </c>
      <c r="D14" s="1777">
        <v>0</v>
      </c>
      <c r="E14" s="1737">
        <v>0</v>
      </c>
      <c r="F14" s="1738">
        <v>0</v>
      </c>
      <c r="G14" s="1777">
        <v>22</v>
      </c>
      <c r="H14" s="1737">
        <v>3</v>
      </c>
      <c r="I14" s="1738">
        <v>25</v>
      </c>
      <c r="J14" s="1777">
        <v>22</v>
      </c>
      <c r="K14" s="1737">
        <v>3</v>
      </c>
      <c r="L14" s="1738">
        <v>25</v>
      </c>
    </row>
    <row r="15" spans="1:21" ht="21.6" customHeight="1" thickBot="1">
      <c r="B15" s="1537" t="s">
        <v>145</v>
      </c>
      <c r="C15" s="1599" t="s">
        <v>109</v>
      </c>
      <c r="D15" s="1804"/>
      <c r="E15" s="1802"/>
      <c r="F15" s="1809"/>
      <c r="G15" s="1804">
        <v>0</v>
      </c>
      <c r="H15" s="1802">
        <v>0</v>
      </c>
      <c r="I15" s="1809">
        <v>0</v>
      </c>
      <c r="J15" s="1804">
        <v>0</v>
      </c>
      <c r="K15" s="1802">
        <v>0</v>
      </c>
      <c r="L15" s="1809">
        <v>0</v>
      </c>
    </row>
    <row r="16" spans="1:21" ht="21.75" customHeight="1" thickBot="1">
      <c r="B16" s="7512" t="s">
        <v>17</v>
      </c>
      <c r="C16" s="7513"/>
      <c r="D16" s="1799">
        <v>0</v>
      </c>
      <c r="E16" s="1810">
        <v>0</v>
      </c>
      <c r="F16" s="1800">
        <v>0</v>
      </c>
      <c r="G16" s="1799">
        <v>0</v>
      </c>
      <c r="H16" s="1810">
        <v>0</v>
      </c>
      <c r="I16" s="1800">
        <v>0</v>
      </c>
      <c r="J16" s="1799">
        <v>0</v>
      </c>
      <c r="K16" s="1810">
        <v>0</v>
      </c>
      <c r="L16" s="1800">
        <v>0</v>
      </c>
    </row>
    <row r="17" spans="2:19" ht="22.5" customHeight="1" thickBot="1">
      <c r="B17" s="7524" t="s">
        <v>18</v>
      </c>
      <c r="C17" s="7524"/>
      <c r="D17" s="1731">
        <v>0</v>
      </c>
      <c r="E17" s="1817">
        <v>0</v>
      </c>
      <c r="F17" s="1801">
        <v>0</v>
      </c>
      <c r="G17" s="1731">
        <v>0</v>
      </c>
      <c r="H17" s="1817">
        <v>0</v>
      </c>
      <c r="I17" s="1801">
        <v>0</v>
      </c>
      <c r="J17" s="1731">
        <v>0</v>
      </c>
      <c r="K17" s="1817">
        <v>0</v>
      </c>
      <c r="L17" s="1801">
        <v>0</v>
      </c>
    </row>
    <row r="18" spans="2:19" ht="26.25" customHeight="1" thickBot="1">
      <c r="B18" s="1533" t="s">
        <v>145</v>
      </c>
      <c r="C18" s="1594" t="s">
        <v>109</v>
      </c>
      <c r="D18" s="1805">
        <v>0</v>
      </c>
      <c r="E18" s="1818">
        <v>0</v>
      </c>
      <c r="F18" s="1819">
        <v>0</v>
      </c>
      <c r="G18" s="1805">
        <v>0</v>
      </c>
      <c r="H18" s="1818">
        <v>0</v>
      </c>
      <c r="I18" s="1819">
        <v>0</v>
      </c>
      <c r="J18" s="1805">
        <v>0</v>
      </c>
      <c r="K18" s="1818">
        <v>0</v>
      </c>
      <c r="L18" s="1819">
        <v>0</v>
      </c>
    </row>
    <row r="19" spans="2:19" ht="22.5" customHeight="1" thickBot="1">
      <c r="B19" s="7512" t="s">
        <v>19</v>
      </c>
      <c r="C19" s="7513"/>
      <c r="D19" s="1799">
        <v>0</v>
      </c>
      <c r="E19" s="1810">
        <v>0</v>
      </c>
      <c r="F19" s="1800">
        <v>0</v>
      </c>
      <c r="G19" s="1799">
        <v>0</v>
      </c>
      <c r="H19" s="1810">
        <v>0</v>
      </c>
      <c r="I19" s="1800">
        <v>0</v>
      </c>
      <c r="J19" s="1799">
        <v>0</v>
      </c>
      <c r="K19" s="1810">
        <v>0</v>
      </c>
      <c r="L19" s="1800">
        <v>0</v>
      </c>
    </row>
    <row r="20" spans="2:19" ht="25.5" customHeight="1">
      <c r="B20" s="7525" t="s">
        <v>29</v>
      </c>
      <c r="C20" s="7526"/>
      <c r="D20" s="1778">
        <v>0</v>
      </c>
      <c r="E20" s="1820">
        <v>0</v>
      </c>
      <c r="F20" s="1821">
        <v>0</v>
      </c>
      <c r="G20" s="1778">
        <v>22</v>
      </c>
      <c r="H20" s="1820">
        <v>3</v>
      </c>
      <c r="I20" s="1821">
        <v>25</v>
      </c>
      <c r="J20" s="1778">
        <v>22</v>
      </c>
      <c r="K20" s="1820">
        <v>3</v>
      </c>
      <c r="L20" s="1821">
        <v>25</v>
      </c>
    </row>
    <row r="21" spans="2:19" ht="24" customHeight="1" thickBot="1">
      <c r="B21" s="7514" t="s">
        <v>34</v>
      </c>
      <c r="C21" s="7515"/>
      <c r="D21" s="1806">
        <f t="shared" ref="D21:L21" si="1">D19</f>
        <v>0</v>
      </c>
      <c r="E21" s="1822">
        <f t="shared" si="1"/>
        <v>0</v>
      </c>
      <c r="F21" s="1823">
        <f t="shared" si="1"/>
        <v>0</v>
      </c>
      <c r="G21" s="1806">
        <f t="shared" si="1"/>
        <v>0</v>
      </c>
      <c r="H21" s="1822">
        <f t="shared" si="1"/>
        <v>0</v>
      </c>
      <c r="I21" s="1823">
        <f t="shared" si="1"/>
        <v>0</v>
      </c>
      <c r="J21" s="1806">
        <f t="shared" si="1"/>
        <v>0</v>
      </c>
      <c r="K21" s="1822">
        <f t="shared" si="1"/>
        <v>0</v>
      </c>
      <c r="L21" s="1823">
        <f t="shared" si="1"/>
        <v>0</v>
      </c>
    </row>
    <row r="22" spans="2:19" ht="24.75" customHeight="1" thickBot="1">
      <c r="B22" s="7516" t="s">
        <v>35</v>
      </c>
      <c r="C22" s="7517"/>
      <c r="D22" s="1824">
        <f t="shared" ref="D22:L22" si="2">D20+D21</f>
        <v>0</v>
      </c>
      <c r="E22" s="1825">
        <f t="shared" si="2"/>
        <v>0</v>
      </c>
      <c r="F22" s="1826">
        <f t="shared" si="2"/>
        <v>0</v>
      </c>
      <c r="G22" s="1824">
        <f t="shared" si="2"/>
        <v>22</v>
      </c>
      <c r="H22" s="1825">
        <f t="shared" si="2"/>
        <v>3</v>
      </c>
      <c r="I22" s="1826">
        <f t="shared" si="2"/>
        <v>25</v>
      </c>
      <c r="J22" s="1776">
        <f t="shared" si="2"/>
        <v>22</v>
      </c>
      <c r="K22" s="1779">
        <f t="shared" si="2"/>
        <v>3</v>
      </c>
      <c r="L22" s="1775">
        <f t="shared" si="2"/>
        <v>25</v>
      </c>
    </row>
    <row r="23" spans="2:19" ht="29.25" customHeight="1" thickBot="1">
      <c r="B23" s="7518" t="s">
        <v>34</v>
      </c>
      <c r="C23" s="7519"/>
      <c r="D23" s="1827">
        <f t="shared" ref="D23:L23" si="3">D21</f>
        <v>0</v>
      </c>
      <c r="E23" s="1828">
        <f t="shared" si="3"/>
        <v>0</v>
      </c>
      <c r="F23" s="1829">
        <f t="shared" si="3"/>
        <v>0</v>
      </c>
      <c r="G23" s="1268">
        <f t="shared" si="3"/>
        <v>0</v>
      </c>
      <c r="H23" s="1269">
        <f t="shared" si="3"/>
        <v>0</v>
      </c>
      <c r="I23" s="1270">
        <f t="shared" si="3"/>
        <v>0</v>
      </c>
      <c r="J23" s="1320">
        <f t="shared" si="3"/>
        <v>0</v>
      </c>
      <c r="K23" s="1321">
        <f t="shared" si="3"/>
        <v>0</v>
      </c>
      <c r="L23" s="1322">
        <f t="shared" si="3"/>
        <v>0</v>
      </c>
    </row>
    <row r="24" spans="2:19" ht="24.75" customHeight="1" thickBot="1">
      <c r="B24" s="7520" t="s">
        <v>35</v>
      </c>
      <c r="C24" s="7521"/>
      <c r="D24" s="1080">
        <f t="shared" ref="D24:L24" si="4">D22+D23</f>
        <v>0</v>
      </c>
      <c r="E24" s="1081">
        <f t="shared" si="4"/>
        <v>0</v>
      </c>
      <c r="F24" s="1082">
        <f t="shared" si="4"/>
        <v>0</v>
      </c>
      <c r="G24" s="1080">
        <f t="shared" si="4"/>
        <v>22</v>
      </c>
      <c r="H24" s="1081">
        <f t="shared" si="4"/>
        <v>3</v>
      </c>
      <c r="I24" s="1082">
        <f t="shared" si="4"/>
        <v>25</v>
      </c>
      <c r="J24" s="1080">
        <f t="shared" si="4"/>
        <v>22</v>
      </c>
      <c r="K24" s="1081">
        <f t="shared" si="4"/>
        <v>3</v>
      </c>
      <c r="L24" s="1082">
        <f t="shared" si="4"/>
        <v>25</v>
      </c>
    </row>
    <row r="25" spans="2:19" ht="26.1" customHeight="1"/>
    <row r="26" spans="2:19" ht="21.6" customHeight="1"/>
    <row r="27" spans="2:19" ht="20.25" customHeight="1">
      <c r="B27" s="7376"/>
      <c r="C27" s="7376"/>
      <c r="D27" s="7376"/>
      <c r="E27" s="7376"/>
      <c r="F27" s="7376"/>
      <c r="G27" s="7376"/>
      <c r="H27" s="7376"/>
      <c r="I27" s="7376"/>
      <c r="J27" s="7376"/>
      <c r="K27" s="7376"/>
      <c r="L27" s="7376"/>
    </row>
    <row r="28" spans="2:19" ht="26.25" customHeight="1">
      <c r="B28" s="7376"/>
      <c r="C28" s="7376"/>
      <c r="D28" s="7376"/>
      <c r="E28" s="7376"/>
      <c r="F28" s="7376"/>
      <c r="G28" s="7376"/>
      <c r="H28" s="7376"/>
      <c r="I28" s="7376"/>
      <c r="J28" s="7376"/>
      <c r="K28" s="7376"/>
      <c r="L28" s="7376"/>
      <c r="M28" s="129"/>
      <c r="N28" s="129"/>
      <c r="O28" s="129"/>
      <c r="P28" s="129"/>
      <c r="Q28" s="129"/>
      <c r="R28" s="113"/>
      <c r="S28" s="113"/>
    </row>
    <row r="29" spans="2:19" ht="19.5" customHeight="1"/>
    <row r="30" spans="2:19" ht="29.25" customHeight="1"/>
    <row r="31" spans="2:19" ht="26.25" customHeight="1">
      <c r="D31" s="128"/>
      <c r="E31" s="128"/>
      <c r="F31" s="128"/>
      <c r="G31" s="128"/>
      <c r="H31" s="128"/>
      <c r="I31" s="128"/>
      <c r="J31" s="128"/>
      <c r="K31" s="128"/>
      <c r="L31" s="128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17:C17"/>
    <mergeCell ref="B20:C20"/>
    <mergeCell ref="B1:L1"/>
    <mergeCell ref="A2:L2"/>
    <mergeCell ref="B3:C3"/>
    <mergeCell ref="D3:E3"/>
    <mergeCell ref="F3:L3"/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Лист29">
    <tabColor rgb="FF00B050"/>
  </sheetPr>
  <dimension ref="A1:R45"/>
  <sheetViews>
    <sheetView zoomScale="65" zoomScaleNormal="65" workbookViewId="0">
      <selection activeCell="K20" sqref="K20"/>
    </sheetView>
  </sheetViews>
  <sheetFormatPr defaultColWidth="8.85546875" defaultRowHeight="18"/>
  <cols>
    <col min="1" max="1" width="8.85546875" style="248"/>
    <col min="2" max="2" width="13.140625" style="248" customWidth="1"/>
    <col min="3" max="3" width="66.42578125" style="248" customWidth="1"/>
    <col min="4" max="4" width="11.140625" style="248" customWidth="1"/>
    <col min="5" max="5" width="10.85546875" style="248" customWidth="1"/>
    <col min="6" max="6" width="10.42578125" style="250" customWidth="1"/>
    <col min="7" max="8" width="10.85546875" style="248" customWidth="1"/>
    <col min="9" max="9" width="11.85546875" style="250" customWidth="1"/>
    <col min="10" max="10" width="10.5703125" style="248" customWidth="1"/>
    <col min="11" max="11" width="10.7109375" style="248" customWidth="1"/>
    <col min="12" max="12" width="10.85546875" style="250" customWidth="1"/>
    <col min="13" max="13" width="11.42578125" style="248" customWidth="1"/>
    <col min="14" max="14" width="11.140625" style="248" customWidth="1"/>
    <col min="15" max="15" width="13" style="250" customWidth="1"/>
    <col min="16" max="257" width="8.85546875" style="248"/>
    <col min="258" max="258" width="13.140625" style="248" customWidth="1"/>
    <col min="259" max="259" width="66.42578125" style="248" customWidth="1"/>
    <col min="260" max="260" width="11.140625" style="248" customWidth="1"/>
    <col min="261" max="261" width="10.85546875" style="248" customWidth="1"/>
    <col min="262" max="262" width="10.42578125" style="248" customWidth="1"/>
    <col min="263" max="263" width="8.85546875" style="248"/>
    <col min="264" max="264" width="10.85546875" style="248" customWidth="1"/>
    <col min="265" max="265" width="11.85546875" style="248" customWidth="1"/>
    <col min="266" max="266" width="8.85546875" style="248"/>
    <col min="267" max="267" width="10.7109375" style="248" customWidth="1"/>
    <col min="268" max="268" width="10.85546875" style="248" customWidth="1"/>
    <col min="269" max="269" width="8.85546875" style="248"/>
    <col min="270" max="270" width="11.140625" style="248" customWidth="1"/>
    <col min="271" max="271" width="10.140625" style="248" customWidth="1"/>
    <col min="272" max="513" width="8.85546875" style="248"/>
    <col min="514" max="514" width="13.140625" style="248" customWidth="1"/>
    <col min="515" max="515" width="66.42578125" style="248" customWidth="1"/>
    <col min="516" max="516" width="11.140625" style="248" customWidth="1"/>
    <col min="517" max="517" width="10.85546875" style="248" customWidth="1"/>
    <col min="518" max="518" width="10.42578125" style="248" customWidth="1"/>
    <col min="519" max="519" width="8.85546875" style="248"/>
    <col min="520" max="520" width="10.85546875" style="248" customWidth="1"/>
    <col min="521" max="521" width="11.85546875" style="248" customWidth="1"/>
    <col min="522" max="522" width="8.85546875" style="248"/>
    <col min="523" max="523" width="10.7109375" style="248" customWidth="1"/>
    <col min="524" max="524" width="10.85546875" style="248" customWidth="1"/>
    <col min="525" max="525" width="8.85546875" style="248"/>
    <col min="526" max="526" width="11.140625" style="248" customWidth="1"/>
    <col min="527" max="527" width="10.140625" style="248" customWidth="1"/>
    <col min="528" max="769" width="8.85546875" style="248"/>
    <col min="770" max="770" width="13.140625" style="248" customWidth="1"/>
    <col min="771" max="771" width="66.42578125" style="248" customWidth="1"/>
    <col min="772" max="772" width="11.140625" style="248" customWidth="1"/>
    <col min="773" max="773" width="10.85546875" style="248" customWidth="1"/>
    <col min="774" max="774" width="10.42578125" style="248" customWidth="1"/>
    <col min="775" max="775" width="8.85546875" style="248"/>
    <col min="776" max="776" width="10.85546875" style="248" customWidth="1"/>
    <col min="777" max="777" width="11.85546875" style="248" customWidth="1"/>
    <col min="778" max="778" width="8.85546875" style="248"/>
    <col min="779" max="779" width="10.7109375" style="248" customWidth="1"/>
    <col min="780" max="780" width="10.85546875" style="248" customWidth="1"/>
    <col min="781" max="781" width="8.85546875" style="248"/>
    <col min="782" max="782" width="11.140625" style="248" customWidth="1"/>
    <col min="783" max="783" width="10.140625" style="248" customWidth="1"/>
    <col min="784" max="1025" width="8.85546875" style="248"/>
    <col min="1026" max="1026" width="13.140625" style="248" customWidth="1"/>
    <col min="1027" max="1027" width="66.42578125" style="248" customWidth="1"/>
    <col min="1028" max="1028" width="11.140625" style="248" customWidth="1"/>
    <col min="1029" max="1029" width="10.85546875" style="248" customWidth="1"/>
    <col min="1030" max="1030" width="10.42578125" style="248" customWidth="1"/>
    <col min="1031" max="1031" width="8.85546875" style="248"/>
    <col min="1032" max="1032" width="10.85546875" style="248" customWidth="1"/>
    <col min="1033" max="1033" width="11.85546875" style="248" customWidth="1"/>
    <col min="1034" max="1034" width="8.85546875" style="248"/>
    <col min="1035" max="1035" width="10.7109375" style="248" customWidth="1"/>
    <col min="1036" max="1036" width="10.85546875" style="248" customWidth="1"/>
    <col min="1037" max="1037" width="8.85546875" style="248"/>
    <col min="1038" max="1038" width="11.140625" style="248" customWidth="1"/>
    <col min="1039" max="1039" width="10.140625" style="248" customWidth="1"/>
    <col min="1040" max="1281" width="8.85546875" style="248"/>
    <col min="1282" max="1282" width="13.140625" style="248" customWidth="1"/>
    <col min="1283" max="1283" width="66.42578125" style="248" customWidth="1"/>
    <col min="1284" max="1284" width="11.140625" style="248" customWidth="1"/>
    <col min="1285" max="1285" width="10.85546875" style="248" customWidth="1"/>
    <col min="1286" max="1286" width="10.42578125" style="248" customWidth="1"/>
    <col min="1287" max="1287" width="8.85546875" style="248"/>
    <col min="1288" max="1288" width="10.85546875" style="248" customWidth="1"/>
    <col min="1289" max="1289" width="11.85546875" style="248" customWidth="1"/>
    <col min="1290" max="1290" width="8.85546875" style="248"/>
    <col min="1291" max="1291" width="10.7109375" style="248" customWidth="1"/>
    <col min="1292" max="1292" width="10.85546875" style="248" customWidth="1"/>
    <col min="1293" max="1293" width="8.85546875" style="248"/>
    <col min="1294" max="1294" width="11.140625" style="248" customWidth="1"/>
    <col min="1295" max="1295" width="10.140625" style="248" customWidth="1"/>
    <col min="1296" max="1537" width="8.85546875" style="248"/>
    <col min="1538" max="1538" width="13.140625" style="248" customWidth="1"/>
    <col min="1539" max="1539" width="66.42578125" style="248" customWidth="1"/>
    <col min="1540" max="1540" width="11.140625" style="248" customWidth="1"/>
    <col min="1541" max="1541" width="10.85546875" style="248" customWidth="1"/>
    <col min="1542" max="1542" width="10.42578125" style="248" customWidth="1"/>
    <col min="1543" max="1543" width="8.85546875" style="248"/>
    <col min="1544" max="1544" width="10.85546875" style="248" customWidth="1"/>
    <col min="1545" max="1545" width="11.85546875" style="248" customWidth="1"/>
    <col min="1546" max="1546" width="8.85546875" style="248"/>
    <col min="1547" max="1547" width="10.7109375" style="248" customWidth="1"/>
    <col min="1548" max="1548" width="10.85546875" style="248" customWidth="1"/>
    <col min="1549" max="1549" width="8.85546875" style="248"/>
    <col min="1550" max="1550" width="11.140625" style="248" customWidth="1"/>
    <col min="1551" max="1551" width="10.140625" style="248" customWidth="1"/>
    <col min="1552" max="1793" width="8.85546875" style="248"/>
    <col min="1794" max="1794" width="13.140625" style="248" customWidth="1"/>
    <col min="1795" max="1795" width="66.42578125" style="248" customWidth="1"/>
    <col min="1796" max="1796" width="11.140625" style="248" customWidth="1"/>
    <col min="1797" max="1797" width="10.85546875" style="248" customWidth="1"/>
    <col min="1798" max="1798" width="10.42578125" style="248" customWidth="1"/>
    <col min="1799" max="1799" width="8.85546875" style="248"/>
    <col min="1800" max="1800" width="10.85546875" style="248" customWidth="1"/>
    <col min="1801" max="1801" width="11.85546875" style="248" customWidth="1"/>
    <col min="1802" max="1802" width="8.85546875" style="248"/>
    <col min="1803" max="1803" width="10.7109375" style="248" customWidth="1"/>
    <col min="1804" max="1804" width="10.85546875" style="248" customWidth="1"/>
    <col min="1805" max="1805" width="8.85546875" style="248"/>
    <col min="1806" max="1806" width="11.140625" style="248" customWidth="1"/>
    <col min="1807" max="1807" width="10.140625" style="248" customWidth="1"/>
    <col min="1808" max="2049" width="8.85546875" style="248"/>
    <col min="2050" max="2050" width="13.140625" style="248" customWidth="1"/>
    <col min="2051" max="2051" width="66.42578125" style="248" customWidth="1"/>
    <col min="2052" max="2052" width="11.140625" style="248" customWidth="1"/>
    <col min="2053" max="2053" width="10.85546875" style="248" customWidth="1"/>
    <col min="2054" max="2054" width="10.42578125" style="248" customWidth="1"/>
    <col min="2055" max="2055" width="8.85546875" style="248"/>
    <col min="2056" max="2056" width="10.85546875" style="248" customWidth="1"/>
    <col min="2057" max="2057" width="11.85546875" style="248" customWidth="1"/>
    <col min="2058" max="2058" width="8.85546875" style="248"/>
    <col min="2059" max="2059" width="10.7109375" style="248" customWidth="1"/>
    <col min="2060" max="2060" width="10.85546875" style="248" customWidth="1"/>
    <col min="2061" max="2061" width="8.85546875" style="248"/>
    <col min="2062" max="2062" width="11.140625" style="248" customWidth="1"/>
    <col min="2063" max="2063" width="10.140625" style="248" customWidth="1"/>
    <col min="2064" max="2305" width="8.85546875" style="248"/>
    <col min="2306" max="2306" width="13.140625" style="248" customWidth="1"/>
    <col min="2307" max="2307" width="66.42578125" style="248" customWidth="1"/>
    <col min="2308" max="2308" width="11.140625" style="248" customWidth="1"/>
    <col min="2309" max="2309" width="10.85546875" style="248" customWidth="1"/>
    <col min="2310" max="2310" width="10.42578125" style="248" customWidth="1"/>
    <col min="2311" max="2311" width="8.85546875" style="248"/>
    <col min="2312" max="2312" width="10.85546875" style="248" customWidth="1"/>
    <col min="2313" max="2313" width="11.85546875" style="248" customWidth="1"/>
    <col min="2314" max="2314" width="8.85546875" style="248"/>
    <col min="2315" max="2315" width="10.7109375" style="248" customWidth="1"/>
    <col min="2316" max="2316" width="10.85546875" style="248" customWidth="1"/>
    <col min="2317" max="2317" width="8.85546875" style="248"/>
    <col min="2318" max="2318" width="11.140625" style="248" customWidth="1"/>
    <col min="2319" max="2319" width="10.140625" style="248" customWidth="1"/>
    <col min="2320" max="2561" width="8.85546875" style="248"/>
    <col min="2562" max="2562" width="13.140625" style="248" customWidth="1"/>
    <col min="2563" max="2563" width="66.42578125" style="248" customWidth="1"/>
    <col min="2564" max="2564" width="11.140625" style="248" customWidth="1"/>
    <col min="2565" max="2565" width="10.85546875" style="248" customWidth="1"/>
    <col min="2566" max="2566" width="10.42578125" style="248" customWidth="1"/>
    <col min="2567" max="2567" width="8.85546875" style="248"/>
    <col min="2568" max="2568" width="10.85546875" style="248" customWidth="1"/>
    <col min="2569" max="2569" width="11.85546875" style="248" customWidth="1"/>
    <col min="2570" max="2570" width="8.85546875" style="248"/>
    <col min="2571" max="2571" width="10.7109375" style="248" customWidth="1"/>
    <col min="2572" max="2572" width="10.85546875" style="248" customWidth="1"/>
    <col min="2573" max="2573" width="8.85546875" style="248"/>
    <col min="2574" max="2574" width="11.140625" style="248" customWidth="1"/>
    <col min="2575" max="2575" width="10.140625" style="248" customWidth="1"/>
    <col min="2576" max="2817" width="8.85546875" style="248"/>
    <col min="2818" max="2818" width="13.140625" style="248" customWidth="1"/>
    <col min="2819" max="2819" width="66.42578125" style="248" customWidth="1"/>
    <col min="2820" max="2820" width="11.140625" style="248" customWidth="1"/>
    <col min="2821" max="2821" width="10.85546875" style="248" customWidth="1"/>
    <col min="2822" max="2822" width="10.42578125" style="248" customWidth="1"/>
    <col min="2823" max="2823" width="8.85546875" style="248"/>
    <col min="2824" max="2824" width="10.85546875" style="248" customWidth="1"/>
    <col min="2825" max="2825" width="11.85546875" style="248" customWidth="1"/>
    <col min="2826" max="2826" width="8.85546875" style="248"/>
    <col min="2827" max="2827" width="10.7109375" style="248" customWidth="1"/>
    <col min="2828" max="2828" width="10.85546875" style="248" customWidth="1"/>
    <col min="2829" max="2829" width="8.85546875" style="248"/>
    <col min="2830" max="2830" width="11.140625" style="248" customWidth="1"/>
    <col min="2831" max="2831" width="10.140625" style="248" customWidth="1"/>
    <col min="2832" max="3073" width="8.85546875" style="248"/>
    <col min="3074" max="3074" width="13.140625" style="248" customWidth="1"/>
    <col min="3075" max="3075" width="66.42578125" style="248" customWidth="1"/>
    <col min="3076" max="3076" width="11.140625" style="248" customWidth="1"/>
    <col min="3077" max="3077" width="10.85546875" style="248" customWidth="1"/>
    <col min="3078" max="3078" width="10.42578125" style="248" customWidth="1"/>
    <col min="3079" max="3079" width="8.85546875" style="248"/>
    <col min="3080" max="3080" width="10.85546875" style="248" customWidth="1"/>
    <col min="3081" max="3081" width="11.85546875" style="248" customWidth="1"/>
    <col min="3082" max="3082" width="8.85546875" style="248"/>
    <col min="3083" max="3083" width="10.7109375" style="248" customWidth="1"/>
    <col min="3084" max="3084" width="10.85546875" style="248" customWidth="1"/>
    <col min="3085" max="3085" width="8.85546875" style="248"/>
    <col min="3086" max="3086" width="11.140625" style="248" customWidth="1"/>
    <col min="3087" max="3087" width="10.140625" style="248" customWidth="1"/>
    <col min="3088" max="3329" width="8.85546875" style="248"/>
    <col min="3330" max="3330" width="13.140625" style="248" customWidth="1"/>
    <col min="3331" max="3331" width="66.42578125" style="248" customWidth="1"/>
    <col min="3332" max="3332" width="11.140625" style="248" customWidth="1"/>
    <col min="3333" max="3333" width="10.85546875" style="248" customWidth="1"/>
    <col min="3334" max="3334" width="10.42578125" style="248" customWidth="1"/>
    <col min="3335" max="3335" width="8.85546875" style="248"/>
    <col min="3336" max="3336" width="10.85546875" style="248" customWidth="1"/>
    <col min="3337" max="3337" width="11.85546875" style="248" customWidth="1"/>
    <col min="3338" max="3338" width="8.85546875" style="248"/>
    <col min="3339" max="3339" width="10.7109375" style="248" customWidth="1"/>
    <col min="3340" max="3340" width="10.85546875" style="248" customWidth="1"/>
    <col min="3341" max="3341" width="8.85546875" style="248"/>
    <col min="3342" max="3342" width="11.140625" style="248" customWidth="1"/>
    <col min="3343" max="3343" width="10.140625" style="248" customWidth="1"/>
    <col min="3344" max="3585" width="8.85546875" style="248"/>
    <col min="3586" max="3586" width="13.140625" style="248" customWidth="1"/>
    <col min="3587" max="3587" width="66.42578125" style="248" customWidth="1"/>
    <col min="3588" max="3588" width="11.140625" style="248" customWidth="1"/>
    <col min="3589" max="3589" width="10.85546875" style="248" customWidth="1"/>
    <col min="3590" max="3590" width="10.42578125" style="248" customWidth="1"/>
    <col min="3591" max="3591" width="8.85546875" style="248"/>
    <col min="3592" max="3592" width="10.85546875" style="248" customWidth="1"/>
    <col min="3593" max="3593" width="11.85546875" style="248" customWidth="1"/>
    <col min="3594" max="3594" width="8.85546875" style="248"/>
    <col min="3595" max="3595" width="10.7109375" style="248" customWidth="1"/>
    <col min="3596" max="3596" width="10.85546875" style="248" customWidth="1"/>
    <col min="3597" max="3597" width="8.85546875" style="248"/>
    <col min="3598" max="3598" width="11.140625" style="248" customWidth="1"/>
    <col min="3599" max="3599" width="10.140625" style="248" customWidth="1"/>
    <col min="3600" max="3841" width="8.85546875" style="248"/>
    <col min="3842" max="3842" width="13.140625" style="248" customWidth="1"/>
    <col min="3843" max="3843" width="66.42578125" style="248" customWidth="1"/>
    <col min="3844" max="3844" width="11.140625" style="248" customWidth="1"/>
    <col min="3845" max="3845" width="10.85546875" style="248" customWidth="1"/>
    <col min="3846" max="3846" width="10.42578125" style="248" customWidth="1"/>
    <col min="3847" max="3847" width="8.85546875" style="248"/>
    <col min="3848" max="3848" width="10.85546875" style="248" customWidth="1"/>
    <col min="3849" max="3849" width="11.85546875" style="248" customWidth="1"/>
    <col min="3850" max="3850" width="8.85546875" style="248"/>
    <col min="3851" max="3851" width="10.7109375" style="248" customWidth="1"/>
    <col min="3852" max="3852" width="10.85546875" style="248" customWidth="1"/>
    <col min="3853" max="3853" width="8.85546875" style="248"/>
    <col min="3854" max="3854" width="11.140625" style="248" customWidth="1"/>
    <col min="3855" max="3855" width="10.140625" style="248" customWidth="1"/>
    <col min="3856" max="4097" width="8.85546875" style="248"/>
    <col min="4098" max="4098" width="13.140625" style="248" customWidth="1"/>
    <col min="4099" max="4099" width="66.42578125" style="248" customWidth="1"/>
    <col min="4100" max="4100" width="11.140625" style="248" customWidth="1"/>
    <col min="4101" max="4101" width="10.85546875" style="248" customWidth="1"/>
    <col min="4102" max="4102" width="10.42578125" style="248" customWidth="1"/>
    <col min="4103" max="4103" width="8.85546875" style="248"/>
    <col min="4104" max="4104" width="10.85546875" style="248" customWidth="1"/>
    <col min="4105" max="4105" width="11.85546875" style="248" customWidth="1"/>
    <col min="4106" max="4106" width="8.85546875" style="248"/>
    <col min="4107" max="4107" width="10.7109375" style="248" customWidth="1"/>
    <col min="4108" max="4108" width="10.85546875" style="248" customWidth="1"/>
    <col min="4109" max="4109" width="8.85546875" style="248"/>
    <col min="4110" max="4110" width="11.140625" style="248" customWidth="1"/>
    <col min="4111" max="4111" width="10.140625" style="248" customWidth="1"/>
    <col min="4112" max="4353" width="8.85546875" style="248"/>
    <col min="4354" max="4354" width="13.140625" style="248" customWidth="1"/>
    <col min="4355" max="4355" width="66.42578125" style="248" customWidth="1"/>
    <col min="4356" max="4356" width="11.140625" style="248" customWidth="1"/>
    <col min="4357" max="4357" width="10.85546875" style="248" customWidth="1"/>
    <col min="4358" max="4358" width="10.42578125" style="248" customWidth="1"/>
    <col min="4359" max="4359" width="8.85546875" style="248"/>
    <col min="4360" max="4360" width="10.85546875" style="248" customWidth="1"/>
    <col min="4361" max="4361" width="11.85546875" style="248" customWidth="1"/>
    <col min="4362" max="4362" width="8.85546875" style="248"/>
    <col min="4363" max="4363" width="10.7109375" style="248" customWidth="1"/>
    <col min="4364" max="4364" width="10.85546875" style="248" customWidth="1"/>
    <col min="4365" max="4365" width="8.85546875" style="248"/>
    <col min="4366" max="4366" width="11.140625" style="248" customWidth="1"/>
    <col min="4367" max="4367" width="10.140625" style="248" customWidth="1"/>
    <col min="4368" max="4609" width="8.85546875" style="248"/>
    <col min="4610" max="4610" width="13.140625" style="248" customWidth="1"/>
    <col min="4611" max="4611" width="66.42578125" style="248" customWidth="1"/>
    <col min="4612" max="4612" width="11.140625" style="248" customWidth="1"/>
    <col min="4613" max="4613" width="10.85546875" style="248" customWidth="1"/>
    <col min="4614" max="4614" width="10.42578125" style="248" customWidth="1"/>
    <col min="4615" max="4615" width="8.85546875" style="248"/>
    <col min="4616" max="4616" width="10.85546875" style="248" customWidth="1"/>
    <col min="4617" max="4617" width="11.85546875" style="248" customWidth="1"/>
    <col min="4618" max="4618" width="8.85546875" style="248"/>
    <col min="4619" max="4619" width="10.7109375" style="248" customWidth="1"/>
    <col min="4620" max="4620" width="10.85546875" style="248" customWidth="1"/>
    <col min="4621" max="4621" width="8.85546875" style="248"/>
    <col min="4622" max="4622" width="11.140625" style="248" customWidth="1"/>
    <col min="4623" max="4623" width="10.140625" style="248" customWidth="1"/>
    <col min="4624" max="4865" width="8.85546875" style="248"/>
    <col min="4866" max="4866" width="13.140625" style="248" customWidth="1"/>
    <col min="4867" max="4867" width="66.42578125" style="248" customWidth="1"/>
    <col min="4868" max="4868" width="11.140625" style="248" customWidth="1"/>
    <col min="4869" max="4869" width="10.85546875" style="248" customWidth="1"/>
    <col min="4870" max="4870" width="10.42578125" style="248" customWidth="1"/>
    <col min="4871" max="4871" width="8.85546875" style="248"/>
    <col min="4872" max="4872" width="10.85546875" style="248" customWidth="1"/>
    <col min="4873" max="4873" width="11.85546875" style="248" customWidth="1"/>
    <col min="4874" max="4874" width="8.85546875" style="248"/>
    <col min="4875" max="4875" width="10.7109375" style="248" customWidth="1"/>
    <col min="4876" max="4876" width="10.85546875" style="248" customWidth="1"/>
    <col min="4877" max="4877" width="8.85546875" style="248"/>
    <col min="4878" max="4878" width="11.140625" style="248" customWidth="1"/>
    <col min="4879" max="4879" width="10.140625" style="248" customWidth="1"/>
    <col min="4880" max="5121" width="8.85546875" style="248"/>
    <col min="5122" max="5122" width="13.140625" style="248" customWidth="1"/>
    <col min="5123" max="5123" width="66.42578125" style="248" customWidth="1"/>
    <col min="5124" max="5124" width="11.140625" style="248" customWidth="1"/>
    <col min="5125" max="5125" width="10.85546875" style="248" customWidth="1"/>
    <col min="5126" max="5126" width="10.42578125" style="248" customWidth="1"/>
    <col min="5127" max="5127" width="8.85546875" style="248"/>
    <col min="5128" max="5128" width="10.85546875" style="248" customWidth="1"/>
    <col min="5129" max="5129" width="11.85546875" style="248" customWidth="1"/>
    <col min="5130" max="5130" width="8.85546875" style="248"/>
    <col min="5131" max="5131" width="10.7109375" style="248" customWidth="1"/>
    <col min="5132" max="5132" width="10.85546875" style="248" customWidth="1"/>
    <col min="5133" max="5133" width="8.85546875" style="248"/>
    <col min="5134" max="5134" width="11.140625" style="248" customWidth="1"/>
    <col min="5135" max="5135" width="10.140625" style="248" customWidth="1"/>
    <col min="5136" max="5377" width="8.85546875" style="248"/>
    <col min="5378" max="5378" width="13.140625" style="248" customWidth="1"/>
    <col min="5379" max="5379" width="66.42578125" style="248" customWidth="1"/>
    <col min="5380" max="5380" width="11.140625" style="248" customWidth="1"/>
    <col min="5381" max="5381" width="10.85546875" style="248" customWidth="1"/>
    <col min="5382" max="5382" width="10.42578125" style="248" customWidth="1"/>
    <col min="5383" max="5383" width="8.85546875" style="248"/>
    <col min="5384" max="5384" width="10.85546875" style="248" customWidth="1"/>
    <col min="5385" max="5385" width="11.85546875" style="248" customWidth="1"/>
    <col min="5386" max="5386" width="8.85546875" style="248"/>
    <col min="5387" max="5387" width="10.7109375" style="248" customWidth="1"/>
    <col min="5388" max="5388" width="10.85546875" style="248" customWidth="1"/>
    <col min="5389" max="5389" width="8.85546875" style="248"/>
    <col min="5390" max="5390" width="11.140625" style="248" customWidth="1"/>
    <col min="5391" max="5391" width="10.140625" style="248" customWidth="1"/>
    <col min="5392" max="5633" width="8.85546875" style="248"/>
    <col min="5634" max="5634" width="13.140625" style="248" customWidth="1"/>
    <col min="5635" max="5635" width="66.42578125" style="248" customWidth="1"/>
    <col min="5636" max="5636" width="11.140625" style="248" customWidth="1"/>
    <col min="5637" max="5637" width="10.85546875" style="248" customWidth="1"/>
    <col min="5638" max="5638" width="10.42578125" style="248" customWidth="1"/>
    <col min="5639" max="5639" width="8.85546875" style="248"/>
    <col min="5640" max="5640" width="10.85546875" style="248" customWidth="1"/>
    <col min="5641" max="5641" width="11.85546875" style="248" customWidth="1"/>
    <col min="5642" max="5642" width="8.85546875" style="248"/>
    <col min="5643" max="5643" width="10.7109375" style="248" customWidth="1"/>
    <col min="5644" max="5644" width="10.85546875" style="248" customWidth="1"/>
    <col min="5645" max="5645" width="8.85546875" style="248"/>
    <col min="5646" max="5646" width="11.140625" style="248" customWidth="1"/>
    <col min="5647" max="5647" width="10.140625" style="248" customWidth="1"/>
    <col min="5648" max="5889" width="8.85546875" style="248"/>
    <col min="5890" max="5890" width="13.140625" style="248" customWidth="1"/>
    <col min="5891" max="5891" width="66.42578125" style="248" customWidth="1"/>
    <col min="5892" max="5892" width="11.140625" style="248" customWidth="1"/>
    <col min="5893" max="5893" width="10.85546875" style="248" customWidth="1"/>
    <col min="5894" max="5894" width="10.42578125" style="248" customWidth="1"/>
    <col min="5895" max="5895" width="8.85546875" style="248"/>
    <col min="5896" max="5896" width="10.85546875" style="248" customWidth="1"/>
    <col min="5897" max="5897" width="11.85546875" style="248" customWidth="1"/>
    <col min="5898" max="5898" width="8.85546875" style="248"/>
    <col min="5899" max="5899" width="10.7109375" style="248" customWidth="1"/>
    <col min="5900" max="5900" width="10.85546875" style="248" customWidth="1"/>
    <col min="5901" max="5901" width="8.85546875" style="248"/>
    <col min="5902" max="5902" width="11.140625" style="248" customWidth="1"/>
    <col min="5903" max="5903" width="10.140625" style="248" customWidth="1"/>
    <col min="5904" max="6145" width="8.85546875" style="248"/>
    <col min="6146" max="6146" width="13.140625" style="248" customWidth="1"/>
    <col min="6147" max="6147" width="66.42578125" style="248" customWidth="1"/>
    <col min="6148" max="6148" width="11.140625" style="248" customWidth="1"/>
    <col min="6149" max="6149" width="10.85546875" style="248" customWidth="1"/>
    <col min="6150" max="6150" width="10.42578125" style="248" customWidth="1"/>
    <col min="6151" max="6151" width="8.85546875" style="248"/>
    <col min="6152" max="6152" width="10.85546875" style="248" customWidth="1"/>
    <col min="6153" max="6153" width="11.85546875" style="248" customWidth="1"/>
    <col min="6154" max="6154" width="8.85546875" style="248"/>
    <col min="6155" max="6155" width="10.7109375" style="248" customWidth="1"/>
    <col min="6156" max="6156" width="10.85546875" style="248" customWidth="1"/>
    <col min="6157" max="6157" width="8.85546875" style="248"/>
    <col min="6158" max="6158" width="11.140625" style="248" customWidth="1"/>
    <col min="6159" max="6159" width="10.140625" style="248" customWidth="1"/>
    <col min="6160" max="6401" width="8.85546875" style="248"/>
    <col min="6402" max="6402" width="13.140625" style="248" customWidth="1"/>
    <col min="6403" max="6403" width="66.42578125" style="248" customWidth="1"/>
    <col min="6404" max="6404" width="11.140625" style="248" customWidth="1"/>
    <col min="6405" max="6405" width="10.85546875" style="248" customWidth="1"/>
    <col min="6406" max="6406" width="10.42578125" style="248" customWidth="1"/>
    <col min="6407" max="6407" width="8.85546875" style="248"/>
    <col min="6408" max="6408" width="10.85546875" style="248" customWidth="1"/>
    <col min="6409" max="6409" width="11.85546875" style="248" customWidth="1"/>
    <col min="6410" max="6410" width="8.85546875" style="248"/>
    <col min="6411" max="6411" width="10.7109375" style="248" customWidth="1"/>
    <col min="6412" max="6412" width="10.85546875" style="248" customWidth="1"/>
    <col min="6413" max="6413" width="8.85546875" style="248"/>
    <col min="6414" max="6414" width="11.140625" style="248" customWidth="1"/>
    <col min="6415" max="6415" width="10.140625" style="248" customWidth="1"/>
    <col min="6416" max="6657" width="8.85546875" style="248"/>
    <col min="6658" max="6658" width="13.140625" style="248" customWidth="1"/>
    <col min="6659" max="6659" width="66.42578125" style="248" customWidth="1"/>
    <col min="6660" max="6660" width="11.140625" style="248" customWidth="1"/>
    <col min="6661" max="6661" width="10.85546875" style="248" customWidth="1"/>
    <col min="6662" max="6662" width="10.42578125" style="248" customWidth="1"/>
    <col min="6663" max="6663" width="8.85546875" style="248"/>
    <col min="6664" max="6664" width="10.85546875" style="248" customWidth="1"/>
    <col min="6665" max="6665" width="11.85546875" style="248" customWidth="1"/>
    <col min="6666" max="6666" width="8.85546875" style="248"/>
    <col min="6667" max="6667" width="10.7109375" style="248" customWidth="1"/>
    <col min="6668" max="6668" width="10.85546875" style="248" customWidth="1"/>
    <col min="6669" max="6669" width="8.85546875" style="248"/>
    <col min="6670" max="6670" width="11.140625" style="248" customWidth="1"/>
    <col min="6671" max="6671" width="10.140625" style="248" customWidth="1"/>
    <col min="6672" max="6913" width="8.85546875" style="248"/>
    <col min="6914" max="6914" width="13.140625" style="248" customWidth="1"/>
    <col min="6915" max="6915" width="66.42578125" style="248" customWidth="1"/>
    <col min="6916" max="6916" width="11.140625" style="248" customWidth="1"/>
    <col min="6917" max="6917" width="10.85546875" style="248" customWidth="1"/>
    <col min="6918" max="6918" width="10.42578125" style="248" customWidth="1"/>
    <col min="6919" max="6919" width="8.85546875" style="248"/>
    <col min="6920" max="6920" width="10.85546875" style="248" customWidth="1"/>
    <col min="6921" max="6921" width="11.85546875" style="248" customWidth="1"/>
    <col min="6922" max="6922" width="8.85546875" style="248"/>
    <col min="6923" max="6923" width="10.7109375" style="248" customWidth="1"/>
    <col min="6924" max="6924" width="10.85546875" style="248" customWidth="1"/>
    <col min="6925" max="6925" width="8.85546875" style="248"/>
    <col min="6926" max="6926" width="11.140625" style="248" customWidth="1"/>
    <col min="6927" max="6927" width="10.140625" style="248" customWidth="1"/>
    <col min="6928" max="7169" width="8.85546875" style="248"/>
    <col min="7170" max="7170" width="13.140625" style="248" customWidth="1"/>
    <col min="7171" max="7171" width="66.42578125" style="248" customWidth="1"/>
    <col min="7172" max="7172" width="11.140625" style="248" customWidth="1"/>
    <col min="7173" max="7173" width="10.85546875" style="248" customWidth="1"/>
    <col min="7174" max="7174" width="10.42578125" style="248" customWidth="1"/>
    <col min="7175" max="7175" width="8.85546875" style="248"/>
    <col min="7176" max="7176" width="10.85546875" style="248" customWidth="1"/>
    <col min="7177" max="7177" width="11.85546875" style="248" customWidth="1"/>
    <col min="7178" max="7178" width="8.85546875" style="248"/>
    <col min="7179" max="7179" width="10.7109375" style="248" customWidth="1"/>
    <col min="7180" max="7180" width="10.85546875" style="248" customWidth="1"/>
    <col min="7181" max="7181" width="8.85546875" style="248"/>
    <col min="7182" max="7182" width="11.140625" style="248" customWidth="1"/>
    <col min="7183" max="7183" width="10.140625" style="248" customWidth="1"/>
    <col min="7184" max="7425" width="8.85546875" style="248"/>
    <col min="7426" max="7426" width="13.140625" style="248" customWidth="1"/>
    <col min="7427" max="7427" width="66.42578125" style="248" customWidth="1"/>
    <col min="7428" max="7428" width="11.140625" style="248" customWidth="1"/>
    <col min="7429" max="7429" width="10.85546875" style="248" customWidth="1"/>
    <col min="7430" max="7430" width="10.42578125" style="248" customWidth="1"/>
    <col min="7431" max="7431" width="8.85546875" style="248"/>
    <col min="7432" max="7432" width="10.85546875" style="248" customWidth="1"/>
    <col min="7433" max="7433" width="11.85546875" style="248" customWidth="1"/>
    <col min="7434" max="7434" width="8.85546875" style="248"/>
    <col min="7435" max="7435" width="10.7109375" style="248" customWidth="1"/>
    <col min="7436" max="7436" width="10.85546875" style="248" customWidth="1"/>
    <col min="7437" max="7437" width="8.85546875" style="248"/>
    <col min="7438" max="7438" width="11.140625" style="248" customWidth="1"/>
    <col min="7439" max="7439" width="10.140625" style="248" customWidth="1"/>
    <col min="7440" max="7681" width="8.85546875" style="248"/>
    <col min="7682" max="7682" width="13.140625" style="248" customWidth="1"/>
    <col min="7683" max="7683" width="66.42578125" style="248" customWidth="1"/>
    <col min="7684" max="7684" width="11.140625" style="248" customWidth="1"/>
    <col min="7685" max="7685" width="10.85546875" style="248" customWidth="1"/>
    <col min="7686" max="7686" width="10.42578125" style="248" customWidth="1"/>
    <col min="7687" max="7687" width="8.85546875" style="248"/>
    <col min="7688" max="7688" width="10.85546875" style="248" customWidth="1"/>
    <col min="7689" max="7689" width="11.85546875" style="248" customWidth="1"/>
    <col min="7690" max="7690" width="8.85546875" style="248"/>
    <col min="7691" max="7691" width="10.7109375" style="248" customWidth="1"/>
    <col min="7692" max="7692" width="10.85546875" style="248" customWidth="1"/>
    <col min="7693" max="7693" width="8.85546875" style="248"/>
    <col min="7694" max="7694" width="11.140625" style="248" customWidth="1"/>
    <col min="7695" max="7695" width="10.140625" style="248" customWidth="1"/>
    <col min="7696" max="7937" width="8.85546875" style="248"/>
    <col min="7938" max="7938" width="13.140625" style="248" customWidth="1"/>
    <col min="7939" max="7939" width="66.42578125" style="248" customWidth="1"/>
    <col min="7940" max="7940" width="11.140625" style="248" customWidth="1"/>
    <col min="7941" max="7941" width="10.85546875" style="248" customWidth="1"/>
    <col min="7942" max="7942" width="10.42578125" style="248" customWidth="1"/>
    <col min="7943" max="7943" width="8.85546875" style="248"/>
    <col min="7944" max="7944" width="10.85546875" style="248" customWidth="1"/>
    <col min="7945" max="7945" width="11.85546875" style="248" customWidth="1"/>
    <col min="7946" max="7946" width="8.85546875" style="248"/>
    <col min="7947" max="7947" width="10.7109375" style="248" customWidth="1"/>
    <col min="7948" max="7948" width="10.85546875" style="248" customWidth="1"/>
    <col min="7949" max="7949" width="8.85546875" style="248"/>
    <col min="7950" max="7950" width="11.140625" style="248" customWidth="1"/>
    <col min="7951" max="7951" width="10.140625" style="248" customWidth="1"/>
    <col min="7952" max="8193" width="8.85546875" style="248"/>
    <col min="8194" max="8194" width="13.140625" style="248" customWidth="1"/>
    <col min="8195" max="8195" width="66.42578125" style="248" customWidth="1"/>
    <col min="8196" max="8196" width="11.140625" style="248" customWidth="1"/>
    <col min="8197" max="8197" width="10.85546875" style="248" customWidth="1"/>
    <col min="8198" max="8198" width="10.42578125" style="248" customWidth="1"/>
    <col min="8199" max="8199" width="8.85546875" style="248"/>
    <col min="8200" max="8200" width="10.85546875" style="248" customWidth="1"/>
    <col min="8201" max="8201" width="11.85546875" style="248" customWidth="1"/>
    <col min="8202" max="8202" width="8.85546875" style="248"/>
    <col min="8203" max="8203" width="10.7109375" style="248" customWidth="1"/>
    <col min="8204" max="8204" width="10.85546875" style="248" customWidth="1"/>
    <col min="8205" max="8205" width="8.85546875" style="248"/>
    <col min="8206" max="8206" width="11.140625" style="248" customWidth="1"/>
    <col min="8207" max="8207" width="10.140625" style="248" customWidth="1"/>
    <col min="8208" max="8449" width="8.85546875" style="248"/>
    <col min="8450" max="8450" width="13.140625" style="248" customWidth="1"/>
    <col min="8451" max="8451" width="66.42578125" style="248" customWidth="1"/>
    <col min="8452" max="8452" width="11.140625" style="248" customWidth="1"/>
    <col min="8453" max="8453" width="10.85546875" style="248" customWidth="1"/>
    <col min="8454" max="8454" width="10.42578125" style="248" customWidth="1"/>
    <col min="8455" max="8455" width="8.85546875" style="248"/>
    <col min="8456" max="8456" width="10.85546875" style="248" customWidth="1"/>
    <col min="8457" max="8457" width="11.85546875" style="248" customWidth="1"/>
    <col min="8458" max="8458" width="8.85546875" style="248"/>
    <col min="8459" max="8459" width="10.7109375" style="248" customWidth="1"/>
    <col min="8460" max="8460" width="10.85546875" style="248" customWidth="1"/>
    <col min="8461" max="8461" width="8.85546875" style="248"/>
    <col min="8462" max="8462" width="11.140625" style="248" customWidth="1"/>
    <col min="8463" max="8463" width="10.140625" style="248" customWidth="1"/>
    <col min="8464" max="8705" width="8.85546875" style="248"/>
    <col min="8706" max="8706" width="13.140625" style="248" customWidth="1"/>
    <col min="8707" max="8707" width="66.42578125" style="248" customWidth="1"/>
    <col min="8708" max="8708" width="11.140625" style="248" customWidth="1"/>
    <col min="8709" max="8709" width="10.85546875" style="248" customWidth="1"/>
    <col min="8710" max="8710" width="10.42578125" style="248" customWidth="1"/>
    <col min="8711" max="8711" width="8.85546875" style="248"/>
    <col min="8712" max="8712" width="10.85546875" style="248" customWidth="1"/>
    <col min="8713" max="8713" width="11.85546875" style="248" customWidth="1"/>
    <col min="8714" max="8714" width="8.85546875" style="248"/>
    <col min="8715" max="8715" width="10.7109375" style="248" customWidth="1"/>
    <col min="8716" max="8716" width="10.85546875" style="248" customWidth="1"/>
    <col min="8717" max="8717" width="8.85546875" style="248"/>
    <col min="8718" max="8718" width="11.140625" style="248" customWidth="1"/>
    <col min="8719" max="8719" width="10.140625" style="248" customWidth="1"/>
    <col min="8720" max="8961" width="8.85546875" style="248"/>
    <col min="8962" max="8962" width="13.140625" style="248" customWidth="1"/>
    <col min="8963" max="8963" width="66.42578125" style="248" customWidth="1"/>
    <col min="8964" max="8964" width="11.140625" style="248" customWidth="1"/>
    <col min="8965" max="8965" width="10.85546875" style="248" customWidth="1"/>
    <col min="8966" max="8966" width="10.42578125" style="248" customWidth="1"/>
    <col min="8967" max="8967" width="8.85546875" style="248"/>
    <col min="8968" max="8968" width="10.85546875" style="248" customWidth="1"/>
    <col min="8969" max="8969" width="11.85546875" style="248" customWidth="1"/>
    <col min="8970" max="8970" width="8.85546875" style="248"/>
    <col min="8971" max="8971" width="10.7109375" style="248" customWidth="1"/>
    <col min="8972" max="8972" width="10.85546875" style="248" customWidth="1"/>
    <col min="8973" max="8973" width="8.85546875" style="248"/>
    <col min="8974" max="8974" width="11.140625" style="248" customWidth="1"/>
    <col min="8975" max="8975" width="10.140625" style="248" customWidth="1"/>
    <col min="8976" max="9217" width="8.85546875" style="248"/>
    <col min="9218" max="9218" width="13.140625" style="248" customWidth="1"/>
    <col min="9219" max="9219" width="66.42578125" style="248" customWidth="1"/>
    <col min="9220" max="9220" width="11.140625" style="248" customWidth="1"/>
    <col min="9221" max="9221" width="10.85546875" style="248" customWidth="1"/>
    <col min="9222" max="9222" width="10.42578125" style="248" customWidth="1"/>
    <col min="9223" max="9223" width="8.85546875" style="248"/>
    <col min="9224" max="9224" width="10.85546875" style="248" customWidth="1"/>
    <col min="9225" max="9225" width="11.85546875" style="248" customWidth="1"/>
    <col min="9226" max="9226" width="8.85546875" style="248"/>
    <col min="9227" max="9227" width="10.7109375" style="248" customWidth="1"/>
    <col min="9228" max="9228" width="10.85546875" style="248" customWidth="1"/>
    <col min="9229" max="9229" width="8.85546875" style="248"/>
    <col min="9230" max="9230" width="11.140625" style="248" customWidth="1"/>
    <col min="9231" max="9231" width="10.140625" style="248" customWidth="1"/>
    <col min="9232" max="9473" width="8.85546875" style="248"/>
    <col min="9474" max="9474" width="13.140625" style="248" customWidth="1"/>
    <col min="9475" max="9475" width="66.42578125" style="248" customWidth="1"/>
    <col min="9476" max="9476" width="11.140625" style="248" customWidth="1"/>
    <col min="9477" max="9477" width="10.85546875" style="248" customWidth="1"/>
    <col min="9478" max="9478" width="10.42578125" style="248" customWidth="1"/>
    <col min="9479" max="9479" width="8.85546875" style="248"/>
    <col min="9480" max="9480" width="10.85546875" style="248" customWidth="1"/>
    <col min="9481" max="9481" width="11.85546875" style="248" customWidth="1"/>
    <col min="9482" max="9482" width="8.85546875" style="248"/>
    <col min="9483" max="9483" width="10.7109375" style="248" customWidth="1"/>
    <col min="9484" max="9484" width="10.85546875" style="248" customWidth="1"/>
    <col min="9485" max="9485" width="8.85546875" style="248"/>
    <col min="9486" max="9486" width="11.140625" style="248" customWidth="1"/>
    <col min="9487" max="9487" width="10.140625" style="248" customWidth="1"/>
    <col min="9488" max="9729" width="8.85546875" style="248"/>
    <col min="9730" max="9730" width="13.140625" style="248" customWidth="1"/>
    <col min="9731" max="9731" width="66.42578125" style="248" customWidth="1"/>
    <col min="9732" max="9732" width="11.140625" style="248" customWidth="1"/>
    <col min="9733" max="9733" width="10.85546875" style="248" customWidth="1"/>
    <col min="9734" max="9734" width="10.42578125" style="248" customWidth="1"/>
    <col min="9735" max="9735" width="8.85546875" style="248"/>
    <col min="9736" max="9736" width="10.85546875" style="248" customWidth="1"/>
    <col min="9737" max="9737" width="11.85546875" style="248" customWidth="1"/>
    <col min="9738" max="9738" width="8.85546875" style="248"/>
    <col min="9739" max="9739" width="10.7109375" style="248" customWidth="1"/>
    <col min="9740" max="9740" width="10.85546875" style="248" customWidth="1"/>
    <col min="9741" max="9741" width="8.85546875" style="248"/>
    <col min="9742" max="9742" width="11.140625" style="248" customWidth="1"/>
    <col min="9743" max="9743" width="10.140625" style="248" customWidth="1"/>
    <col min="9744" max="9985" width="8.85546875" style="248"/>
    <col min="9986" max="9986" width="13.140625" style="248" customWidth="1"/>
    <col min="9987" max="9987" width="66.42578125" style="248" customWidth="1"/>
    <col min="9988" max="9988" width="11.140625" style="248" customWidth="1"/>
    <col min="9989" max="9989" width="10.85546875" style="248" customWidth="1"/>
    <col min="9990" max="9990" width="10.42578125" style="248" customWidth="1"/>
    <col min="9991" max="9991" width="8.85546875" style="248"/>
    <col min="9992" max="9992" width="10.85546875" style="248" customWidth="1"/>
    <col min="9993" max="9993" width="11.85546875" style="248" customWidth="1"/>
    <col min="9994" max="9994" width="8.85546875" style="248"/>
    <col min="9995" max="9995" width="10.7109375" style="248" customWidth="1"/>
    <col min="9996" max="9996" width="10.85546875" style="248" customWidth="1"/>
    <col min="9997" max="9997" width="8.85546875" style="248"/>
    <col min="9998" max="9998" width="11.140625" style="248" customWidth="1"/>
    <col min="9999" max="9999" width="10.140625" style="248" customWidth="1"/>
    <col min="10000" max="10241" width="8.85546875" style="248"/>
    <col min="10242" max="10242" width="13.140625" style="248" customWidth="1"/>
    <col min="10243" max="10243" width="66.42578125" style="248" customWidth="1"/>
    <col min="10244" max="10244" width="11.140625" style="248" customWidth="1"/>
    <col min="10245" max="10245" width="10.85546875" style="248" customWidth="1"/>
    <col min="10246" max="10246" width="10.42578125" style="248" customWidth="1"/>
    <col min="10247" max="10247" width="8.85546875" style="248"/>
    <col min="10248" max="10248" width="10.85546875" style="248" customWidth="1"/>
    <col min="10249" max="10249" width="11.85546875" style="248" customWidth="1"/>
    <col min="10250" max="10250" width="8.85546875" style="248"/>
    <col min="10251" max="10251" width="10.7109375" style="248" customWidth="1"/>
    <col min="10252" max="10252" width="10.85546875" style="248" customWidth="1"/>
    <col min="10253" max="10253" width="8.85546875" style="248"/>
    <col min="10254" max="10254" width="11.140625" style="248" customWidth="1"/>
    <col min="10255" max="10255" width="10.140625" style="248" customWidth="1"/>
    <col min="10256" max="10497" width="8.85546875" style="248"/>
    <col min="10498" max="10498" width="13.140625" style="248" customWidth="1"/>
    <col min="10499" max="10499" width="66.42578125" style="248" customWidth="1"/>
    <col min="10500" max="10500" width="11.140625" style="248" customWidth="1"/>
    <col min="10501" max="10501" width="10.85546875" style="248" customWidth="1"/>
    <col min="10502" max="10502" width="10.42578125" style="248" customWidth="1"/>
    <col min="10503" max="10503" width="8.85546875" style="248"/>
    <col min="10504" max="10504" width="10.85546875" style="248" customWidth="1"/>
    <col min="10505" max="10505" width="11.85546875" style="248" customWidth="1"/>
    <col min="10506" max="10506" width="8.85546875" style="248"/>
    <col min="10507" max="10507" width="10.7109375" style="248" customWidth="1"/>
    <col min="10508" max="10508" width="10.85546875" style="248" customWidth="1"/>
    <col min="10509" max="10509" width="8.85546875" style="248"/>
    <col min="10510" max="10510" width="11.140625" style="248" customWidth="1"/>
    <col min="10511" max="10511" width="10.140625" style="248" customWidth="1"/>
    <col min="10512" max="10753" width="8.85546875" style="248"/>
    <col min="10754" max="10754" width="13.140625" style="248" customWidth="1"/>
    <col min="10755" max="10755" width="66.42578125" style="248" customWidth="1"/>
    <col min="10756" max="10756" width="11.140625" style="248" customWidth="1"/>
    <col min="10757" max="10757" width="10.85546875" style="248" customWidth="1"/>
    <col min="10758" max="10758" width="10.42578125" style="248" customWidth="1"/>
    <col min="10759" max="10759" width="8.85546875" style="248"/>
    <col min="10760" max="10760" width="10.85546875" style="248" customWidth="1"/>
    <col min="10761" max="10761" width="11.85546875" style="248" customWidth="1"/>
    <col min="10762" max="10762" width="8.85546875" style="248"/>
    <col min="10763" max="10763" width="10.7109375" style="248" customWidth="1"/>
    <col min="10764" max="10764" width="10.85546875" style="248" customWidth="1"/>
    <col min="10765" max="10765" width="8.85546875" style="248"/>
    <col min="10766" max="10766" width="11.140625" style="248" customWidth="1"/>
    <col min="10767" max="10767" width="10.140625" style="248" customWidth="1"/>
    <col min="10768" max="11009" width="8.85546875" style="248"/>
    <col min="11010" max="11010" width="13.140625" style="248" customWidth="1"/>
    <col min="11011" max="11011" width="66.42578125" style="248" customWidth="1"/>
    <col min="11012" max="11012" width="11.140625" style="248" customWidth="1"/>
    <col min="11013" max="11013" width="10.85546875" style="248" customWidth="1"/>
    <col min="11014" max="11014" width="10.42578125" style="248" customWidth="1"/>
    <col min="11015" max="11015" width="8.85546875" style="248"/>
    <col min="11016" max="11016" width="10.85546875" style="248" customWidth="1"/>
    <col min="11017" max="11017" width="11.85546875" style="248" customWidth="1"/>
    <col min="11018" max="11018" width="8.85546875" style="248"/>
    <col min="11019" max="11019" width="10.7109375" style="248" customWidth="1"/>
    <col min="11020" max="11020" width="10.85546875" style="248" customWidth="1"/>
    <col min="11021" max="11021" width="8.85546875" style="248"/>
    <col min="11022" max="11022" width="11.140625" style="248" customWidth="1"/>
    <col min="11023" max="11023" width="10.140625" style="248" customWidth="1"/>
    <col min="11024" max="11265" width="8.85546875" style="248"/>
    <col min="11266" max="11266" width="13.140625" style="248" customWidth="1"/>
    <col min="11267" max="11267" width="66.42578125" style="248" customWidth="1"/>
    <col min="11268" max="11268" width="11.140625" style="248" customWidth="1"/>
    <col min="11269" max="11269" width="10.85546875" style="248" customWidth="1"/>
    <col min="11270" max="11270" width="10.42578125" style="248" customWidth="1"/>
    <col min="11271" max="11271" width="8.85546875" style="248"/>
    <col min="11272" max="11272" width="10.85546875" style="248" customWidth="1"/>
    <col min="11273" max="11273" width="11.85546875" style="248" customWidth="1"/>
    <col min="11274" max="11274" width="8.85546875" style="248"/>
    <col min="11275" max="11275" width="10.7109375" style="248" customWidth="1"/>
    <col min="11276" max="11276" width="10.85546875" style="248" customWidth="1"/>
    <col min="11277" max="11277" width="8.85546875" style="248"/>
    <col min="11278" max="11278" width="11.140625" style="248" customWidth="1"/>
    <col min="11279" max="11279" width="10.140625" style="248" customWidth="1"/>
    <col min="11280" max="11521" width="8.85546875" style="248"/>
    <col min="11522" max="11522" width="13.140625" style="248" customWidth="1"/>
    <col min="11523" max="11523" width="66.42578125" style="248" customWidth="1"/>
    <col min="11524" max="11524" width="11.140625" style="248" customWidth="1"/>
    <col min="11525" max="11525" width="10.85546875" style="248" customWidth="1"/>
    <col min="11526" max="11526" width="10.42578125" style="248" customWidth="1"/>
    <col min="11527" max="11527" width="8.85546875" style="248"/>
    <col min="11528" max="11528" width="10.85546875" style="248" customWidth="1"/>
    <col min="11529" max="11529" width="11.85546875" style="248" customWidth="1"/>
    <col min="11530" max="11530" width="8.85546875" style="248"/>
    <col min="11531" max="11531" width="10.7109375" style="248" customWidth="1"/>
    <col min="11532" max="11532" width="10.85546875" style="248" customWidth="1"/>
    <col min="11533" max="11533" width="8.85546875" style="248"/>
    <col min="11534" max="11534" width="11.140625" style="248" customWidth="1"/>
    <col min="11535" max="11535" width="10.140625" style="248" customWidth="1"/>
    <col min="11536" max="11777" width="8.85546875" style="248"/>
    <col min="11778" max="11778" width="13.140625" style="248" customWidth="1"/>
    <col min="11779" max="11779" width="66.42578125" style="248" customWidth="1"/>
    <col min="11780" max="11780" width="11.140625" style="248" customWidth="1"/>
    <col min="11781" max="11781" width="10.85546875" style="248" customWidth="1"/>
    <col min="11782" max="11782" width="10.42578125" style="248" customWidth="1"/>
    <col min="11783" max="11783" width="8.85546875" style="248"/>
    <col min="11784" max="11784" width="10.85546875" style="248" customWidth="1"/>
    <col min="11785" max="11785" width="11.85546875" style="248" customWidth="1"/>
    <col min="11786" max="11786" width="8.85546875" style="248"/>
    <col min="11787" max="11787" width="10.7109375" style="248" customWidth="1"/>
    <col min="11788" max="11788" width="10.85546875" style="248" customWidth="1"/>
    <col min="11789" max="11789" width="8.85546875" style="248"/>
    <col min="11790" max="11790" width="11.140625" style="248" customWidth="1"/>
    <col min="11791" max="11791" width="10.140625" style="248" customWidth="1"/>
    <col min="11792" max="12033" width="8.85546875" style="248"/>
    <col min="12034" max="12034" width="13.140625" style="248" customWidth="1"/>
    <col min="12035" max="12035" width="66.42578125" style="248" customWidth="1"/>
    <col min="12036" max="12036" width="11.140625" style="248" customWidth="1"/>
    <col min="12037" max="12037" width="10.85546875" style="248" customWidth="1"/>
    <col min="12038" max="12038" width="10.42578125" style="248" customWidth="1"/>
    <col min="12039" max="12039" width="8.85546875" style="248"/>
    <col min="12040" max="12040" width="10.85546875" style="248" customWidth="1"/>
    <col min="12041" max="12041" width="11.85546875" style="248" customWidth="1"/>
    <col min="12042" max="12042" width="8.85546875" style="248"/>
    <col min="12043" max="12043" width="10.7109375" style="248" customWidth="1"/>
    <col min="12044" max="12044" width="10.85546875" style="248" customWidth="1"/>
    <col min="12045" max="12045" width="8.85546875" style="248"/>
    <col min="12046" max="12046" width="11.140625" style="248" customWidth="1"/>
    <col min="12047" max="12047" width="10.140625" style="248" customWidth="1"/>
    <col min="12048" max="12289" width="8.85546875" style="248"/>
    <col min="12290" max="12290" width="13.140625" style="248" customWidth="1"/>
    <col min="12291" max="12291" width="66.42578125" style="248" customWidth="1"/>
    <col min="12292" max="12292" width="11.140625" style="248" customWidth="1"/>
    <col min="12293" max="12293" width="10.85546875" style="248" customWidth="1"/>
    <col min="12294" max="12294" width="10.42578125" style="248" customWidth="1"/>
    <col min="12295" max="12295" width="8.85546875" style="248"/>
    <col min="12296" max="12296" width="10.85546875" style="248" customWidth="1"/>
    <col min="12297" max="12297" width="11.85546875" style="248" customWidth="1"/>
    <col min="12298" max="12298" width="8.85546875" style="248"/>
    <col min="12299" max="12299" width="10.7109375" style="248" customWidth="1"/>
    <col min="12300" max="12300" width="10.85546875" style="248" customWidth="1"/>
    <col min="12301" max="12301" width="8.85546875" style="248"/>
    <col min="12302" max="12302" width="11.140625" style="248" customWidth="1"/>
    <col min="12303" max="12303" width="10.140625" style="248" customWidth="1"/>
    <col min="12304" max="12545" width="8.85546875" style="248"/>
    <col min="12546" max="12546" width="13.140625" style="248" customWidth="1"/>
    <col min="12547" max="12547" width="66.42578125" style="248" customWidth="1"/>
    <col min="12548" max="12548" width="11.140625" style="248" customWidth="1"/>
    <col min="12549" max="12549" width="10.85546875" style="248" customWidth="1"/>
    <col min="12550" max="12550" width="10.42578125" style="248" customWidth="1"/>
    <col min="12551" max="12551" width="8.85546875" style="248"/>
    <col min="12552" max="12552" width="10.85546875" style="248" customWidth="1"/>
    <col min="12553" max="12553" width="11.85546875" style="248" customWidth="1"/>
    <col min="12554" max="12554" width="8.85546875" style="248"/>
    <col min="12555" max="12555" width="10.7109375" style="248" customWidth="1"/>
    <col min="12556" max="12556" width="10.85546875" style="248" customWidth="1"/>
    <col min="12557" max="12557" width="8.85546875" style="248"/>
    <col min="12558" max="12558" width="11.140625" style="248" customWidth="1"/>
    <col min="12559" max="12559" width="10.140625" style="248" customWidth="1"/>
    <col min="12560" max="12801" width="8.85546875" style="248"/>
    <col min="12802" max="12802" width="13.140625" style="248" customWidth="1"/>
    <col min="12803" max="12803" width="66.42578125" style="248" customWidth="1"/>
    <col min="12804" max="12804" width="11.140625" style="248" customWidth="1"/>
    <col min="12805" max="12805" width="10.85546875" style="248" customWidth="1"/>
    <col min="12806" max="12806" width="10.42578125" style="248" customWidth="1"/>
    <col min="12807" max="12807" width="8.85546875" style="248"/>
    <col min="12808" max="12808" width="10.85546875" style="248" customWidth="1"/>
    <col min="12809" max="12809" width="11.85546875" style="248" customWidth="1"/>
    <col min="12810" max="12810" width="8.85546875" style="248"/>
    <col min="12811" max="12811" width="10.7109375" style="248" customWidth="1"/>
    <col min="12812" max="12812" width="10.85546875" style="248" customWidth="1"/>
    <col min="12813" max="12813" width="8.85546875" style="248"/>
    <col min="12814" max="12814" width="11.140625" style="248" customWidth="1"/>
    <col min="12815" max="12815" width="10.140625" style="248" customWidth="1"/>
    <col min="12816" max="13057" width="8.85546875" style="248"/>
    <col min="13058" max="13058" width="13.140625" style="248" customWidth="1"/>
    <col min="13059" max="13059" width="66.42578125" style="248" customWidth="1"/>
    <col min="13060" max="13060" width="11.140625" style="248" customWidth="1"/>
    <col min="13061" max="13061" width="10.85546875" style="248" customWidth="1"/>
    <col min="13062" max="13062" width="10.42578125" style="248" customWidth="1"/>
    <col min="13063" max="13063" width="8.85546875" style="248"/>
    <col min="13064" max="13064" width="10.85546875" style="248" customWidth="1"/>
    <col min="13065" max="13065" width="11.85546875" style="248" customWidth="1"/>
    <col min="13066" max="13066" width="8.85546875" style="248"/>
    <col min="13067" max="13067" width="10.7109375" style="248" customWidth="1"/>
    <col min="13068" max="13068" width="10.85546875" style="248" customWidth="1"/>
    <col min="13069" max="13069" width="8.85546875" style="248"/>
    <col min="13070" max="13070" width="11.140625" style="248" customWidth="1"/>
    <col min="13071" max="13071" width="10.140625" style="248" customWidth="1"/>
    <col min="13072" max="13313" width="8.85546875" style="248"/>
    <col min="13314" max="13314" width="13.140625" style="248" customWidth="1"/>
    <col min="13315" max="13315" width="66.42578125" style="248" customWidth="1"/>
    <col min="13316" max="13316" width="11.140625" style="248" customWidth="1"/>
    <col min="13317" max="13317" width="10.85546875" style="248" customWidth="1"/>
    <col min="13318" max="13318" width="10.42578125" style="248" customWidth="1"/>
    <col min="13319" max="13319" width="8.85546875" style="248"/>
    <col min="13320" max="13320" width="10.85546875" style="248" customWidth="1"/>
    <col min="13321" max="13321" width="11.85546875" style="248" customWidth="1"/>
    <col min="13322" max="13322" width="8.85546875" style="248"/>
    <col min="13323" max="13323" width="10.7109375" style="248" customWidth="1"/>
    <col min="13324" max="13324" width="10.85546875" style="248" customWidth="1"/>
    <col min="13325" max="13325" width="8.85546875" style="248"/>
    <col min="13326" max="13326" width="11.140625" style="248" customWidth="1"/>
    <col min="13327" max="13327" width="10.140625" style="248" customWidth="1"/>
    <col min="13328" max="13569" width="8.85546875" style="248"/>
    <col min="13570" max="13570" width="13.140625" style="248" customWidth="1"/>
    <col min="13571" max="13571" width="66.42578125" style="248" customWidth="1"/>
    <col min="13572" max="13572" width="11.140625" style="248" customWidth="1"/>
    <col min="13573" max="13573" width="10.85546875" style="248" customWidth="1"/>
    <col min="13574" max="13574" width="10.42578125" style="248" customWidth="1"/>
    <col min="13575" max="13575" width="8.85546875" style="248"/>
    <col min="13576" max="13576" width="10.85546875" style="248" customWidth="1"/>
    <col min="13577" max="13577" width="11.85546875" style="248" customWidth="1"/>
    <col min="13578" max="13578" width="8.85546875" style="248"/>
    <col min="13579" max="13579" width="10.7109375" style="248" customWidth="1"/>
    <col min="13580" max="13580" width="10.85546875" style="248" customWidth="1"/>
    <col min="13581" max="13581" width="8.85546875" style="248"/>
    <col min="13582" max="13582" width="11.140625" style="248" customWidth="1"/>
    <col min="13583" max="13583" width="10.140625" style="248" customWidth="1"/>
    <col min="13584" max="13825" width="8.85546875" style="248"/>
    <col min="13826" max="13826" width="13.140625" style="248" customWidth="1"/>
    <col min="13827" max="13827" width="66.42578125" style="248" customWidth="1"/>
    <col min="13828" max="13828" width="11.140625" style="248" customWidth="1"/>
    <col min="13829" max="13829" width="10.85546875" style="248" customWidth="1"/>
    <col min="13830" max="13830" width="10.42578125" style="248" customWidth="1"/>
    <col min="13831" max="13831" width="8.85546875" style="248"/>
    <col min="13832" max="13832" width="10.85546875" style="248" customWidth="1"/>
    <col min="13833" max="13833" width="11.85546875" style="248" customWidth="1"/>
    <col min="13834" max="13834" width="8.85546875" style="248"/>
    <col min="13835" max="13835" width="10.7109375" style="248" customWidth="1"/>
    <col min="13836" max="13836" width="10.85546875" style="248" customWidth="1"/>
    <col min="13837" max="13837" width="8.85546875" style="248"/>
    <col min="13838" max="13838" width="11.140625" style="248" customWidth="1"/>
    <col min="13839" max="13839" width="10.140625" style="248" customWidth="1"/>
    <col min="13840" max="14081" width="8.85546875" style="248"/>
    <col min="14082" max="14082" width="13.140625" style="248" customWidth="1"/>
    <col min="14083" max="14083" width="66.42578125" style="248" customWidth="1"/>
    <col min="14084" max="14084" width="11.140625" style="248" customWidth="1"/>
    <col min="14085" max="14085" width="10.85546875" style="248" customWidth="1"/>
    <col min="14086" max="14086" width="10.42578125" style="248" customWidth="1"/>
    <col min="14087" max="14087" width="8.85546875" style="248"/>
    <col min="14088" max="14088" width="10.85546875" style="248" customWidth="1"/>
    <col min="14089" max="14089" width="11.85546875" style="248" customWidth="1"/>
    <col min="14090" max="14090" width="8.85546875" style="248"/>
    <col min="14091" max="14091" width="10.7109375" style="248" customWidth="1"/>
    <col min="14092" max="14092" width="10.85546875" style="248" customWidth="1"/>
    <col min="14093" max="14093" width="8.85546875" style="248"/>
    <col min="14094" max="14094" width="11.140625" style="248" customWidth="1"/>
    <col min="14095" max="14095" width="10.140625" style="248" customWidth="1"/>
    <col min="14096" max="14337" width="8.85546875" style="248"/>
    <col min="14338" max="14338" width="13.140625" style="248" customWidth="1"/>
    <col min="14339" max="14339" width="66.42578125" style="248" customWidth="1"/>
    <col min="14340" max="14340" width="11.140625" style="248" customWidth="1"/>
    <col min="14341" max="14341" width="10.85546875" style="248" customWidth="1"/>
    <col min="14342" max="14342" width="10.42578125" style="248" customWidth="1"/>
    <col min="14343" max="14343" width="8.85546875" style="248"/>
    <col min="14344" max="14344" width="10.85546875" style="248" customWidth="1"/>
    <col min="14345" max="14345" width="11.85546875" style="248" customWidth="1"/>
    <col min="14346" max="14346" width="8.85546875" style="248"/>
    <col min="14347" max="14347" width="10.7109375" style="248" customWidth="1"/>
    <col min="14348" max="14348" width="10.85546875" style="248" customWidth="1"/>
    <col min="14349" max="14349" width="8.85546875" style="248"/>
    <col min="14350" max="14350" width="11.140625" style="248" customWidth="1"/>
    <col min="14351" max="14351" width="10.140625" style="248" customWidth="1"/>
    <col min="14352" max="14593" width="8.85546875" style="248"/>
    <col min="14594" max="14594" width="13.140625" style="248" customWidth="1"/>
    <col min="14595" max="14595" width="66.42578125" style="248" customWidth="1"/>
    <col min="14596" max="14596" width="11.140625" style="248" customWidth="1"/>
    <col min="14597" max="14597" width="10.85546875" style="248" customWidth="1"/>
    <col min="14598" max="14598" width="10.42578125" style="248" customWidth="1"/>
    <col min="14599" max="14599" width="8.85546875" style="248"/>
    <col min="14600" max="14600" width="10.85546875" style="248" customWidth="1"/>
    <col min="14601" max="14601" width="11.85546875" style="248" customWidth="1"/>
    <col min="14602" max="14602" width="8.85546875" style="248"/>
    <col min="14603" max="14603" width="10.7109375" style="248" customWidth="1"/>
    <col min="14604" max="14604" width="10.85546875" style="248" customWidth="1"/>
    <col min="14605" max="14605" width="8.85546875" style="248"/>
    <col min="14606" max="14606" width="11.140625" style="248" customWidth="1"/>
    <col min="14607" max="14607" width="10.140625" style="248" customWidth="1"/>
    <col min="14608" max="14849" width="8.85546875" style="248"/>
    <col min="14850" max="14850" width="13.140625" style="248" customWidth="1"/>
    <col min="14851" max="14851" width="66.42578125" style="248" customWidth="1"/>
    <col min="14852" max="14852" width="11.140625" style="248" customWidth="1"/>
    <col min="14853" max="14853" width="10.85546875" style="248" customWidth="1"/>
    <col min="14854" max="14854" width="10.42578125" style="248" customWidth="1"/>
    <col min="14855" max="14855" width="8.85546875" style="248"/>
    <col min="14856" max="14856" width="10.85546875" style="248" customWidth="1"/>
    <col min="14857" max="14857" width="11.85546875" style="248" customWidth="1"/>
    <col min="14858" max="14858" width="8.85546875" style="248"/>
    <col min="14859" max="14859" width="10.7109375" style="248" customWidth="1"/>
    <col min="14860" max="14860" width="10.85546875" style="248" customWidth="1"/>
    <col min="14861" max="14861" width="8.85546875" style="248"/>
    <col min="14862" max="14862" width="11.140625" style="248" customWidth="1"/>
    <col min="14863" max="14863" width="10.140625" style="248" customWidth="1"/>
    <col min="14864" max="15105" width="8.85546875" style="248"/>
    <col min="15106" max="15106" width="13.140625" style="248" customWidth="1"/>
    <col min="15107" max="15107" width="66.42578125" style="248" customWidth="1"/>
    <col min="15108" max="15108" width="11.140625" style="248" customWidth="1"/>
    <col min="15109" max="15109" width="10.85546875" style="248" customWidth="1"/>
    <col min="15110" max="15110" width="10.42578125" style="248" customWidth="1"/>
    <col min="15111" max="15111" width="8.85546875" style="248"/>
    <col min="15112" max="15112" width="10.85546875" style="248" customWidth="1"/>
    <col min="15113" max="15113" width="11.85546875" style="248" customWidth="1"/>
    <col min="15114" max="15114" width="8.85546875" style="248"/>
    <col min="15115" max="15115" width="10.7109375" style="248" customWidth="1"/>
    <col min="15116" max="15116" width="10.85546875" style="248" customWidth="1"/>
    <col min="15117" max="15117" width="8.85546875" style="248"/>
    <col min="15118" max="15118" width="11.140625" style="248" customWidth="1"/>
    <col min="15119" max="15119" width="10.140625" style="248" customWidth="1"/>
    <col min="15120" max="15361" width="8.85546875" style="248"/>
    <col min="15362" max="15362" width="13.140625" style="248" customWidth="1"/>
    <col min="15363" max="15363" width="66.42578125" style="248" customWidth="1"/>
    <col min="15364" max="15364" width="11.140625" style="248" customWidth="1"/>
    <col min="15365" max="15365" width="10.85546875" style="248" customWidth="1"/>
    <col min="15366" max="15366" width="10.42578125" style="248" customWidth="1"/>
    <col min="15367" max="15367" width="8.85546875" style="248"/>
    <col min="15368" max="15368" width="10.85546875" style="248" customWidth="1"/>
    <col min="15369" max="15369" width="11.85546875" style="248" customWidth="1"/>
    <col min="15370" max="15370" width="8.85546875" style="248"/>
    <col min="15371" max="15371" width="10.7109375" style="248" customWidth="1"/>
    <col min="15372" max="15372" width="10.85546875" style="248" customWidth="1"/>
    <col min="15373" max="15373" width="8.85546875" style="248"/>
    <col min="15374" max="15374" width="11.140625" style="248" customWidth="1"/>
    <col min="15375" max="15375" width="10.140625" style="248" customWidth="1"/>
    <col min="15376" max="15617" width="8.85546875" style="248"/>
    <col min="15618" max="15618" width="13.140625" style="248" customWidth="1"/>
    <col min="15619" max="15619" width="66.42578125" style="248" customWidth="1"/>
    <col min="15620" max="15620" width="11.140625" style="248" customWidth="1"/>
    <col min="15621" max="15621" width="10.85546875" style="248" customWidth="1"/>
    <col min="15622" max="15622" width="10.42578125" style="248" customWidth="1"/>
    <col min="15623" max="15623" width="8.85546875" style="248"/>
    <col min="15624" max="15624" width="10.85546875" style="248" customWidth="1"/>
    <col min="15625" max="15625" width="11.85546875" style="248" customWidth="1"/>
    <col min="15626" max="15626" width="8.85546875" style="248"/>
    <col min="15627" max="15627" width="10.7109375" style="248" customWidth="1"/>
    <col min="15628" max="15628" width="10.85546875" style="248" customWidth="1"/>
    <col min="15629" max="15629" width="8.85546875" style="248"/>
    <col min="15630" max="15630" width="11.140625" style="248" customWidth="1"/>
    <col min="15631" max="15631" width="10.140625" style="248" customWidth="1"/>
    <col min="15632" max="15873" width="8.85546875" style="248"/>
    <col min="15874" max="15874" width="13.140625" style="248" customWidth="1"/>
    <col min="15875" max="15875" width="66.42578125" style="248" customWidth="1"/>
    <col min="15876" max="15876" width="11.140625" style="248" customWidth="1"/>
    <col min="15877" max="15877" width="10.85546875" style="248" customWidth="1"/>
    <col min="15878" max="15878" width="10.42578125" style="248" customWidth="1"/>
    <col min="15879" max="15879" width="8.85546875" style="248"/>
    <col min="15880" max="15880" width="10.85546875" style="248" customWidth="1"/>
    <col min="15881" max="15881" width="11.85546875" style="248" customWidth="1"/>
    <col min="15882" max="15882" width="8.85546875" style="248"/>
    <col min="15883" max="15883" width="10.7109375" style="248" customWidth="1"/>
    <col min="15884" max="15884" width="10.85546875" style="248" customWidth="1"/>
    <col min="15885" max="15885" width="8.85546875" style="248"/>
    <col min="15886" max="15886" width="11.140625" style="248" customWidth="1"/>
    <col min="15887" max="15887" width="10.140625" style="248" customWidth="1"/>
    <col min="15888" max="16129" width="8.85546875" style="248"/>
    <col min="16130" max="16130" width="13.140625" style="248" customWidth="1"/>
    <col min="16131" max="16131" width="66.42578125" style="248" customWidth="1"/>
    <col min="16132" max="16132" width="11.140625" style="248" customWidth="1"/>
    <col min="16133" max="16133" width="10.85546875" style="248" customWidth="1"/>
    <col min="16134" max="16134" width="10.42578125" style="248" customWidth="1"/>
    <col min="16135" max="16135" width="8.85546875" style="248"/>
    <col min="16136" max="16136" width="10.85546875" style="248" customWidth="1"/>
    <col min="16137" max="16137" width="11.85546875" style="248" customWidth="1"/>
    <col min="16138" max="16138" width="8.85546875" style="248"/>
    <col min="16139" max="16139" width="10.7109375" style="248" customWidth="1"/>
    <col min="16140" max="16140" width="10.85546875" style="248" customWidth="1"/>
    <col min="16141" max="16141" width="8.85546875" style="248"/>
    <col min="16142" max="16142" width="11.140625" style="248" customWidth="1"/>
    <col min="16143" max="16143" width="10.140625" style="248" customWidth="1"/>
    <col min="16144" max="16384" width="8.85546875" style="248"/>
  </cols>
  <sheetData>
    <row r="1" spans="1:15" s="246" customFormat="1" ht="37.5" customHeight="1">
      <c r="A1" s="1662"/>
      <c r="B1" s="7439" t="str">
        <f>[3]БакалавриатДО!B1</f>
        <v>Гуманитарно-педагогическая академия (филиал) ФГАОУ ВО «КФУ им. В. И. Вернадского» в г. Ялте</v>
      </c>
      <c r="C1" s="7439"/>
      <c r="D1" s="7439"/>
      <c r="E1" s="7439"/>
      <c r="F1" s="7439"/>
      <c r="G1" s="7439"/>
      <c r="H1" s="7439"/>
      <c r="I1" s="7439"/>
      <c r="J1" s="7439"/>
      <c r="K1" s="7439"/>
      <c r="L1" s="7439"/>
      <c r="M1" s="7439"/>
      <c r="N1" s="7439"/>
      <c r="O1" s="7439"/>
    </row>
    <row r="2" spans="1:15" s="246" customFormat="1" ht="12" customHeight="1">
      <c r="A2" s="7532"/>
      <c r="B2" s="7532"/>
      <c r="C2" s="7532"/>
      <c r="D2" s="7532"/>
      <c r="E2" s="7532"/>
      <c r="F2" s="7532"/>
      <c r="G2" s="7532"/>
      <c r="H2" s="7532"/>
      <c r="I2" s="7532"/>
      <c r="J2" s="7532"/>
      <c r="K2" s="7532"/>
      <c r="L2" s="7532"/>
      <c r="M2" s="7532"/>
      <c r="N2" s="7532"/>
      <c r="O2" s="7532"/>
    </row>
    <row r="3" spans="1:15" s="246" customFormat="1" ht="18.75" customHeight="1">
      <c r="A3" s="1662"/>
      <c r="B3" s="7533" t="s">
        <v>141</v>
      </c>
      <c r="C3" s="7533"/>
      <c r="D3" s="7533"/>
      <c r="E3" s="7533"/>
      <c r="F3" s="7534">
        <v>46023</v>
      </c>
      <c r="G3" s="7535"/>
      <c r="H3" s="7536" t="s">
        <v>393</v>
      </c>
      <c r="I3" s="7536"/>
      <c r="J3" s="7536"/>
      <c r="K3" s="7536"/>
      <c r="L3" s="7536"/>
      <c r="M3" s="7536"/>
      <c r="N3" s="7536"/>
      <c r="O3" s="7536"/>
    </row>
    <row r="4" spans="1:15" s="246" customFormat="1" ht="19.5" thickBot="1">
      <c r="B4" s="1491"/>
      <c r="C4" s="1491"/>
      <c r="F4" s="247"/>
      <c r="I4" s="247"/>
      <c r="L4" s="247"/>
      <c r="O4" s="247"/>
    </row>
    <row r="5" spans="1:15" s="246" customFormat="1" ht="12.75" customHeight="1" thickBot="1">
      <c r="A5" s="113"/>
      <c r="B5" s="7417" t="s">
        <v>1</v>
      </c>
      <c r="C5" s="7417"/>
      <c r="D5" s="7444" t="s">
        <v>36</v>
      </c>
      <c r="E5" s="7444"/>
      <c r="F5" s="7444"/>
      <c r="G5" s="7442" t="s">
        <v>37</v>
      </c>
      <c r="H5" s="7442"/>
      <c r="I5" s="7442"/>
      <c r="J5" s="7442" t="s">
        <v>43</v>
      </c>
      <c r="K5" s="7442"/>
      <c r="L5" s="7442"/>
      <c r="M5" s="7416" t="s">
        <v>343</v>
      </c>
      <c r="N5" s="7416"/>
      <c r="O5" s="7416"/>
    </row>
    <row r="6" spans="1:15" s="246" customFormat="1" ht="18.75" customHeight="1" thickBot="1">
      <c r="A6" s="113"/>
      <c r="B6" s="7417"/>
      <c r="C6" s="7417"/>
      <c r="D6" s="7444"/>
      <c r="E6" s="7444"/>
      <c r="F6" s="7444"/>
      <c r="G6" s="7442"/>
      <c r="H6" s="7442"/>
      <c r="I6" s="7442"/>
      <c r="J6" s="7442"/>
      <c r="K6" s="7442"/>
      <c r="L6" s="7442"/>
      <c r="M6" s="7416"/>
      <c r="N6" s="7416"/>
      <c r="O6" s="7416"/>
    </row>
    <row r="7" spans="1:15" s="246" customFormat="1" ht="61.5" customHeight="1" thickBot="1">
      <c r="A7" s="113"/>
      <c r="B7" s="7417"/>
      <c r="C7" s="7417"/>
      <c r="D7" s="1534" t="s">
        <v>7</v>
      </c>
      <c r="E7" s="1530" t="s">
        <v>8</v>
      </c>
      <c r="F7" s="1527" t="s">
        <v>9</v>
      </c>
      <c r="G7" s="1529" t="s">
        <v>7</v>
      </c>
      <c r="H7" s="1530" t="s">
        <v>8</v>
      </c>
      <c r="I7" s="1527" t="s">
        <v>9</v>
      </c>
      <c r="J7" s="1541" t="s">
        <v>7</v>
      </c>
      <c r="K7" s="1528" t="s">
        <v>8</v>
      </c>
      <c r="L7" s="1527" t="s">
        <v>9</v>
      </c>
      <c r="M7" s="1529" t="s">
        <v>7</v>
      </c>
      <c r="N7" s="1530" t="s">
        <v>8</v>
      </c>
      <c r="O7" s="1524" t="s">
        <v>9</v>
      </c>
    </row>
    <row r="8" spans="1:15" s="246" customFormat="1" ht="22.5" customHeight="1" thickBot="1">
      <c r="A8" s="113"/>
      <c r="B8" s="7434" t="s">
        <v>10</v>
      </c>
      <c r="C8" s="7538"/>
      <c r="D8" s="3902"/>
      <c r="E8" s="3903"/>
      <c r="F8" s="1651"/>
      <c r="G8" s="3902"/>
      <c r="H8" s="3903"/>
      <c r="I8" s="1651"/>
      <c r="J8" s="3902"/>
      <c r="K8" s="3903"/>
      <c r="L8" s="1651"/>
      <c r="M8" s="3902"/>
      <c r="N8" s="3903"/>
      <c r="O8" s="1651"/>
    </row>
    <row r="9" spans="1:15" s="246" customFormat="1" ht="20.25" customHeight="1">
      <c r="A9" s="113"/>
      <c r="B9" s="5391" t="s">
        <v>143</v>
      </c>
      <c r="C9" s="5392" t="s">
        <v>103</v>
      </c>
      <c r="D9" s="4662">
        <v>5</v>
      </c>
      <c r="E9" s="4663">
        <v>3</v>
      </c>
      <c r="F9" s="4680">
        <v>8</v>
      </c>
      <c r="G9" s="5393">
        <v>0</v>
      </c>
      <c r="H9" s="5394">
        <v>0</v>
      </c>
      <c r="I9" s="5395">
        <v>0</v>
      </c>
      <c r="J9" s="4662">
        <v>20</v>
      </c>
      <c r="K9" s="4663">
        <v>1</v>
      </c>
      <c r="L9" s="4680">
        <v>21</v>
      </c>
      <c r="M9" s="4662">
        <v>25</v>
      </c>
      <c r="N9" s="4663">
        <v>4</v>
      </c>
      <c r="O9" s="4680">
        <v>29</v>
      </c>
    </row>
    <row r="10" spans="1:15" s="246" customFormat="1" ht="20.25" customHeight="1">
      <c r="A10" s="113"/>
      <c r="B10" s="5396" t="s">
        <v>144</v>
      </c>
      <c r="C10" s="5397" t="s">
        <v>105</v>
      </c>
      <c r="D10" s="5398">
        <v>0</v>
      </c>
      <c r="E10" s="5399">
        <v>0</v>
      </c>
      <c r="F10" s="5400">
        <v>0</v>
      </c>
      <c r="G10" s="5398">
        <v>0</v>
      </c>
      <c r="H10" s="5399">
        <v>0</v>
      </c>
      <c r="I10" s="5400">
        <v>0</v>
      </c>
      <c r="J10" s="5398">
        <v>0</v>
      </c>
      <c r="K10" s="5399">
        <v>0</v>
      </c>
      <c r="L10" s="5400">
        <v>0</v>
      </c>
      <c r="M10" s="5398">
        <v>0</v>
      </c>
      <c r="N10" s="5399">
        <v>0</v>
      </c>
      <c r="O10" s="5400">
        <v>0</v>
      </c>
    </row>
    <row r="11" spans="1:15" s="246" customFormat="1" ht="20.25" customHeight="1">
      <c r="A11" s="113"/>
      <c r="B11" s="5396" t="s">
        <v>145</v>
      </c>
      <c r="C11" s="5397" t="s">
        <v>109</v>
      </c>
      <c r="D11" s="5398">
        <v>0</v>
      </c>
      <c r="E11" s="5399">
        <v>0</v>
      </c>
      <c r="F11" s="5400">
        <v>0</v>
      </c>
      <c r="G11" s="5398">
        <v>0</v>
      </c>
      <c r="H11" s="5399">
        <v>0</v>
      </c>
      <c r="I11" s="5400">
        <v>0</v>
      </c>
      <c r="J11" s="5398">
        <v>0</v>
      </c>
      <c r="K11" s="5399">
        <v>0</v>
      </c>
      <c r="L11" s="5400">
        <v>0</v>
      </c>
      <c r="M11" s="5398">
        <v>0</v>
      </c>
      <c r="N11" s="5399">
        <v>0</v>
      </c>
      <c r="O11" s="5400">
        <v>0</v>
      </c>
    </row>
    <row r="12" spans="1:15" s="246" customFormat="1" ht="20.25" customHeight="1" thickBot="1">
      <c r="A12" s="113"/>
      <c r="B12" s="5401" t="s">
        <v>369</v>
      </c>
      <c r="C12" s="5402" t="s">
        <v>121</v>
      </c>
      <c r="D12" s="5398">
        <v>0</v>
      </c>
      <c r="E12" s="5399">
        <v>0</v>
      </c>
      <c r="F12" s="5400">
        <v>0</v>
      </c>
      <c r="G12" s="5398">
        <v>0</v>
      </c>
      <c r="H12" s="5399">
        <v>9</v>
      </c>
      <c r="I12" s="5400">
        <v>9</v>
      </c>
      <c r="J12" s="5398">
        <v>0</v>
      </c>
      <c r="K12" s="5399">
        <v>0</v>
      </c>
      <c r="L12" s="5400">
        <v>0</v>
      </c>
      <c r="M12" s="5398">
        <v>0</v>
      </c>
      <c r="N12" s="5399">
        <v>9</v>
      </c>
      <c r="O12" s="5400">
        <v>9</v>
      </c>
    </row>
    <row r="13" spans="1:15" s="249" customFormat="1" ht="23.25" customHeight="1" thickBot="1">
      <c r="A13" s="118"/>
      <c r="B13" s="7543" t="s">
        <v>14</v>
      </c>
      <c r="C13" s="7544"/>
      <c r="D13" s="4673">
        <v>5</v>
      </c>
      <c r="E13" s="4687">
        <v>3</v>
      </c>
      <c r="F13" s="4674">
        <v>8</v>
      </c>
      <c r="G13" s="4673">
        <v>0</v>
      </c>
      <c r="H13" s="4687">
        <v>9</v>
      </c>
      <c r="I13" s="4674">
        <v>9</v>
      </c>
      <c r="J13" s="4673">
        <v>20</v>
      </c>
      <c r="K13" s="4687">
        <v>1</v>
      </c>
      <c r="L13" s="4674">
        <v>21</v>
      </c>
      <c r="M13" s="4673">
        <v>25</v>
      </c>
      <c r="N13" s="4687">
        <v>13</v>
      </c>
      <c r="O13" s="4674">
        <v>38</v>
      </c>
    </row>
    <row r="14" spans="1:15" ht="18.75" customHeight="1">
      <c r="A14" s="117"/>
      <c r="B14" s="7545" t="s">
        <v>15</v>
      </c>
      <c r="C14" s="7545"/>
      <c r="D14" s="5403"/>
      <c r="E14" s="5404"/>
      <c r="F14" s="5405"/>
      <c r="G14" s="5403"/>
      <c r="H14" s="5404"/>
      <c r="I14" s="5405"/>
      <c r="J14" s="5403"/>
      <c r="K14" s="5404"/>
      <c r="L14" s="5405"/>
      <c r="M14" s="5403"/>
      <c r="N14" s="5404"/>
      <c r="O14" s="5405"/>
    </row>
    <row r="15" spans="1:15" ht="23.25" customHeight="1" thickBot="1">
      <c r="A15" s="117"/>
      <c r="B15" s="7537" t="s">
        <v>16</v>
      </c>
      <c r="C15" s="7537"/>
      <c r="D15" s="5406"/>
      <c r="E15" s="5407"/>
      <c r="F15" s="5408"/>
      <c r="G15" s="5406"/>
      <c r="H15" s="5407"/>
      <c r="I15" s="5408"/>
      <c r="J15" s="5406"/>
      <c r="K15" s="5407"/>
      <c r="L15" s="5408"/>
      <c r="M15" s="5406"/>
      <c r="N15" s="5407"/>
      <c r="O15" s="5408"/>
    </row>
    <row r="16" spans="1:15" ht="23.25" customHeight="1">
      <c r="A16" s="117"/>
      <c r="B16" s="5409" t="s">
        <v>143</v>
      </c>
      <c r="C16" s="5410" t="s">
        <v>103</v>
      </c>
      <c r="D16" s="5398">
        <v>5</v>
      </c>
      <c r="E16" s="5399">
        <v>3</v>
      </c>
      <c r="F16" s="5400">
        <v>8</v>
      </c>
      <c r="G16" s="5411">
        <v>0</v>
      </c>
      <c r="H16" s="5412">
        <v>0</v>
      </c>
      <c r="I16" s="5413">
        <v>0</v>
      </c>
      <c r="J16" s="5398">
        <v>20</v>
      </c>
      <c r="K16" s="5399">
        <v>1</v>
      </c>
      <c r="L16" s="5400">
        <v>21</v>
      </c>
      <c r="M16" s="5398">
        <v>25</v>
      </c>
      <c r="N16" s="5399">
        <v>4</v>
      </c>
      <c r="O16" s="5400">
        <v>29</v>
      </c>
    </row>
    <row r="17" spans="1:17" s="246" customFormat="1" ht="20.25" customHeight="1">
      <c r="A17" s="113"/>
      <c r="B17" s="5396" t="s">
        <v>144</v>
      </c>
      <c r="C17" s="5397" t="s">
        <v>105</v>
      </c>
      <c r="D17" s="5398">
        <v>0</v>
      </c>
      <c r="E17" s="5399">
        <v>0</v>
      </c>
      <c r="F17" s="5400">
        <v>0</v>
      </c>
      <c r="G17" s="5398">
        <v>0</v>
      </c>
      <c r="H17" s="5399">
        <v>0</v>
      </c>
      <c r="I17" s="5400">
        <v>0</v>
      </c>
      <c r="J17" s="5398">
        <v>0</v>
      </c>
      <c r="K17" s="5399">
        <v>0</v>
      </c>
      <c r="L17" s="5400">
        <v>0</v>
      </c>
      <c r="M17" s="5398">
        <v>0</v>
      </c>
      <c r="N17" s="5399">
        <v>0</v>
      </c>
      <c r="O17" s="5400">
        <v>0</v>
      </c>
    </row>
    <row r="18" spans="1:17" s="246" customFormat="1" ht="26.25" customHeight="1">
      <c r="A18" s="113"/>
      <c r="B18" s="5396" t="s">
        <v>145</v>
      </c>
      <c r="C18" s="5397" t="s">
        <v>109</v>
      </c>
      <c r="D18" s="5398">
        <v>0</v>
      </c>
      <c r="E18" s="5399">
        <v>0</v>
      </c>
      <c r="F18" s="5400">
        <v>0</v>
      </c>
      <c r="G18" s="5398">
        <v>0</v>
      </c>
      <c r="H18" s="5399">
        <v>0</v>
      </c>
      <c r="I18" s="5400">
        <v>0</v>
      </c>
      <c r="J18" s="5398">
        <v>0</v>
      </c>
      <c r="K18" s="5399">
        <v>0</v>
      </c>
      <c r="L18" s="5400">
        <v>0</v>
      </c>
      <c r="M18" s="5398">
        <v>0</v>
      </c>
      <c r="N18" s="5399">
        <v>0</v>
      </c>
      <c r="O18" s="5400">
        <v>0</v>
      </c>
    </row>
    <row r="19" spans="1:17" s="246" customFormat="1" ht="19.5" customHeight="1" thickBot="1">
      <c r="A19" s="113"/>
      <c r="B19" s="5401" t="s">
        <v>369</v>
      </c>
      <c r="C19" s="5402" t="s">
        <v>121</v>
      </c>
      <c r="D19" s="5398">
        <v>0</v>
      </c>
      <c r="E19" s="5399">
        <v>0</v>
      </c>
      <c r="F19" s="5400">
        <v>0</v>
      </c>
      <c r="G19" s="5398">
        <v>0</v>
      </c>
      <c r="H19" s="5399">
        <v>9</v>
      </c>
      <c r="I19" s="5400">
        <v>9</v>
      </c>
      <c r="J19" s="5398">
        <v>0</v>
      </c>
      <c r="K19" s="5399">
        <v>0</v>
      </c>
      <c r="L19" s="5400">
        <v>0</v>
      </c>
      <c r="M19" s="5398">
        <v>0</v>
      </c>
      <c r="N19" s="5399">
        <v>9</v>
      </c>
      <c r="O19" s="5400">
        <v>9</v>
      </c>
    </row>
    <row r="20" spans="1:17" ht="21.75" customHeight="1" thickBot="1">
      <c r="A20" s="117"/>
      <c r="B20" s="7544" t="s">
        <v>307</v>
      </c>
      <c r="C20" s="7544"/>
      <c r="D20" s="4673">
        <v>5</v>
      </c>
      <c r="E20" s="4687">
        <v>3</v>
      </c>
      <c r="F20" s="4674">
        <v>8</v>
      </c>
      <c r="G20" s="4673">
        <v>0</v>
      </c>
      <c r="H20" s="4687">
        <v>9</v>
      </c>
      <c r="I20" s="4674">
        <v>9</v>
      </c>
      <c r="J20" s="4673">
        <v>20</v>
      </c>
      <c r="K20" s="4687">
        <v>1</v>
      </c>
      <c r="L20" s="4674">
        <v>21</v>
      </c>
      <c r="M20" s="4673">
        <v>25</v>
      </c>
      <c r="N20" s="4687">
        <v>13</v>
      </c>
      <c r="O20" s="4674">
        <v>38</v>
      </c>
    </row>
    <row r="21" spans="1:17" ht="28.5" customHeight="1" thickBot="1">
      <c r="A21" s="117"/>
      <c r="B21" s="7542" t="s">
        <v>18</v>
      </c>
      <c r="C21" s="7542"/>
      <c r="D21" s="5414"/>
      <c r="E21" s="5415"/>
      <c r="F21" s="5416"/>
      <c r="G21" s="5414"/>
      <c r="H21" s="5415"/>
      <c r="I21" s="5416"/>
      <c r="J21" s="5414"/>
      <c r="K21" s="5415"/>
      <c r="L21" s="5416"/>
      <c r="M21" s="5414"/>
      <c r="N21" s="5415"/>
      <c r="O21" s="5416"/>
    </row>
    <row r="22" spans="1:17" s="133" customFormat="1" ht="18.600000000000001" customHeight="1">
      <c r="A22" s="115"/>
      <c r="B22" s="5386" t="s">
        <v>144</v>
      </c>
      <c r="C22" s="5387" t="s">
        <v>105</v>
      </c>
      <c r="D22" s="5388">
        <v>0</v>
      </c>
      <c r="E22" s="5389">
        <v>0</v>
      </c>
      <c r="F22" s="5390">
        <v>0</v>
      </c>
      <c r="G22" s="5388">
        <v>0</v>
      </c>
      <c r="H22" s="5389">
        <v>0</v>
      </c>
      <c r="I22" s="5390">
        <v>0</v>
      </c>
      <c r="J22" s="5388">
        <v>0</v>
      </c>
      <c r="K22" s="5389">
        <v>0</v>
      </c>
      <c r="L22" s="5390">
        <v>0</v>
      </c>
      <c r="M22" s="5388">
        <v>0</v>
      </c>
      <c r="N22" s="5389">
        <v>0</v>
      </c>
      <c r="O22" s="5390">
        <v>0</v>
      </c>
    </row>
    <row r="23" spans="1:17" ht="24" customHeight="1" thickBot="1">
      <c r="A23" s="117"/>
      <c r="B23" s="7517" t="s">
        <v>19</v>
      </c>
      <c r="C23" s="7539"/>
      <c r="D23" s="3759">
        <f t="shared" ref="D23:O23" si="0">SUM(D22:D22)</f>
        <v>0</v>
      </c>
      <c r="E23" s="3760">
        <f t="shared" si="0"/>
        <v>0</v>
      </c>
      <c r="F23" s="3761">
        <f t="shared" si="0"/>
        <v>0</v>
      </c>
      <c r="G23" s="3759">
        <f t="shared" si="0"/>
        <v>0</v>
      </c>
      <c r="H23" s="3760">
        <f t="shared" si="0"/>
        <v>0</v>
      </c>
      <c r="I23" s="3761">
        <f t="shared" si="0"/>
        <v>0</v>
      </c>
      <c r="J23" s="3759">
        <f t="shared" si="0"/>
        <v>0</v>
      </c>
      <c r="K23" s="3760">
        <f t="shared" si="0"/>
        <v>0</v>
      </c>
      <c r="L23" s="3761">
        <f t="shared" si="0"/>
        <v>0</v>
      </c>
      <c r="M23" s="3759">
        <f t="shared" si="0"/>
        <v>0</v>
      </c>
      <c r="N23" s="3760">
        <f t="shared" si="0"/>
        <v>0</v>
      </c>
      <c r="O23" s="3761">
        <f t="shared" si="0"/>
        <v>0</v>
      </c>
    </row>
    <row r="24" spans="1:17" ht="26.25" customHeight="1">
      <c r="A24" s="117"/>
      <c r="B24" s="7540" t="s">
        <v>29</v>
      </c>
      <c r="C24" s="7541"/>
      <c r="D24" s="3765">
        <f t="shared" ref="D24:O24" si="1">SUM(D17:D18)</f>
        <v>0</v>
      </c>
      <c r="E24" s="3904">
        <f t="shared" si="1"/>
        <v>0</v>
      </c>
      <c r="F24" s="3905">
        <f t="shared" si="1"/>
        <v>0</v>
      </c>
      <c r="G24" s="3765">
        <f t="shared" si="1"/>
        <v>0</v>
      </c>
      <c r="H24" s="3904">
        <f t="shared" si="1"/>
        <v>0</v>
      </c>
      <c r="I24" s="3905">
        <f t="shared" si="1"/>
        <v>0</v>
      </c>
      <c r="J24" s="3765">
        <f t="shared" si="1"/>
        <v>0</v>
      </c>
      <c r="K24" s="3904">
        <f t="shared" si="1"/>
        <v>0</v>
      </c>
      <c r="L24" s="3905">
        <f t="shared" si="1"/>
        <v>0</v>
      </c>
      <c r="M24" s="3765">
        <f t="shared" si="1"/>
        <v>0</v>
      </c>
      <c r="N24" s="3904">
        <f t="shared" si="1"/>
        <v>0</v>
      </c>
      <c r="O24" s="3905">
        <f t="shared" si="1"/>
        <v>0</v>
      </c>
    </row>
    <row r="25" spans="1:17" ht="20.25" customHeight="1" thickBot="1">
      <c r="A25" s="117"/>
      <c r="B25" s="7546" t="s">
        <v>34</v>
      </c>
      <c r="C25" s="7547"/>
      <c r="D25" s="3766">
        <f t="shared" ref="D25:O25" si="2">SUM(D22:D22)</f>
        <v>0</v>
      </c>
      <c r="E25" s="3906">
        <f t="shared" si="2"/>
        <v>0</v>
      </c>
      <c r="F25" s="3907">
        <f t="shared" si="2"/>
        <v>0</v>
      </c>
      <c r="G25" s="3901">
        <f t="shared" si="2"/>
        <v>0</v>
      </c>
      <c r="H25" s="3908">
        <f t="shared" si="2"/>
        <v>0</v>
      </c>
      <c r="I25" s="3909">
        <f t="shared" si="2"/>
        <v>0</v>
      </c>
      <c r="J25" s="3901">
        <f t="shared" si="2"/>
        <v>0</v>
      </c>
      <c r="K25" s="3908">
        <f t="shared" si="2"/>
        <v>0</v>
      </c>
      <c r="L25" s="3909">
        <f t="shared" si="2"/>
        <v>0</v>
      </c>
      <c r="M25" s="3901">
        <f t="shared" si="2"/>
        <v>0</v>
      </c>
      <c r="N25" s="3908">
        <f t="shared" si="2"/>
        <v>0</v>
      </c>
      <c r="O25" s="3909">
        <f t="shared" si="2"/>
        <v>0</v>
      </c>
    </row>
    <row r="26" spans="1:17" ht="27" customHeight="1" thickBot="1">
      <c r="A26" s="117"/>
      <c r="B26" s="7548" t="s">
        <v>35</v>
      </c>
      <c r="C26" s="7548"/>
      <c r="D26" s="3876">
        <v>5</v>
      </c>
      <c r="E26" s="3871">
        <v>3</v>
      </c>
      <c r="F26" s="3773">
        <v>8</v>
      </c>
      <c r="G26" s="3876">
        <v>0</v>
      </c>
      <c r="H26" s="3877">
        <v>9</v>
      </c>
      <c r="I26" s="3878">
        <v>9</v>
      </c>
      <c r="J26" s="3876">
        <v>20</v>
      </c>
      <c r="K26" s="3877">
        <v>1</v>
      </c>
      <c r="L26" s="3878">
        <v>21</v>
      </c>
      <c r="M26" s="3876">
        <v>25</v>
      </c>
      <c r="N26" s="3877">
        <v>13</v>
      </c>
      <c r="O26" s="3878">
        <v>38</v>
      </c>
    </row>
    <row r="27" spans="1:17" ht="20.25" customHeight="1"/>
    <row r="28" spans="1:17" ht="27.95" hidden="1" customHeight="1">
      <c r="B28" s="7395" t="str">
        <f>[3]БакалавриатДО!B39</f>
        <v>Начальник УМО _____________________ О.И. Игнатова</v>
      </c>
      <c r="C28" s="7395"/>
      <c r="D28" s="7395"/>
      <c r="E28" s="7395"/>
      <c r="F28" s="7395"/>
      <c r="G28" s="7395"/>
      <c r="H28" s="7395"/>
      <c r="I28" s="7395"/>
      <c r="J28" s="7395"/>
      <c r="K28" s="7395"/>
      <c r="L28" s="7395"/>
      <c r="M28" s="7395"/>
      <c r="N28" s="7395"/>
      <c r="O28" s="7395"/>
      <c r="P28" s="7395"/>
      <c r="Q28" s="7395"/>
    </row>
    <row r="29" spans="1:17" ht="18" hidden="1" customHeight="1"/>
    <row r="30" spans="1:17" s="251" customFormat="1" ht="11.25" hidden="1" customHeight="1">
      <c r="D30" s="251" t="b">
        <f t="shared" ref="D30:O30" si="3">D26=D13</f>
        <v>1</v>
      </c>
      <c r="E30" s="251" t="b">
        <f t="shared" si="3"/>
        <v>1</v>
      </c>
      <c r="F30" s="251" t="b">
        <f t="shared" si="3"/>
        <v>1</v>
      </c>
      <c r="G30" s="251" t="b">
        <f t="shared" si="3"/>
        <v>1</v>
      </c>
      <c r="H30" s="251" t="b">
        <f t="shared" si="3"/>
        <v>1</v>
      </c>
      <c r="I30" s="251" t="b">
        <f t="shared" si="3"/>
        <v>1</v>
      </c>
      <c r="J30" s="251" t="b">
        <f t="shared" si="3"/>
        <v>1</v>
      </c>
      <c r="K30" s="251" t="b">
        <f t="shared" si="3"/>
        <v>1</v>
      </c>
      <c r="L30" s="251" t="b">
        <f t="shared" si="3"/>
        <v>1</v>
      </c>
      <c r="M30" s="251" t="b">
        <f t="shared" si="3"/>
        <v>1</v>
      </c>
      <c r="N30" s="251" t="b">
        <f t="shared" si="3"/>
        <v>1</v>
      </c>
      <c r="O30" s="251" t="b">
        <f t="shared" si="3"/>
        <v>1</v>
      </c>
    </row>
    <row r="31" spans="1:17" ht="18" hidden="1" customHeight="1"/>
    <row r="32" spans="1:17" ht="18" hidden="1" customHeight="1"/>
    <row r="33" spans="4:18" ht="18" hidden="1" customHeight="1" thickBot="1">
      <c r="D33" s="1540" t="b">
        <f t="shared" ref="D33:O33" si="4">D13=D26</f>
        <v>1</v>
      </c>
      <c r="E33" s="1540" t="b">
        <f t="shared" si="4"/>
        <v>1</v>
      </c>
      <c r="F33" s="1540" t="b">
        <f t="shared" si="4"/>
        <v>1</v>
      </c>
      <c r="G33" s="1540" t="b">
        <f t="shared" si="4"/>
        <v>1</v>
      </c>
      <c r="H33" s="1540" t="b">
        <f t="shared" si="4"/>
        <v>1</v>
      </c>
      <c r="I33" s="1540" t="b">
        <f t="shared" si="4"/>
        <v>1</v>
      </c>
      <c r="J33" s="1540" t="b">
        <f t="shared" si="4"/>
        <v>1</v>
      </c>
      <c r="K33" s="1540" t="b">
        <f t="shared" si="4"/>
        <v>1</v>
      </c>
      <c r="L33" s="1540" t="b">
        <f t="shared" si="4"/>
        <v>1</v>
      </c>
      <c r="M33" s="1540" t="b">
        <f t="shared" si="4"/>
        <v>1</v>
      </c>
      <c r="N33" s="1540" t="b">
        <f t="shared" si="4"/>
        <v>1</v>
      </c>
      <c r="O33" s="1540" t="b">
        <f t="shared" si="4"/>
        <v>1</v>
      </c>
      <c r="P33" s="1540"/>
      <c r="Q33" s="1540"/>
      <c r="R33" s="1540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  <mergeCell ref="B1:O1"/>
    <mergeCell ref="A2:O2"/>
    <mergeCell ref="B3:E3"/>
    <mergeCell ref="F3:G3"/>
    <mergeCell ref="H3:O3"/>
    <mergeCell ref="D5:F6"/>
    <mergeCell ref="G5:I6"/>
    <mergeCell ref="J5:L6"/>
    <mergeCell ref="M5:O6"/>
    <mergeCell ref="B5:C7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Лист10">
    <tabColor rgb="FF00B050"/>
  </sheetPr>
  <dimension ref="A1:Q24"/>
  <sheetViews>
    <sheetView topLeftCell="C1" zoomScale="75" zoomScaleNormal="75" workbookViewId="0">
      <selection activeCell="J40" sqref="J40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876" customWidth="1"/>
    <col min="7" max="7" width="11.28515625" style="103" customWidth="1"/>
    <col min="8" max="8" width="12.28515625" style="103" customWidth="1"/>
    <col min="9" max="9" width="11.140625" style="876" customWidth="1"/>
    <col min="10" max="10" width="10.85546875" style="103" customWidth="1"/>
    <col min="11" max="11" width="13.140625" style="103" customWidth="1"/>
    <col min="12" max="12" width="11.28515625" style="876" customWidth="1"/>
    <col min="13" max="13" width="11.42578125" style="103" customWidth="1"/>
    <col min="14" max="14" width="12.42578125" style="103" customWidth="1"/>
    <col min="15" max="15" width="12.7109375" style="876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46" customFormat="1" ht="18.75" customHeight="1">
      <c r="A1" s="1074"/>
      <c r="B1" s="7556">
        <v>0</v>
      </c>
      <c r="C1" s="7556"/>
      <c r="D1" s="7556"/>
      <c r="E1" s="7556"/>
      <c r="F1" s="7556"/>
      <c r="G1" s="7556"/>
      <c r="H1" s="7556"/>
      <c r="I1" s="7556"/>
      <c r="J1" s="7556"/>
      <c r="K1" s="7556"/>
      <c r="L1" s="7556"/>
      <c r="M1" s="7556"/>
      <c r="N1" s="7556"/>
      <c r="O1" s="7556"/>
    </row>
    <row r="2" spans="1:15" s="246" customFormat="1" ht="18.75">
      <c r="A2" s="7557" t="s">
        <v>278</v>
      </c>
      <c r="B2" s="7557"/>
      <c r="C2" s="7557"/>
      <c r="D2" s="7557"/>
      <c r="E2" s="7557"/>
      <c r="F2" s="7557"/>
      <c r="G2" s="7557"/>
      <c r="H2" s="7557"/>
      <c r="I2" s="7557"/>
      <c r="J2" s="7557"/>
      <c r="K2" s="7557"/>
      <c r="L2" s="7557"/>
      <c r="M2" s="7557"/>
      <c r="N2" s="7557"/>
      <c r="O2" s="7557"/>
    </row>
    <row r="3" spans="1:15" s="246" customFormat="1" ht="18.75" customHeight="1">
      <c r="A3" s="1074"/>
      <c r="B3" s="7558" t="s">
        <v>308</v>
      </c>
      <c r="C3" s="7558"/>
      <c r="D3" s="7558"/>
      <c r="E3" s="7558"/>
      <c r="F3" s="7559">
        <v>46023</v>
      </c>
      <c r="G3" s="7560"/>
      <c r="H3" s="7561" t="s">
        <v>393</v>
      </c>
      <c r="I3" s="7561"/>
      <c r="J3" s="7561"/>
      <c r="K3" s="7561"/>
      <c r="L3" s="7561"/>
      <c r="M3" s="7561"/>
      <c r="N3" s="7561"/>
      <c r="O3" s="7561"/>
    </row>
    <row r="4" spans="1:15" s="246" customFormat="1" ht="19.5" thickBot="1">
      <c r="A4" s="1076"/>
      <c r="B4" s="1073"/>
      <c r="C4" s="1073"/>
      <c r="D4" s="1076"/>
      <c r="E4" s="1076"/>
      <c r="F4" s="1077"/>
      <c r="G4" s="1076"/>
      <c r="H4" s="1076"/>
      <c r="I4" s="1077"/>
      <c r="J4" s="1076"/>
      <c r="K4" s="1076"/>
      <c r="L4" s="1077"/>
      <c r="M4" s="1076"/>
      <c r="N4" s="1076"/>
      <c r="O4" s="1077"/>
    </row>
    <row r="5" spans="1:15" s="246" customFormat="1" ht="14.25" customHeight="1" thickBot="1">
      <c r="A5" s="1076"/>
      <c r="B5" s="7552" t="s">
        <v>1</v>
      </c>
      <c r="C5" s="7552"/>
      <c r="D5" s="7553" t="s">
        <v>36</v>
      </c>
      <c r="E5" s="7553"/>
      <c r="F5" s="7553"/>
      <c r="G5" s="7554" t="s">
        <v>37</v>
      </c>
      <c r="H5" s="7554"/>
      <c r="I5" s="7554"/>
      <c r="J5" s="7553" t="s">
        <v>43</v>
      </c>
      <c r="K5" s="7553"/>
      <c r="L5" s="7553"/>
      <c r="M5" s="7555" t="s">
        <v>343</v>
      </c>
      <c r="N5" s="7555"/>
      <c r="O5" s="7555"/>
    </row>
    <row r="6" spans="1:15" s="246" customFormat="1" ht="10.5" customHeight="1" thickBot="1">
      <c r="A6" s="1076"/>
      <c r="B6" s="7552"/>
      <c r="C6" s="7552"/>
      <c r="D6" s="7553"/>
      <c r="E6" s="7553"/>
      <c r="F6" s="7553"/>
      <c r="G6" s="7554"/>
      <c r="H6" s="7554"/>
      <c r="I6" s="7554"/>
      <c r="J6" s="7553"/>
      <c r="K6" s="7553"/>
      <c r="L6" s="7553"/>
      <c r="M6" s="7555"/>
      <c r="N6" s="7555"/>
      <c r="O6" s="7555"/>
    </row>
    <row r="7" spans="1:15" s="246" customFormat="1" ht="53.25" thickBot="1">
      <c r="A7" s="1076"/>
      <c r="B7" s="7552"/>
      <c r="C7" s="7552"/>
      <c r="D7" s="1078" t="s">
        <v>7</v>
      </c>
      <c r="E7" s="1068" t="s">
        <v>8</v>
      </c>
      <c r="F7" s="1070" t="s">
        <v>9</v>
      </c>
      <c r="G7" s="1069" t="s">
        <v>7</v>
      </c>
      <c r="H7" s="1068" t="s">
        <v>8</v>
      </c>
      <c r="I7" s="1070" t="s">
        <v>9</v>
      </c>
      <c r="J7" s="1079" t="s">
        <v>7</v>
      </c>
      <c r="K7" s="1071" t="s">
        <v>8</v>
      </c>
      <c r="L7" s="1070" t="s">
        <v>9</v>
      </c>
      <c r="M7" s="1069" t="s">
        <v>7</v>
      </c>
      <c r="N7" s="1068" t="s">
        <v>8</v>
      </c>
      <c r="O7" s="1070" t="s">
        <v>9</v>
      </c>
    </row>
    <row r="8" spans="1:15" s="246" customFormat="1" ht="19.5" customHeight="1">
      <c r="A8" s="1076"/>
      <c r="B8" s="7434" t="s">
        <v>10</v>
      </c>
      <c r="C8" s="7434"/>
      <c r="D8" s="3911"/>
      <c r="E8" s="3912"/>
      <c r="F8" s="3865"/>
      <c r="G8" s="2744"/>
      <c r="H8" s="2745"/>
      <c r="I8" s="2743"/>
      <c r="J8" s="2744"/>
      <c r="K8" s="2745"/>
      <c r="L8" s="2743"/>
      <c r="M8" s="2744"/>
      <c r="N8" s="2745"/>
      <c r="O8" s="2743"/>
    </row>
    <row r="9" spans="1:15" s="246" customFormat="1" ht="18.75">
      <c r="A9" s="1076"/>
      <c r="B9" s="1531" t="s">
        <v>309</v>
      </c>
      <c r="C9" s="1532" t="s">
        <v>95</v>
      </c>
      <c r="D9" s="3732">
        <v>0</v>
      </c>
      <c r="E9" s="3731">
        <v>19</v>
      </c>
      <c r="F9" s="3758">
        <v>19</v>
      </c>
      <c r="G9" s="3732">
        <v>0</v>
      </c>
      <c r="H9" s="3731">
        <v>17</v>
      </c>
      <c r="I9" s="3758">
        <v>17</v>
      </c>
      <c r="J9" s="3732">
        <v>0</v>
      </c>
      <c r="K9" s="3731">
        <v>0</v>
      </c>
      <c r="L9" s="3758">
        <v>0</v>
      </c>
      <c r="M9" s="5398">
        <v>0</v>
      </c>
      <c r="N9" s="5399">
        <v>36</v>
      </c>
      <c r="O9" s="5400">
        <v>36</v>
      </c>
    </row>
    <row r="10" spans="1:15" s="246" customFormat="1" ht="18.75">
      <c r="A10" s="1076"/>
      <c r="B10" s="1531" t="s">
        <v>310</v>
      </c>
      <c r="C10" s="1532" t="s">
        <v>97</v>
      </c>
      <c r="D10" s="3732">
        <v>0</v>
      </c>
      <c r="E10" s="3731">
        <v>0</v>
      </c>
      <c r="F10" s="3758">
        <v>0</v>
      </c>
      <c r="G10" s="3732">
        <v>0</v>
      </c>
      <c r="H10" s="3731">
        <v>13</v>
      </c>
      <c r="I10" s="3758">
        <v>13</v>
      </c>
      <c r="J10" s="3732">
        <v>0</v>
      </c>
      <c r="K10" s="3731">
        <v>0</v>
      </c>
      <c r="L10" s="3758">
        <v>0</v>
      </c>
      <c r="M10" s="5398">
        <v>0</v>
      </c>
      <c r="N10" s="5399">
        <v>13</v>
      </c>
      <c r="O10" s="5400">
        <v>13</v>
      </c>
    </row>
    <row r="11" spans="1:15" s="248" customFormat="1" ht="19.5" thickBot="1">
      <c r="A11" s="1075"/>
      <c r="B11" s="1654" t="s">
        <v>142</v>
      </c>
      <c r="C11" s="1655" t="s">
        <v>99</v>
      </c>
      <c r="D11" s="3767">
        <v>0</v>
      </c>
      <c r="E11" s="3768">
        <v>12</v>
      </c>
      <c r="F11" s="3913">
        <v>12</v>
      </c>
      <c r="G11" s="3767">
        <v>0</v>
      </c>
      <c r="H11" s="3768">
        <v>9</v>
      </c>
      <c r="I11" s="3913">
        <v>9</v>
      </c>
      <c r="J11" s="3767">
        <v>0</v>
      </c>
      <c r="K11" s="3768">
        <v>0</v>
      </c>
      <c r="L11" s="3913">
        <v>0</v>
      </c>
      <c r="M11" s="5424">
        <v>0</v>
      </c>
      <c r="N11" s="5425">
        <v>21</v>
      </c>
      <c r="O11" s="5426">
        <v>21</v>
      </c>
    </row>
    <row r="12" spans="1:15" ht="20.25" thickBot="1">
      <c r="A12" s="1072"/>
      <c r="B12" s="7549" t="s">
        <v>14</v>
      </c>
      <c r="C12" s="7549"/>
      <c r="D12" s="3914">
        <f>SUM(D11:D11)</f>
        <v>0</v>
      </c>
      <c r="E12" s="3915">
        <v>31</v>
      </c>
      <c r="F12" s="3916">
        <v>31</v>
      </c>
      <c r="G12" s="3914">
        <f>SUM(G11:G11)</f>
        <v>0</v>
      </c>
      <c r="H12" s="3915">
        <v>39</v>
      </c>
      <c r="I12" s="3916">
        <v>39</v>
      </c>
      <c r="J12" s="3914">
        <f>SUM(J11:J11)</f>
        <v>0</v>
      </c>
      <c r="K12" s="3915">
        <v>0</v>
      </c>
      <c r="L12" s="3916">
        <v>0</v>
      </c>
      <c r="M12" s="5423">
        <f>SUM(M11:M11)</f>
        <v>0</v>
      </c>
      <c r="N12" s="2746">
        <v>70</v>
      </c>
      <c r="O12" s="5417">
        <v>70</v>
      </c>
    </row>
    <row r="13" spans="1:15" ht="20.25" thickBot="1">
      <c r="A13" s="1072"/>
      <c r="B13" s="7550" t="s">
        <v>15</v>
      </c>
      <c r="C13" s="7550"/>
      <c r="D13" s="3917"/>
      <c r="E13" s="3918"/>
      <c r="F13" s="3919"/>
      <c r="G13" s="3917"/>
      <c r="H13" s="3918"/>
      <c r="I13" s="3919"/>
      <c r="J13" s="3917"/>
      <c r="K13" s="3918"/>
      <c r="L13" s="3919"/>
      <c r="M13" s="3917"/>
      <c r="N13" s="5418"/>
      <c r="O13" s="5419"/>
    </row>
    <row r="14" spans="1:15" ht="20.25" thickBot="1">
      <c r="A14" s="1072"/>
      <c r="B14" s="7549" t="s">
        <v>16</v>
      </c>
      <c r="C14" s="7549"/>
      <c r="D14" s="3917"/>
      <c r="E14" s="3918"/>
      <c r="F14" s="3919"/>
      <c r="G14" s="3917"/>
      <c r="H14" s="3918"/>
      <c r="I14" s="3919"/>
      <c r="J14" s="3917"/>
      <c r="K14" s="3918"/>
      <c r="L14" s="3919"/>
      <c r="M14" s="3917"/>
      <c r="N14" s="5420">
        <v>0</v>
      </c>
      <c r="O14" s="5421">
        <v>0</v>
      </c>
    </row>
    <row r="15" spans="1:15" ht="18.75">
      <c r="A15" s="1072"/>
      <c r="B15" s="1663" t="s">
        <v>309</v>
      </c>
      <c r="C15" s="1664" t="s">
        <v>95</v>
      </c>
      <c r="D15" s="3748">
        <v>0</v>
      </c>
      <c r="E15" s="3747">
        <v>19</v>
      </c>
      <c r="F15" s="3762">
        <v>19</v>
      </c>
      <c r="G15" s="3748">
        <v>0</v>
      </c>
      <c r="H15" s="3747">
        <v>17</v>
      </c>
      <c r="I15" s="3762">
        <v>17</v>
      </c>
      <c r="J15" s="3748">
        <v>0</v>
      </c>
      <c r="K15" s="3747">
        <v>0</v>
      </c>
      <c r="L15" s="3762">
        <v>0</v>
      </c>
      <c r="M15" s="4662">
        <v>0</v>
      </c>
      <c r="N15" s="5427">
        <f t="shared" ref="N15:O15" si="0">SUM(N14:N14)</f>
        <v>0</v>
      </c>
      <c r="O15" s="5428">
        <f t="shared" si="0"/>
        <v>0</v>
      </c>
    </row>
    <row r="16" spans="1:15" ht="18.75">
      <c r="A16" s="1072"/>
      <c r="B16" s="1656" t="s">
        <v>310</v>
      </c>
      <c r="C16" s="1657" t="s">
        <v>97</v>
      </c>
      <c r="D16" s="3732">
        <v>0</v>
      </c>
      <c r="E16" s="3731">
        <v>0</v>
      </c>
      <c r="F16" s="3758">
        <v>0</v>
      </c>
      <c r="G16" s="3732">
        <v>0</v>
      </c>
      <c r="H16" s="3731">
        <v>13</v>
      </c>
      <c r="I16" s="3758">
        <v>13</v>
      </c>
      <c r="J16" s="3732">
        <v>0</v>
      </c>
      <c r="K16" s="3731">
        <v>0</v>
      </c>
      <c r="L16" s="3758">
        <v>0</v>
      </c>
      <c r="M16" s="5398">
        <v>0</v>
      </c>
      <c r="N16" s="5429">
        <f t="shared" ref="N16:O16" si="1">N12</f>
        <v>70</v>
      </c>
      <c r="O16" s="5430">
        <f t="shared" si="1"/>
        <v>70</v>
      </c>
    </row>
    <row r="17" spans="2:17" ht="19.5" thickBot="1">
      <c r="B17" s="1658" t="s">
        <v>142</v>
      </c>
      <c r="C17" s="1659" t="s">
        <v>99</v>
      </c>
      <c r="D17" s="4664">
        <v>0</v>
      </c>
      <c r="E17" s="4665">
        <v>12</v>
      </c>
      <c r="F17" s="4695">
        <v>12</v>
      </c>
      <c r="G17" s="4664">
        <v>0</v>
      </c>
      <c r="H17" s="4665">
        <v>9</v>
      </c>
      <c r="I17" s="4695">
        <v>9</v>
      </c>
      <c r="J17" s="4664">
        <v>0</v>
      </c>
      <c r="K17" s="4665">
        <v>0</v>
      </c>
      <c r="L17" s="4695">
        <v>0</v>
      </c>
      <c r="M17" s="5424">
        <v>0</v>
      </c>
      <c r="N17" s="5431">
        <f t="shared" ref="N17:O17" si="2">N15</f>
        <v>0</v>
      </c>
      <c r="O17" s="5432">
        <f t="shared" si="2"/>
        <v>0</v>
      </c>
      <c r="P17" s="1072"/>
      <c r="Q17" s="1072"/>
    </row>
    <row r="18" spans="2:17" ht="20.25" thickBot="1">
      <c r="B18" s="7551" t="s">
        <v>17</v>
      </c>
      <c r="C18" s="7551"/>
      <c r="D18" s="4735">
        <f>SUM(D15:D15)</f>
        <v>0</v>
      </c>
      <c r="E18" s="4736">
        <v>32</v>
      </c>
      <c r="F18" s="4737">
        <v>32</v>
      </c>
      <c r="G18" s="4735">
        <f>SUM(G15:G15)</f>
        <v>0</v>
      </c>
      <c r="H18" s="4736">
        <v>39</v>
      </c>
      <c r="I18" s="4737">
        <v>39</v>
      </c>
      <c r="J18" s="4735">
        <f>SUM(J15:J15)</f>
        <v>0</v>
      </c>
      <c r="K18" s="4736">
        <v>0</v>
      </c>
      <c r="L18" s="4737">
        <v>0</v>
      </c>
      <c r="M18" s="3914">
        <f>SUM(M17:M17)</f>
        <v>0</v>
      </c>
      <c r="N18" s="4736">
        <f t="shared" ref="N18:O18" si="3">N16+N17</f>
        <v>70</v>
      </c>
      <c r="O18" s="5422">
        <f t="shared" si="3"/>
        <v>70</v>
      </c>
      <c r="P18" s="1072"/>
      <c r="Q18" s="1072"/>
    </row>
    <row r="19" spans="2:17" ht="20.25" customHeight="1" thickBot="1">
      <c r="B19" s="7434" t="s">
        <v>18</v>
      </c>
      <c r="C19" s="7434"/>
      <c r="D19" s="3917"/>
      <c r="E19" s="3918"/>
      <c r="F19" s="3919"/>
      <c r="G19" s="3917"/>
      <c r="H19" s="3918"/>
      <c r="I19" s="3919"/>
      <c r="J19" s="3917"/>
      <c r="K19" s="3918"/>
      <c r="L19" s="3919"/>
      <c r="M19" s="3917"/>
      <c r="N19" s="3918"/>
      <c r="O19" s="3919"/>
      <c r="P19" s="1072"/>
      <c r="Q19" s="1072"/>
    </row>
    <row r="20" spans="2:17" ht="19.5" thickBot="1">
      <c r="B20" s="1533" t="s">
        <v>286</v>
      </c>
      <c r="C20" s="1536" t="s">
        <v>131</v>
      </c>
      <c r="D20" s="3910">
        <v>0</v>
      </c>
      <c r="E20" s="3921">
        <v>0</v>
      </c>
      <c r="F20" s="3922">
        <v>0</v>
      </c>
      <c r="G20" s="3910">
        <v>0</v>
      </c>
      <c r="H20" s="3921">
        <v>0</v>
      </c>
      <c r="I20" s="3922">
        <v>0</v>
      </c>
      <c r="J20" s="3910">
        <v>0</v>
      </c>
      <c r="K20" s="3921">
        <v>0</v>
      </c>
      <c r="L20" s="3923">
        <v>0</v>
      </c>
      <c r="M20" s="3927">
        <v>0</v>
      </c>
      <c r="N20" s="3928">
        <v>0</v>
      </c>
      <c r="O20" s="3923">
        <v>0</v>
      </c>
      <c r="P20" s="1072"/>
      <c r="Q20" s="1072"/>
    </row>
    <row r="21" spans="2:17" ht="20.25" thickBot="1">
      <c r="B21" s="7551" t="s">
        <v>19</v>
      </c>
      <c r="C21" s="7551"/>
      <c r="D21" s="3920">
        <f t="shared" ref="D21:O21" si="4">SUM(D20:D20)</f>
        <v>0</v>
      </c>
      <c r="E21" s="2746">
        <v>0</v>
      </c>
      <c r="F21" s="3923">
        <v>0</v>
      </c>
      <c r="G21" s="3920">
        <f t="shared" si="4"/>
        <v>0</v>
      </c>
      <c r="H21" s="2746">
        <f t="shared" si="4"/>
        <v>0</v>
      </c>
      <c r="I21" s="3923">
        <f t="shared" si="4"/>
        <v>0</v>
      </c>
      <c r="J21" s="3920">
        <f t="shared" si="4"/>
        <v>0</v>
      </c>
      <c r="K21" s="2746">
        <v>0</v>
      </c>
      <c r="L21" s="3923">
        <v>0</v>
      </c>
      <c r="M21" s="3920">
        <f t="shared" si="4"/>
        <v>0</v>
      </c>
      <c r="N21" s="2746">
        <f t="shared" si="4"/>
        <v>0</v>
      </c>
      <c r="O21" s="3923">
        <f t="shared" si="4"/>
        <v>0</v>
      </c>
      <c r="P21" s="1072"/>
      <c r="Q21" s="1072"/>
    </row>
    <row r="22" spans="2:17" ht="20.25" thickBot="1">
      <c r="B22" s="7562" t="s">
        <v>29</v>
      </c>
      <c r="C22" s="7562"/>
      <c r="D22" s="3924">
        <f t="shared" ref="D22:O22" si="5">D18</f>
        <v>0</v>
      </c>
      <c r="E22" s="3925">
        <v>31</v>
      </c>
      <c r="F22" s="3926">
        <v>31</v>
      </c>
      <c r="G22" s="3924">
        <f t="shared" si="5"/>
        <v>0</v>
      </c>
      <c r="H22" s="3925">
        <f t="shared" si="5"/>
        <v>39</v>
      </c>
      <c r="I22" s="3926">
        <f t="shared" si="5"/>
        <v>39</v>
      </c>
      <c r="J22" s="3924">
        <f t="shared" si="5"/>
        <v>0</v>
      </c>
      <c r="K22" s="3925">
        <v>0</v>
      </c>
      <c r="L22" s="3926">
        <v>0</v>
      </c>
      <c r="M22" s="3924">
        <f t="shared" si="5"/>
        <v>0</v>
      </c>
      <c r="N22" s="3925">
        <f t="shared" si="5"/>
        <v>70</v>
      </c>
      <c r="O22" s="3926">
        <f t="shared" si="5"/>
        <v>70</v>
      </c>
      <c r="P22" s="1072"/>
      <c r="Q22" s="1072"/>
    </row>
    <row r="23" spans="2:17" ht="19.5" customHeight="1" thickBot="1">
      <c r="B23" s="7562" t="s">
        <v>34</v>
      </c>
      <c r="C23" s="7562"/>
      <c r="D23" s="3924">
        <f t="shared" ref="D23:O23" si="6">D21</f>
        <v>0</v>
      </c>
      <c r="E23" s="3925">
        <v>0</v>
      </c>
      <c r="F23" s="3922">
        <v>0</v>
      </c>
      <c r="G23" s="3924">
        <f t="shared" si="6"/>
        <v>0</v>
      </c>
      <c r="H23" s="3925">
        <f t="shared" si="6"/>
        <v>0</v>
      </c>
      <c r="I23" s="3922">
        <f t="shared" si="6"/>
        <v>0</v>
      </c>
      <c r="J23" s="3924">
        <f t="shared" si="6"/>
        <v>0</v>
      </c>
      <c r="K23" s="3925">
        <v>0</v>
      </c>
      <c r="L23" s="3922">
        <v>0</v>
      </c>
      <c r="M23" s="3924">
        <f t="shared" si="6"/>
        <v>0</v>
      </c>
      <c r="N23" s="3925">
        <f t="shared" si="6"/>
        <v>0</v>
      </c>
      <c r="O23" s="3922">
        <f t="shared" si="6"/>
        <v>0</v>
      </c>
      <c r="P23" s="1072"/>
      <c r="Q23" s="1072"/>
    </row>
    <row r="24" spans="2:17" ht="24" thickBot="1">
      <c r="B24" s="7563" t="s">
        <v>35</v>
      </c>
      <c r="C24" s="7563"/>
      <c r="D24" s="5433">
        <f t="shared" ref="D24:O24" si="7">D22+D23</f>
        <v>0</v>
      </c>
      <c r="E24" s="5434">
        <v>31</v>
      </c>
      <c r="F24" s="5435">
        <v>31</v>
      </c>
      <c r="G24" s="5433">
        <f t="shared" si="7"/>
        <v>0</v>
      </c>
      <c r="H24" s="5434">
        <f t="shared" si="7"/>
        <v>39</v>
      </c>
      <c r="I24" s="5435">
        <f t="shared" si="7"/>
        <v>39</v>
      </c>
      <c r="J24" s="5433">
        <f t="shared" si="7"/>
        <v>0</v>
      </c>
      <c r="K24" s="5434">
        <v>0</v>
      </c>
      <c r="L24" s="5435">
        <v>0</v>
      </c>
      <c r="M24" s="5433">
        <f t="shared" si="7"/>
        <v>0</v>
      </c>
      <c r="N24" s="5434">
        <f t="shared" si="7"/>
        <v>70</v>
      </c>
      <c r="O24" s="5435">
        <f t="shared" si="7"/>
        <v>70</v>
      </c>
      <c r="P24" s="1072"/>
      <c r="Q24" s="1072"/>
    </row>
  </sheetData>
  <mergeCells count="20">
    <mergeCell ref="B21:C21"/>
    <mergeCell ref="B22:C22"/>
    <mergeCell ref="B23:C23"/>
    <mergeCell ref="B24:C24"/>
    <mergeCell ref="B19:C19"/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Лист30">
    <tabColor rgb="FF00B050"/>
  </sheetPr>
  <dimension ref="A1:P28"/>
  <sheetViews>
    <sheetView zoomScale="60" zoomScaleNormal="60" workbookViewId="0">
      <selection activeCell="A25" sqref="A25:P25"/>
    </sheetView>
  </sheetViews>
  <sheetFormatPr defaultRowHeight="12.75"/>
  <cols>
    <col min="1" max="1" width="64.140625" customWidth="1"/>
    <col min="2" max="2" width="1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2.7109375" customWidth="1"/>
    <col min="8" max="8" width="13" customWidth="1"/>
    <col min="9" max="9" width="14.5703125" customWidth="1"/>
    <col min="10" max="10" width="12.7109375" customWidth="1"/>
    <col min="11" max="11" width="14.7109375" customWidth="1"/>
    <col min="12" max="12" width="14.5703125" customWidth="1"/>
    <col min="13" max="13" width="11.28515625" customWidth="1"/>
    <col min="14" max="14" width="14.7109375" customWidth="1"/>
    <col min="15" max="15" width="14.5703125" customWidth="1"/>
    <col min="16" max="16" width="12.140625" customWidth="1"/>
  </cols>
  <sheetData>
    <row r="1" spans="1:16" ht="18.75" customHeight="1">
      <c r="A1" s="7564"/>
      <c r="B1" s="7564"/>
      <c r="C1" s="7564"/>
      <c r="D1" s="7564"/>
      <c r="E1" s="7564"/>
      <c r="F1" s="7564"/>
      <c r="G1" s="7564"/>
      <c r="H1" s="7564"/>
      <c r="I1" s="7564"/>
      <c r="J1" s="7564"/>
      <c r="K1" s="7564"/>
      <c r="L1" s="7564"/>
      <c r="M1" s="7564"/>
      <c r="N1" s="7564"/>
      <c r="O1" s="7564"/>
      <c r="P1" s="7564"/>
    </row>
    <row r="2" spans="1:16" ht="24.75" customHeight="1">
      <c r="A2" s="7565" t="s">
        <v>146</v>
      </c>
      <c r="B2" s="7565"/>
      <c r="C2" s="7565"/>
      <c r="D2" s="7565"/>
      <c r="E2" s="7565"/>
      <c r="F2" s="7565"/>
      <c r="G2" s="7565"/>
      <c r="H2" s="7565"/>
      <c r="I2" s="7565"/>
      <c r="J2" s="7565"/>
      <c r="K2" s="7565"/>
      <c r="L2" s="7565"/>
      <c r="M2" s="7565"/>
      <c r="N2" s="7565"/>
      <c r="O2" s="7565"/>
      <c r="P2" s="7565"/>
    </row>
    <row r="3" spans="1:16" ht="23.25" customHeight="1">
      <c r="A3" s="7566" t="s">
        <v>443</v>
      </c>
      <c r="B3" s="7566"/>
      <c r="C3" s="7566"/>
      <c r="D3" s="7566"/>
      <c r="E3" s="7566"/>
      <c r="F3" s="7566"/>
      <c r="G3" s="7566"/>
      <c r="H3" s="7566"/>
      <c r="I3" s="7566"/>
      <c r="J3" s="7566"/>
      <c r="K3" s="7566"/>
      <c r="L3" s="7566"/>
      <c r="M3" s="7566"/>
      <c r="N3" s="7566"/>
      <c r="O3" s="7566"/>
      <c r="P3" s="7566"/>
    </row>
    <row r="4" spans="1:16" ht="19.5" thickBot="1">
      <c r="A4" s="7567"/>
      <c r="B4" s="7567"/>
      <c r="C4" s="7567"/>
      <c r="D4" s="7567"/>
      <c r="E4" s="7567"/>
      <c r="F4" s="7567"/>
      <c r="G4" s="7567"/>
      <c r="H4" s="7567"/>
      <c r="I4" s="7567"/>
      <c r="J4" s="7567"/>
      <c r="K4" s="7567"/>
      <c r="L4" s="7567"/>
      <c r="M4" s="7567"/>
      <c r="N4" s="7567"/>
      <c r="O4" s="7567"/>
      <c r="P4" s="7567"/>
    </row>
    <row r="5" spans="1:16" ht="32.25" customHeight="1">
      <c r="A5" s="2747" t="s">
        <v>147</v>
      </c>
      <c r="B5" s="7568" t="s">
        <v>36</v>
      </c>
      <c r="C5" s="7569"/>
      <c r="D5" s="7570"/>
      <c r="E5" s="7568" t="s">
        <v>37</v>
      </c>
      <c r="F5" s="7569"/>
      <c r="G5" s="7570"/>
      <c r="H5" s="7568" t="s">
        <v>43</v>
      </c>
      <c r="I5" s="7569"/>
      <c r="J5" s="7570"/>
      <c r="K5" s="7568" t="s">
        <v>148</v>
      </c>
      <c r="L5" s="7569"/>
      <c r="M5" s="7570"/>
      <c r="N5" s="7571" t="s">
        <v>22</v>
      </c>
      <c r="O5" s="7572"/>
      <c r="P5" s="7573"/>
    </row>
    <row r="6" spans="1:16" ht="56.25" customHeight="1" thickBot="1">
      <c r="A6" s="2748"/>
      <c r="B6" s="2775" t="s">
        <v>7</v>
      </c>
      <c r="C6" s="2776" t="s">
        <v>8</v>
      </c>
      <c r="D6" s="2777" t="s">
        <v>9</v>
      </c>
      <c r="E6" s="2775" t="s">
        <v>7</v>
      </c>
      <c r="F6" s="2776" t="s">
        <v>8</v>
      </c>
      <c r="G6" s="2777" t="s">
        <v>9</v>
      </c>
      <c r="H6" s="2778" t="s">
        <v>7</v>
      </c>
      <c r="I6" s="2779" t="s">
        <v>8</v>
      </c>
      <c r="J6" s="2780" t="s">
        <v>9</v>
      </c>
      <c r="K6" s="2778" t="s">
        <v>7</v>
      </c>
      <c r="L6" s="2779" t="s">
        <v>8</v>
      </c>
      <c r="M6" s="2780" t="s">
        <v>9</v>
      </c>
      <c r="N6" s="2781" t="s">
        <v>7</v>
      </c>
      <c r="O6" s="2779" t="s">
        <v>8</v>
      </c>
      <c r="P6" s="2749" t="s">
        <v>9</v>
      </c>
    </row>
    <row r="7" spans="1:16" ht="27" customHeight="1">
      <c r="A7" s="2750" t="s">
        <v>10</v>
      </c>
      <c r="B7" s="2751"/>
      <c r="C7" s="2752"/>
      <c r="D7" s="2753"/>
      <c r="E7" s="2754"/>
      <c r="F7" s="2752"/>
      <c r="G7" s="2753"/>
      <c r="H7" s="2751"/>
      <c r="I7" s="2752"/>
      <c r="J7" s="2753"/>
      <c r="K7" s="2751"/>
      <c r="L7" s="2752"/>
      <c r="M7" s="2755"/>
      <c r="N7" s="2756"/>
      <c r="O7" s="2757"/>
      <c r="P7" s="2758"/>
    </row>
    <row r="8" spans="1:16" ht="25.5" customHeight="1">
      <c r="A8" s="2759" t="s">
        <v>149</v>
      </c>
      <c r="B8" s="5948">
        <v>11</v>
      </c>
      <c r="C8" s="5949">
        <v>0</v>
      </c>
      <c r="D8" s="5997">
        <f>SUM(B8:C8)</f>
        <v>11</v>
      </c>
      <c r="E8" s="5950">
        <v>10</v>
      </c>
      <c r="F8" s="5949">
        <v>1</v>
      </c>
      <c r="G8" s="5997">
        <f>SUM(E8:F8)</f>
        <v>11</v>
      </c>
      <c r="H8" s="5948">
        <v>9</v>
      </c>
      <c r="I8" s="5949">
        <v>0</v>
      </c>
      <c r="J8" s="5997">
        <f>SUM(H8:I8)</f>
        <v>9</v>
      </c>
      <c r="K8" s="5948">
        <v>28</v>
      </c>
      <c r="L8" s="5949">
        <v>0</v>
      </c>
      <c r="M8" s="5997">
        <f>SUM(K8:L8)</f>
        <v>28</v>
      </c>
      <c r="N8" s="5951">
        <f t="shared" ref="N8:O10" si="0">B8+E8+H8+K8</f>
        <v>58</v>
      </c>
      <c r="O8" s="5952">
        <f t="shared" si="0"/>
        <v>1</v>
      </c>
      <c r="P8" s="2768">
        <f>N8+O8</f>
        <v>59</v>
      </c>
    </row>
    <row r="9" spans="1:16" ht="29.25" customHeight="1">
      <c r="A9" s="2760" t="s">
        <v>150</v>
      </c>
      <c r="B9" s="5948">
        <v>15</v>
      </c>
      <c r="C9" s="5949">
        <v>1</v>
      </c>
      <c r="D9" s="5997">
        <f>SUM(B9:C9)</f>
        <v>16</v>
      </c>
      <c r="E9" s="5950">
        <v>12</v>
      </c>
      <c r="F9" s="5949">
        <v>2</v>
      </c>
      <c r="G9" s="5997">
        <f>SUM(E9:F9)</f>
        <v>14</v>
      </c>
      <c r="H9" s="5948">
        <v>10</v>
      </c>
      <c r="I9" s="5949">
        <v>2</v>
      </c>
      <c r="J9" s="5997">
        <f>SUM(H9:I9)</f>
        <v>12</v>
      </c>
      <c r="K9" s="5948">
        <v>12</v>
      </c>
      <c r="L9" s="5949">
        <v>0</v>
      </c>
      <c r="M9" s="5997">
        <f>SUM(K9:L9)</f>
        <v>12</v>
      </c>
      <c r="N9" s="5951">
        <f t="shared" si="0"/>
        <v>49</v>
      </c>
      <c r="O9" s="5952">
        <f t="shared" si="0"/>
        <v>5</v>
      </c>
      <c r="P9" s="2768">
        <f>N9+O9</f>
        <v>54</v>
      </c>
    </row>
    <row r="10" spans="1:16" ht="24.75" customHeight="1" thickBot="1">
      <c r="A10" s="2759" t="s">
        <v>151</v>
      </c>
      <c r="B10" s="5953">
        <v>10</v>
      </c>
      <c r="C10" s="5954">
        <v>1</v>
      </c>
      <c r="D10" s="5955">
        <f>SUM(B10:C10)</f>
        <v>11</v>
      </c>
      <c r="E10" s="5956">
        <v>0</v>
      </c>
      <c r="F10" s="5954">
        <v>0</v>
      </c>
      <c r="G10" s="5954">
        <f>SUM(E10:F10)</f>
        <v>0</v>
      </c>
      <c r="H10" s="5953">
        <v>0</v>
      </c>
      <c r="I10" s="5954">
        <v>0</v>
      </c>
      <c r="J10" s="5957">
        <f>SUM(H10:I10)</f>
        <v>0</v>
      </c>
      <c r="K10" s="5953">
        <v>0</v>
      </c>
      <c r="L10" s="5954">
        <v>0</v>
      </c>
      <c r="M10" s="5957">
        <f>SUM(K10:L10)</f>
        <v>0</v>
      </c>
      <c r="N10" s="5951">
        <f t="shared" si="0"/>
        <v>10</v>
      </c>
      <c r="O10" s="5952">
        <f t="shared" si="0"/>
        <v>1</v>
      </c>
      <c r="P10" s="2768">
        <f>N10+O10</f>
        <v>11</v>
      </c>
    </row>
    <row r="11" spans="1:16" ht="23.25" customHeight="1" thickBot="1">
      <c r="A11" s="2761" t="s">
        <v>27</v>
      </c>
      <c r="B11" s="5958">
        <f t="shared" ref="B11:O11" si="1">SUM(B8:B10)</f>
        <v>36</v>
      </c>
      <c r="C11" s="5959">
        <f t="shared" si="1"/>
        <v>2</v>
      </c>
      <c r="D11" s="5960">
        <f t="shared" si="1"/>
        <v>38</v>
      </c>
      <c r="E11" s="5961">
        <f t="shared" si="1"/>
        <v>22</v>
      </c>
      <c r="F11" s="5959">
        <f t="shared" si="1"/>
        <v>3</v>
      </c>
      <c r="G11" s="5959">
        <f t="shared" si="1"/>
        <v>25</v>
      </c>
      <c r="H11" s="5962">
        <f t="shared" si="1"/>
        <v>19</v>
      </c>
      <c r="I11" s="5963">
        <f t="shared" si="1"/>
        <v>2</v>
      </c>
      <c r="J11" s="5964">
        <f t="shared" si="1"/>
        <v>21</v>
      </c>
      <c r="K11" s="5962">
        <f t="shared" si="1"/>
        <v>40</v>
      </c>
      <c r="L11" s="5963">
        <f t="shared" si="1"/>
        <v>0</v>
      </c>
      <c r="M11" s="5964">
        <f t="shared" si="1"/>
        <v>40</v>
      </c>
      <c r="N11" s="5965">
        <f t="shared" si="1"/>
        <v>117</v>
      </c>
      <c r="O11" s="5966">
        <f t="shared" si="1"/>
        <v>7</v>
      </c>
      <c r="P11" s="2771">
        <f>SUM(N11:O11)</f>
        <v>124</v>
      </c>
    </row>
    <row r="12" spans="1:16" ht="26.25" customHeight="1">
      <c r="A12" s="2762" t="s">
        <v>15</v>
      </c>
      <c r="B12" s="5967"/>
      <c r="C12" s="5968"/>
      <c r="D12" s="5969"/>
      <c r="E12" s="5970"/>
      <c r="F12" s="5968"/>
      <c r="G12" s="5969"/>
      <c r="H12" s="5967"/>
      <c r="I12" s="5968"/>
      <c r="J12" s="5969"/>
      <c r="K12" s="5967"/>
      <c r="L12" s="5968"/>
      <c r="M12" s="5969"/>
      <c r="N12" s="5967"/>
      <c r="O12" s="5968"/>
      <c r="P12" s="2772"/>
    </row>
    <row r="13" spans="1:16" ht="25.5" customHeight="1">
      <c r="A13" s="2763" t="s">
        <v>16</v>
      </c>
      <c r="B13" s="5953"/>
      <c r="C13" s="5954"/>
      <c r="D13" s="5957"/>
      <c r="E13" s="5956"/>
      <c r="F13" s="5954"/>
      <c r="G13" s="5957"/>
      <c r="H13" s="5953"/>
      <c r="I13" s="5954"/>
      <c r="J13" s="5957"/>
      <c r="K13" s="5971"/>
      <c r="L13" s="5972"/>
      <c r="M13" s="5957"/>
      <c r="N13" s="5973"/>
      <c r="O13" s="5974"/>
      <c r="P13" s="2773"/>
    </row>
    <row r="14" spans="1:16" ht="21.75" customHeight="1">
      <c r="A14" s="2759" t="s">
        <v>149</v>
      </c>
      <c r="B14" s="5948">
        <v>11</v>
      </c>
      <c r="C14" s="5949">
        <v>0</v>
      </c>
      <c r="D14" s="5997">
        <f>SUM(B14:C14)</f>
        <v>11</v>
      </c>
      <c r="E14" s="5950">
        <v>10</v>
      </c>
      <c r="F14" s="5949">
        <v>1</v>
      </c>
      <c r="G14" s="5997">
        <f>SUM(E14:F14)</f>
        <v>11</v>
      </c>
      <c r="H14" s="5948">
        <v>9</v>
      </c>
      <c r="I14" s="5949">
        <v>0</v>
      </c>
      <c r="J14" s="5997">
        <f>SUM(H14:I14)</f>
        <v>9</v>
      </c>
      <c r="K14" s="5948">
        <v>28</v>
      </c>
      <c r="L14" s="5949">
        <v>0</v>
      </c>
      <c r="M14" s="5997">
        <f>SUM(K14:L14)</f>
        <v>28</v>
      </c>
      <c r="N14" s="5951">
        <f>B14+E14+H14+K14</f>
        <v>58</v>
      </c>
      <c r="O14" s="5952">
        <f t="shared" ref="N14:O16" si="2">C14+F14+I14+L14</f>
        <v>1</v>
      </c>
      <c r="P14" s="2768">
        <f>SUM(N14:O14)</f>
        <v>59</v>
      </c>
    </row>
    <row r="15" spans="1:16" ht="27.75" customHeight="1">
      <c r="A15" s="2760" t="s">
        <v>150</v>
      </c>
      <c r="B15" s="5948">
        <v>15</v>
      </c>
      <c r="C15" s="5949">
        <v>1</v>
      </c>
      <c r="D15" s="5997">
        <f>SUM(B15:C15)</f>
        <v>16</v>
      </c>
      <c r="E15" s="5950">
        <v>12</v>
      </c>
      <c r="F15" s="5949">
        <v>2</v>
      </c>
      <c r="G15" s="5997">
        <f>SUM(E15:F15)</f>
        <v>14</v>
      </c>
      <c r="H15" s="5948">
        <v>10</v>
      </c>
      <c r="I15" s="5949">
        <v>2</v>
      </c>
      <c r="J15" s="5997">
        <f>SUM(H15:I15)</f>
        <v>12</v>
      </c>
      <c r="K15" s="5948">
        <v>12</v>
      </c>
      <c r="L15" s="5949">
        <v>0</v>
      </c>
      <c r="M15" s="5997">
        <f>SUM(K15:L15)</f>
        <v>12</v>
      </c>
      <c r="N15" s="5951">
        <f t="shared" si="2"/>
        <v>49</v>
      </c>
      <c r="O15" s="5952">
        <f t="shared" si="2"/>
        <v>5</v>
      </c>
      <c r="P15" s="2768">
        <f>SUM(N15:O15)</f>
        <v>54</v>
      </c>
    </row>
    <row r="16" spans="1:16" ht="29.25" customHeight="1" thickBot="1">
      <c r="A16" s="2759" t="s">
        <v>151</v>
      </c>
      <c r="B16" s="5953">
        <v>10</v>
      </c>
      <c r="C16" s="5954">
        <v>1</v>
      </c>
      <c r="D16" s="5955">
        <f>SUM(B16:C16)</f>
        <v>11</v>
      </c>
      <c r="E16" s="5956">
        <v>0</v>
      </c>
      <c r="F16" s="5954">
        <v>0</v>
      </c>
      <c r="G16" s="5954">
        <f>SUM(E16:F16)</f>
        <v>0</v>
      </c>
      <c r="H16" s="5953">
        <v>0</v>
      </c>
      <c r="I16" s="5954">
        <v>0</v>
      </c>
      <c r="J16" s="5957">
        <f>SUM(H16:I16)</f>
        <v>0</v>
      </c>
      <c r="K16" s="5953">
        <v>0</v>
      </c>
      <c r="L16" s="5954">
        <v>0</v>
      </c>
      <c r="M16" s="5957">
        <f>SUM(K16:L16)</f>
        <v>0</v>
      </c>
      <c r="N16" s="5951">
        <f t="shared" si="2"/>
        <v>10</v>
      </c>
      <c r="O16" s="5952">
        <f t="shared" si="2"/>
        <v>1</v>
      </c>
      <c r="P16" s="2768">
        <f>SUM(N16:O16)</f>
        <v>11</v>
      </c>
    </row>
    <row r="17" spans="1:16" ht="26.25" customHeight="1" thickBot="1">
      <c r="A17" s="2764" t="s">
        <v>17</v>
      </c>
      <c r="B17" s="5962">
        <f t="shared" ref="B17:P17" si="3">SUM(B14:B16)</f>
        <v>36</v>
      </c>
      <c r="C17" s="5963">
        <f t="shared" si="3"/>
        <v>2</v>
      </c>
      <c r="D17" s="5964">
        <f t="shared" si="3"/>
        <v>38</v>
      </c>
      <c r="E17" s="5975">
        <f t="shared" si="3"/>
        <v>22</v>
      </c>
      <c r="F17" s="5963">
        <f t="shared" si="3"/>
        <v>3</v>
      </c>
      <c r="G17" s="5964">
        <f t="shared" si="3"/>
        <v>25</v>
      </c>
      <c r="H17" s="5962">
        <f t="shared" si="3"/>
        <v>19</v>
      </c>
      <c r="I17" s="5963">
        <f t="shared" si="3"/>
        <v>2</v>
      </c>
      <c r="J17" s="5964">
        <f t="shared" si="3"/>
        <v>21</v>
      </c>
      <c r="K17" s="5962">
        <f t="shared" si="3"/>
        <v>40</v>
      </c>
      <c r="L17" s="5963">
        <f t="shared" si="3"/>
        <v>0</v>
      </c>
      <c r="M17" s="5964">
        <f t="shared" si="3"/>
        <v>40</v>
      </c>
      <c r="N17" s="5958">
        <f t="shared" si="3"/>
        <v>117</v>
      </c>
      <c r="O17" s="5959">
        <f t="shared" si="3"/>
        <v>7</v>
      </c>
      <c r="P17" s="2769">
        <f t="shared" si="3"/>
        <v>124</v>
      </c>
    </row>
    <row r="18" spans="1:16" ht="27.75" customHeight="1">
      <c r="A18" s="2765" t="s">
        <v>18</v>
      </c>
      <c r="B18" s="5976"/>
      <c r="C18" s="5977"/>
      <c r="D18" s="5978"/>
      <c r="E18" s="5979"/>
      <c r="F18" s="5977"/>
      <c r="G18" s="5978"/>
      <c r="H18" s="5979"/>
      <c r="I18" s="5977"/>
      <c r="J18" s="5980"/>
      <c r="K18" s="5976"/>
      <c r="L18" s="5977"/>
      <c r="M18" s="5978"/>
      <c r="N18" s="5981"/>
      <c r="O18" s="5982"/>
      <c r="P18" s="2774"/>
    </row>
    <row r="19" spans="1:16" ht="29.25" customHeight="1">
      <c r="A19" s="2759" t="s">
        <v>149</v>
      </c>
      <c r="B19" s="5953">
        <v>0</v>
      </c>
      <c r="C19" s="5954">
        <v>0</v>
      </c>
      <c r="D19" s="5955">
        <f>SUM(B19:C19)</f>
        <v>0</v>
      </c>
      <c r="E19" s="5956">
        <v>0</v>
      </c>
      <c r="F19" s="5954">
        <v>0</v>
      </c>
      <c r="G19" s="5955">
        <f>SUM(E19:F19)</f>
        <v>0</v>
      </c>
      <c r="H19" s="5956">
        <v>0</v>
      </c>
      <c r="I19" s="5954">
        <v>0</v>
      </c>
      <c r="J19" s="5983">
        <v>0</v>
      </c>
      <c r="K19" s="5953">
        <v>0</v>
      </c>
      <c r="L19" s="5954">
        <v>0</v>
      </c>
      <c r="M19" s="5957">
        <f>SUM(K19:L19)</f>
        <v>0</v>
      </c>
      <c r="N19" s="5984">
        <f t="shared" ref="N19:O21" si="4">B19+E19+H19+K19</f>
        <v>0</v>
      </c>
      <c r="O19" s="5952">
        <f t="shared" si="4"/>
        <v>0</v>
      </c>
      <c r="P19" s="2768">
        <f t="shared" ref="P19:P24" si="5">SUM(N19:O19)</f>
        <v>0</v>
      </c>
    </row>
    <row r="20" spans="1:16" ht="29.25" customHeight="1">
      <c r="A20" s="2760" t="s">
        <v>150</v>
      </c>
      <c r="B20" s="5953">
        <v>0</v>
      </c>
      <c r="C20" s="5954">
        <v>0</v>
      </c>
      <c r="D20" s="5955">
        <v>0</v>
      </c>
      <c r="E20" s="5956">
        <v>0</v>
      </c>
      <c r="F20" s="5954">
        <v>0</v>
      </c>
      <c r="G20" s="5955">
        <v>0</v>
      </c>
      <c r="H20" s="5956">
        <v>0</v>
      </c>
      <c r="I20" s="5954">
        <v>0</v>
      </c>
      <c r="J20" s="5983">
        <f>SUM(H20,I20)</f>
        <v>0</v>
      </c>
      <c r="K20" s="5953">
        <v>0</v>
      </c>
      <c r="L20" s="5954">
        <v>0</v>
      </c>
      <c r="M20" s="5957">
        <f>SUM(K20:L20)</f>
        <v>0</v>
      </c>
      <c r="N20" s="5984">
        <f t="shared" si="4"/>
        <v>0</v>
      </c>
      <c r="O20" s="5952">
        <f t="shared" si="4"/>
        <v>0</v>
      </c>
      <c r="P20" s="2768">
        <f t="shared" si="5"/>
        <v>0</v>
      </c>
    </row>
    <row r="21" spans="1:16" ht="25.5" customHeight="1" thickBot="1">
      <c r="A21" s="2759" t="s">
        <v>151</v>
      </c>
      <c r="B21" s="5953">
        <v>0</v>
      </c>
      <c r="C21" s="5954">
        <v>0</v>
      </c>
      <c r="D21" s="5955">
        <v>0</v>
      </c>
      <c r="E21" s="5956">
        <v>0</v>
      </c>
      <c r="F21" s="5954">
        <v>0</v>
      </c>
      <c r="G21" s="5955">
        <v>0</v>
      </c>
      <c r="H21" s="5985">
        <v>0</v>
      </c>
      <c r="I21" s="5974">
        <v>0</v>
      </c>
      <c r="J21" s="5974">
        <v>0</v>
      </c>
      <c r="K21" s="5953">
        <v>0</v>
      </c>
      <c r="L21" s="5954">
        <v>0</v>
      </c>
      <c r="M21" s="5957">
        <f>SUM(K21:L21)</f>
        <v>0</v>
      </c>
      <c r="N21" s="5984">
        <f t="shared" si="4"/>
        <v>0</v>
      </c>
      <c r="O21" s="5952">
        <f t="shared" si="4"/>
        <v>0</v>
      </c>
      <c r="P21" s="2768">
        <f t="shared" si="5"/>
        <v>0</v>
      </c>
    </row>
    <row r="22" spans="1:16" ht="30" customHeight="1" thickBot="1">
      <c r="A22" s="2764" t="s">
        <v>19</v>
      </c>
      <c r="B22" s="5986">
        <f>SUM(B19:B21)</f>
        <v>0</v>
      </c>
      <c r="C22" s="5987">
        <v>0</v>
      </c>
      <c r="D22" s="5988">
        <f>SUM(D19:D21)</f>
        <v>0</v>
      </c>
      <c r="E22" s="5975">
        <f>SUM(E19:E21)</f>
        <v>0</v>
      </c>
      <c r="F22" s="5989">
        <v>0</v>
      </c>
      <c r="G22" s="5990">
        <f t="shared" ref="G22:O22" si="6">SUM(G19:G21)</f>
        <v>0</v>
      </c>
      <c r="H22" s="5962">
        <f t="shared" si="6"/>
        <v>0</v>
      </c>
      <c r="I22" s="5963">
        <f t="shared" si="6"/>
        <v>0</v>
      </c>
      <c r="J22" s="5964">
        <f t="shared" si="6"/>
        <v>0</v>
      </c>
      <c r="K22" s="5990">
        <f t="shared" si="6"/>
        <v>0</v>
      </c>
      <c r="L22" s="5963">
        <f t="shared" si="6"/>
        <v>0</v>
      </c>
      <c r="M22" s="5991">
        <f t="shared" si="6"/>
        <v>0</v>
      </c>
      <c r="N22" s="5992">
        <f t="shared" si="6"/>
        <v>0</v>
      </c>
      <c r="O22" s="5961">
        <f t="shared" si="6"/>
        <v>0</v>
      </c>
      <c r="P22" s="2771">
        <f t="shared" si="5"/>
        <v>0</v>
      </c>
    </row>
    <row r="23" spans="1:16" ht="29.25" customHeight="1" thickBot="1">
      <c r="A23" s="2766" t="s">
        <v>29</v>
      </c>
      <c r="B23" s="5962">
        <f t="shared" ref="B23:J23" si="7">B17</f>
        <v>36</v>
      </c>
      <c r="C23" s="5963">
        <f t="shared" si="7"/>
        <v>2</v>
      </c>
      <c r="D23" s="5964">
        <f t="shared" si="7"/>
        <v>38</v>
      </c>
      <c r="E23" s="5975">
        <f t="shared" si="7"/>
        <v>22</v>
      </c>
      <c r="F23" s="5963">
        <f t="shared" si="7"/>
        <v>3</v>
      </c>
      <c r="G23" s="5964">
        <f t="shared" si="7"/>
        <v>25</v>
      </c>
      <c r="H23" s="5962">
        <f t="shared" si="7"/>
        <v>19</v>
      </c>
      <c r="I23" s="5963">
        <f t="shared" si="7"/>
        <v>2</v>
      </c>
      <c r="J23" s="5964">
        <f t="shared" si="7"/>
        <v>21</v>
      </c>
      <c r="K23" s="5962">
        <f>SUM(K17)</f>
        <v>40</v>
      </c>
      <c r="L23" s="5963">
        <f>SUM(L17)</f>
        <v>0</v>
      </c>
      <c r="M23" s="5964">
        <f>SUM(M17)</f>
        <v>40</v>
      </c>
      <c r="N23" s="5975">
        <f>B23+E23+H23+K23</f>
        <v>117</v>
      </c>
      <c r="O23" s="5963">
        <f>C23+F23+I23+L23</f>
        <v>7</v>
      </c>
      <c r="P23" s="2770">
        <f>SUM(N23:O23)</f>
        <v>124</v>
      </c>
    </row>
    <row r="24" spans="1:16" ht="27" customHeight="1" thickBot="1">
      <c r="A24" s="2766" t="s">
        <v>30</v>
      </c>
      <c r="B24" s="5993">
        <f>SUM(B22)</f>
        <v>0</v>
      </c>
      <c r="C24" s="5994">
        <f t="shared" ref="C24:J24" si="8">C22</f>
        <v>0</v>
      </c>
      <c r="D24" s="5995">
        <f>SUM(D22)</f>
        <v>0</v>
      </c>
      <c r="E24" s="5996">
        <f t="shared" si="8"/>
        <v>0</v>
      </c>
      <c r="F24" s="5994">
        <f t="shared" si="8"/>
        <v>0</v>
      </c>
      <c r="G24" s="5995">
        <f t="shared" si="8"/>
        <v>0</v>
      </c>
      <c r="H24" s="5993">
        <f t="shared" si="8"/>
        <v>0</v>
      </c>
      <c r="I24" s="5994">
        <f t="shared" si="8"/>
        <v>0</v>
      </c>
      <c r="J24" s="5995">
        <f t="shared" si="8"/>
        <v>0</v>
      </c>
      <c r="K24" s="5993">
        <v>0</v>
      </c>
      <c r="L24" s="5994">
        <v>0</v>
      </c>
      <c r="M24" s="5995">
        <v>0</v>
      </c>
      <c r="N24" s="5975">
        <f>B24+E24+H24+K24</f>
        <v>0</v>
      </c>
      <c r="O24" s="5963">
        <f>C24+F24+I24+L24</f>
        <v>0</v>
      </c>
      <c r="P24" s="2770">
        <f t="shared" si="5"/>
        <v>0</v>
      </c>
    </row>
    <row r="25" spans="1:16" ht="27.75" customHeight="1" thickBot="1">
      <c r="A25" s="6187" t="s">
        <v>31</v>
      </c>
      <c r="B25" s="6188">
        <f>SUM(B23:B24)</f>
        <v>36</v>
      </c>
      <c r="C25" s="6189">
        <f>SUM(C23:C24)</f>
        <v>2</v>
      </c>
      <c r="D25" s="6190">
        <f>SUM(D23:D24)</f>
        <v>38</v>
      </c>
      <c r="E25" s="6191">
        <f t="shared" ref="E25:L25" si="9">SUM(E23:E24)</f>
        <v>22</v>
      </c>
      <c r="F25" s="6189">
        <f t="shared" si="9"/>
        <v>3</v>
      </c>
      <c r="G25" s="6190">
        <f t="shared" si="9"/>
        <v>25</v>
      </c>
      <c r="H25" s="6188">
        <f t="shared" si="9"/>
        <v>19</v>
      </c>
      <c r="I25" s="6189">
        <f t="shared" si="9"/>
        <v>2</v>
      </c>
      <c r="J25" s="6190">
        <f t="shared" si="9"/>
        <v>21</v>
      </c>
      <c r="K25" s="6188">
        <f t="shared" si="9"/>
        <v>40</v>
      </c>
      <c r="L25" s="6189">
        <f t="shared" si="9"/>
        <v>0</v>
      </c>
      <c r="M25" s="6190">
        <f>SUM(M23:M24)</f>
        <v>40</v>
      </c>
      <c r="N25" s="6191">
        <f>SUM(B25+E25+H25+K25)</f>
        <v>117</v>
      </c>
      <c r="O25" s="6189">
        <f>SUM(C25+F25+I25+L25)</f>
        <v>7</v>
      </c>
      <c r="P25" s="6190">
        <f>SUM(N25:O25)</f>
        <v>124</v>
      </c>
    </row>
    <row r="26" spans="1:16" ht="18.75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</row>
    <row r="27" spans="1:16" ht="18.7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6" ht="18.75">
      <c r="A28" s="7564"/>
      <c r="B28" s="7564"/>
      <c r="C28" s="7564"/>
      <c r="D28" s="7564"/>
      <c r="E28" s="7564"/>
      <c r="F28" s="7564"/>
      <c r="G28" s="7564"/>
      <c r="H28" s="111"/>
      <c r="I28" s="111"/>
      <c r="J28" s="111"/>
      <c r="K28" s="2767"/>
      <c r="L28" s="111"/>
      <c r="M28" s="111"/>
      <c r="N28" s="111"/>
      <c r="O28" s="111"/>
      <c r="P28" s="111"/>
    </row>
  </sheetData>
  <mergeCells count="10">
    <mergeCell ref="A28:G28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Лист31">
    <tabColor rgb="FF00B050"/>
  </sheetPr>
  <dimension ref="A1:S31"/>
  <sheetViews>
    <sheetView zoomScale="50" zoomScaleNormal="50" workbookViewId="0">
      <selection activeCell="H12" sqref="H12"/>
    </sheetView>
  </sheetViews>
  <sheetFormatPr defaultRowHeight="18.75"/>
  <cols>
    <col min="1" max="1" width="67" style="110" bestFit="1" customWidth="1"/>
    <col min="2" max="2" width="15.140625" style="110" customWidth="1"/>
    <col min="3" max="3" width="14.5703125" style="110" customWidth="1"/>
    <col min="4" max="4" width="13.42578125" style="110" customWidth="1"/>
    <col min="5" max="5" width="16" style="110" customWidth="1"/>
    <col min="6" max="6" width="14.5703125" style="110" customWidth="1"/>
    <col min="7" max="7" width="14.42578125" style="110" customWidth="1"/>
    <col min="8" max="8" width="14.85546875" style="110" customWidth="1"/>
    <col min="9" max="9" width="14.5703125" style="110" customWidth="1"/>
    <col min="10" max="10" width="12.42578125" style="110" customWidth="1"/>
    <col min="11" max="11" width="15.42578125" style="110" customWidth="1"/>
    <col min="12" max="12" width="14.5703125" style="110" customWidth="1"/>
    <col min="13" max="13" width="14.42578125" style="110" customWidth="1"/>
    <col min="14" max="14" width="14.85546875" style="110" customWidth="1"/>
    <col min="15" max="15" width="14.5703125" style="110" customWidth="1"/>
    <col min="16" max="16" width="13.28515625" style="110" customWidth="1"/>
    <col min="17" max="17" width="14.85546875" style="110" customWidth="1"/>
    <col min="18" max="18" width="16.5703125" style="110" customWidth="1"/>
    <col min="19" max="19" width="15.140625" style="110" customWidth="1"/>
    <col min="20" max="16384" width="9.140625" style="110"/>
  </cols>
  <sheetData>
    <row r="1" spans="1:19">
      <c r="A1" s="7577" t="s">
        <v>444</v>
      </c>
      <c r="B1" s="7577"/>
      <c r="C1" s="7577"/>
      <c r="D1" s="7577"/>
      <c r="E1" s="7577"/>
      <c r="F1" s="7577"/>
      <c r="G1" s="7577"/>
      <c r="H1" s="7577"/>
      <c r="I1" s="7577"/>
      <c r="J1" s="7577"/>
      <c r="K1" s="7577"/>
      <c r="L1" s="7577"/>
      <c r="M1" s="7577"/>
      <c r="N1" s="7577"/>
      <c r="O1" s="7577"/>
      <c r="P1" s="7577"/>
      <c r="Q1" s="7577"/>
      <c r="R1" s="7577"/>
      <c r="S1" s="7577"/>
    </row>
    <row r="2" spans="1:19" ht="18.75" customHeight="1">
      <c r="A2" s="7577"/>
      <c r="B2" s="7577"/>
      <c r="C2" s="7577"/>
      <c r="D2" s="7577"/>
      <c r="E2" s="7577"/>
      <c r="F2" s="7577"/>
      <c r="G2" s="7577"/>
      <c r="H2" s="7577"/>
      <c r="I2" s="7577"/>
      <c r="J2" s="7577"/>
      <c r="K2" s="7577"/>
      <c r="L2" s="7577"/>
      <c r="M2" s="7577"/>
      <c r="N2" s="7577"/>
      <c r="O2" s="7577"/>
      <c r="P2" s="7577"/>
      <c r="Q2" s="7577"/>
      <c r="R2" s="7577"/>
      <c r="S2" s="7577"/>
    </row>
    <row r="3" spans="1:19" ht="18.75" customHeight="1">
      <c r="A3" s="7577"/>
      <c r="B3" s="7577"/>
      <c r="C3" s="7577"/>
      <c r="D3" s="7577"/>
      <c r="E3" s="7577"/>
      <c r="F3" s="7577"/>
      <c r="G3" s="7577"/>
      <c r="H3" s="7577"/>
      <c r="I3" s="7577"/>
      <c r="J3" s="7577"/>
      <c r="K3" s="7577"/>
      <c r="L3" s="7577"/>
      <c r="M3" s="7577"/>
      <c r="N3" s="7577"/>
      <c r="O3" s="7577"/>
      <c r="P3" s="7577"/>
      <c r="Q3" s="7577"/>
      <c r="R3" s="7577"/>
      <c r="S3" s="7577"/>
    </row>
    <row r="4" spans="1:19">
      <c r="A4" s="7577"/>
      <c r="B4" s="7577"/>
      <c r="C4" s="7577"/>
      <c r="D4" s="7577"/>
      <c r="E4" s="7577"/>
      <c r="F4" s="7577"/>
      <c r="G4" s="7577"/>
      <c r="H4" s="7577"/>
      <c r="I4" s="7577"/>
      <c r="J4" s="7577"/>
      <c r="K4" s="7577"/>
      <c r="L4" s="7577"/>
      <c r="M4" s="7577"/>
      <c r="N4" s="7577"/>
      <c r="O4" s="7577"/>
      <c r="P4" s="7577"/>
      <c r="Q4" s="7577"/>
      <c r="R4" s="7577"/>
      <c r="S4" s="7577"/>
    </row>
    <row r="5" spans="1:19" ht="32.25" customHeight="1" thickBot="1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</row>
    <row r="6" spans="1:19" ht="32.25" customHeight="1">
      <c r="A6" s="708" t="s">
        <v>147</v>
      </c>
      <c r="B6" s="7578" t="s">
        <v>36</v>
      </c>
      <c r="C6" s="7579"/>
      <c r="D6" s="7580"/>
      <c r="E6" s="7578" t="s">
        <v>37</v>
      </c>
      <c r="F6" s="7579"/>
      <c r="G6" s="7580"/>
      <c r="H6" s="7578" t="s">
        <v>43</v>
      </c>
      <c r="I6" s="7579"/>
      <c r="J6" s="7580"/>
      <c r="K6" s="7578" t="s">
        <v>148</v>
      </c>
      <c r="L6" s="7579"/>
      <c r="M6" s="7580"/>
      <c r="N6" s="7578" t="s">
        <v>152</v>
      </c>
      <c r="O6" s="7579"/>
      <c r="P6" s="7580"/>
      <c r="Q6" s="7574" t="s">
        <v>153</v>
      </c>
      <c r="R6" s="7575"/>
      <c r="S6" s="7576"/>
    </row>
    <row r="7" spans="1:19" ht="52.5" customHeight="1" thickBot="1">
      <c r="A7" s="709"/>
      <c r="B7" s="714" t="s">
        <v>7</v>
      </c>
      <c r="C7" s="715" t="s">
        <v>8</v>
      </c>
      <c r="D7" s="716" t="s">
        <v>9</v>
      </c>
      <c r="E7" s="714" t="s">
        <v>7</v>
      </c>
      <c r="F7" s="715" t="s">
        <v>8</v>
      </c>
      <c r="G7" s="716" t="s">
        <v>9</v>
      </c>
      <c r="H7" s="717" t="s">
        <v>7</v>
      </c>
      <c r="I7" s="718" t="s">
        <v>8</v>
      </c>
      <c r="J7" s="719" t="s">
        <v>9</v>
      </c>
      <c r="K7" s="717" t="s">
        <v>7</v>
      </c>
      <c r="L7" s="718" t="s">
        <v>8</v>
      </c>
      <c r="M7" s="719" t="s">
        <v>9</v>
      </c>
      <c r="N7" s="717" t="s">
        <v>7</v>
      </c>
      <c r="O7" s="718" t="s">
        <v>8</v>
      </c>
      <c r="P7" s="719" t="s">
        <v>9</v>
      </c>
      <c r="Q7" s="720" t="s">
        <v>7</v>
      </c>
      <c r="R7" s="715" t="s">
        <v>8</v>
      </c>
      <c r="S7" s="710" t="s">
        <v>9</v>
      </c>
    </row>
    <row r="8" spans="1:19" ht="27" customHeight="1">
      <c r="A8" s="776" t="s">
        <v>10</v>
      </c>
      <c r="B8" s="777"/>
      <c r="C8" s="778"/>
      <c r="D8" s="779"/>
      <c r="E8" s="777"/>
      <c r="F8" s="778"/>
      <c r="G8" s="779"/>
      <c r="H8" s="777"/>
      <c r="I8" s="778"/>
      <c r="J8" s="779"/>
      <c r="K8" s="777"/>
      <c r="L8" s="778"/>
      <c r="M8" s="779"/>
      <c r="N8" s="777"/>
      <c r="O8" s="778"/>
      <c r="P8" s="779"/>
      <c r="Q8" s="780"/>
      <c r="R8" s="711"/>
      <c r="S8" s="712"/>
    </row>
    <row r="9" spans="1:19" s="1452" customFormat="1" ht="29.25" customHeight="1">
      <c r="A9" s="2334" t="s">
        <v>149</v>
      </c>
      <c r="B9" s="2335">
        <v>20</v>
      </c>
      <c r="C9" s="2336">
        <v>4</v>
      </c>
      <c r="D9" s="2337">
        <v>24</v>
      </c>
      <c r="E9" s="2335">
        <v>20</v>
      </c>
      <c r="F9" s="2336">
        <v>1</v>
      </c>
      <c r="G9" s="2337">
        <v>21</v>
      </c>
      <c r="H9" s="2338">
        <v>24</v>
      </c>
      <c r="I9" s="2339">
        <v>2</v>
      </c>
      <c r="J9" s="2340">
        <v>26</v>
      </c>
      <c r="K9" s="2335">
        <v>21</v>
      </c>
      <c r="L9" s="2336">
        <v>5</v>
      </c>
      <c r="M9" s="2337">
        <v>26</v>
      </c>
      <c r="N9" s="2335">
        <v>13</v>
      </c>
      <c r="O9" s="2336">
        <v>0</v>
      </c>
      <c r="P9" s="2337">
        <v>13</v>
      </c>
      <c r="Q9" s="2341">
        <v>99</v>
      </c>
      <c r="R9" s="2342">
        <v>12</v>
      </c>
      <c r="S9" s="2343">
        <v>111</v>
      </c>
    </row>
    <row r="10" spans="1:19" ht="52.5" customHeight="1">
      <c r="A10" s="1325" t="s">
        <v>150</v>
      </c>
      <c r="B10" s="1351">
        <v>0</v>
      </c>
      <c r="C10" s="1352">
        <v>0</v>
      </c>
      <c r="D10" s="1353">
        <v>0</v>
      </c>
      <c r="E10" s="1351">
        <v>0</v>
      </c>
      <c r="F10" s="1352">
        <v>0</v>
      </c>
      <c r="G10" s="1353">
        <v>0</v>
      </c>
      <c r="H10" s="1351">
        <v>0</v>
      </c>
      <c r="I10" s="1352">
        <v>0</v>
      </c>
      <c r="J10" s="1353">
        <f t="shared" ref="J10:J11" si="0">SUM(H10:I10)</f>
        <v>0</v>
      </c>
      <c r="K10" s="1351">
        <v>0</v>
      </c>
      <c r="L10" s="1352">
        <v>0</v>
      </c>
      <c r="M10" s="1353">
        <v>0</v>
      </c>
      <c r="N10" s="1351">
        <v>0</v>
      </c>
      <c r="O10" s="1352">
        <v>0</v>
      </c>
      <c r="P10" s="1353">
        <v>0</v>
      </c>
      <c r="Q10" s="1354">
        <f t="shared" ref="Q10:R12" si="1">SUM(B10+E10+H10+K10+N10)</f>
        <v>0</v>
      </c>
      <c r="R10" s="1355">
        <f t="shared" si="1"/>
        <v>0</v>
      </c>
      <c r="S10" s="1356">
        <f>SUM(Q10:R10)</f>
        <v>0</v>
      </c>
    </row>
    <row r="11" spans="1:19" ht="30" customHeight="1" thickBot="1">
      <c r="A11" s="1324" t="s">
        <v>151</v>
      </c>
      <c r="B11" s="1351">
        <v>0</v>
      </c>
      <c r="C11" s="1352">
        <v>0</v>
      </c>
      <c r="D11" s="1353">
        <v>0</v>
      </c>
      <c r="E11" s="1351">
        <v>0</v>
      </c>
      <c r="F11" s="1352">
        <v>0</v>
      </c>
      <c r="G11" s="1353">
        <v>0</v>
      </c>
      <c r="H11" s="1351">
        <v>0</v>
      </c>
      <c r="I11" s="1352">
        <v>0</v>
      </c>
      <c r="J11" s="1353">
        <f t="shared" si="0"/>
        <v>0</v>
      </c>
      <c r="K11" s="1351">
        <v>0</v>
      </c>
      <c r="L11" s="1352">
        <v>0</v>
      </c>
      <c r="M11" s="1353">
        <v>0</v>
      </c>
      <c r="N11" s="1351">
        <v>0</v>
      </c>
      <c r="O11" s="1352">
        <v>0</v>
      </c>
      <c r="P11" s="1353">
        <f>SUM(N11:O11)</f>
        <v>0</v>
      </c>
      <c r="Q11" s="1354">
        <f t="shared" si="1"/>
        <v>0</v>
      </c>
      <c r="R11" s="1355">
        <f t="shared" si="1"/>
        <v>0</v>
      </c>
      <c r="S11" s="1356">
        <f>SUM(Q11:R11)</f>
        <v>0</v>
      </c>
    </row>
    <row r="12" spans="1:19" ht="31.5" customHeight="1" thickBot="1">
      <c r="A12" s="1326" t="s">
        <v>27</v>
      </c>
      <c r="B12" s="1357">
        <f t="shared" ref="B12:P12" si="2">SUM(B9:B11)</f>
        <v>20</v>
      </c>
      <c r="C12" s="1357">
        <f t="shared" si="2"/>
        <v>4</v>
      </c>
      <c r="D12" s="1357">
        <f t="shared" si="2"/>
        <v>24</v>
      </c>
      <c r="E12" s="1357">
        <f t="shared" si="2"/>
        <v>20</v>
      </c>
      <c r="F12" s="1357">
        <f t="shared" si="2"/>
        <v>1</v>
      </c>
      <c r="G12" s="1357">
        <f t="shared" si="2"/>
        <v>21</v>
      </c>
      <c r="H12" s="1357">
        <f t="shared" si="2"/>
        <v>24</v>
      </c>
      <c r="I12" s="1357">
        <f t="shared" si="2"/>
        <v>2</v>
      </c>
      <c r="J12" s="1357">
        <f t="shared" si="2"/>
        <v>26</v>
      </c>
      <c r="K12" s="1357">
        <f t="shared" si="2"/>
        <v>21</v>
      </c>
      <c r="L12" s="1357">
        <f t="shared" si="2"/>
        <v>5</v>
      </c>
      <c r="M12" s="1357">
        <f t="shared" si="2"/>
        <v>26</v>
      </c>
      <c r="N12" s="1357">
        <f t="shared" si="2"/>
        <v>13</v>
      </c>
      <c r="O12" s="1357">
        <f t="shared" si="2"/>
        <v>0</v>
      </c>
      <c r="P12" s="1357">
        <f t="shared" si="2"/>
        <v>13</v>
      </c>
      <c r="Q12" s="1358">
        <f t="shared" si="1"/>
        <v>98</v>
      </c>
      <c r="R12" s="1359">
        <f t="shared" si="1"/>
        <v>12</v>
      </c>
      <c r="S12" s="1359">
        <f>SUM(Q12:R12)</f>
        <v>110</v>
      </c>
    </row>
    <row r="13" spans="1:19" ht="23.25" customHeight="1">
      <c r="A13" s="1327" t="s">
        <v>15</v>
      </c>
      <c r="B13" s="1360"/>
      <c r="C13" s="1361"/>
      <c r="D13" s="1362"/>
      <c r="E13" s="1360"/>
      <c r="F13" s="1361"/>
      <c r="G13" s="1362"/>
      <c r="H13" s="1360"/>
      <c r="I13" s="1361"/>
      <c r="J13" s="1362"/>
      <c r="K13" s="1360"/>
      <c r="L13" s="1361"/>
      <c r="M13" s="1362"/>
      <c r="N13" s="1360"/>
      <c r="O13" s="1361"/>
      <c r="P13" s="1362"/>
      <c r="Q13" s="1363"/>
      <c r="R13" s="1364"/>
      <c r="S13" s="1365"/>
    </row>
    <row r="14" spans="1:19" ht="26.25" customHeight="1">
      <c r="A14" s="1401" t="s">
        <v>16</v>
      </c>
      <c r="B14" s="1396"/>
      <c r="C14" s="1397"/>
      <c r="D14" s="1398"/>
      <c r="E14" s="1396"/>
      <c r="F14" s="1397"/>
      <c r="G14" s="1398"/>
      <c r="H14" s="1396"/>
      <c r="I14" s="1397"/>
      <c r="J14" s="1398"/>
      <c r="K14" s="1396"/>
      <c r="L14" s="1397"/>
      <c r="M14" s="1398"/>
      <c r="N14" s="1396"/>
      <c r="O14" s="1397"/>
      <c r="P14" s="1398"/>
      <c r="Q14" s="1402"/>
      <c r="R14" s="1399"/>
      <c r="S14" s="1400"/>
    </row>
    <row r="15" spans="1:19" ht="30.75" customHeight="1">
      <c r="A15" s="1403" t="s">
        <v>149</v>
      </c>
      <c r="B15" s="2335">
        <v>20</v>
      </c>
      <c r="C15" s="2336">
        <v>4</v>
      </c>
      <c r="D15" s="2337">
        <v>24</v>
      </c>
      <c r="E15" s="2335">
        <v>20</v>
      </c>
      <c r="F15" s="2336">
        <v>1</v>
      </c>
      <c r="G15" s="2337">
        <v>21</v>
      </c>
      <c r="H15" s="2338">
        <v>24</v>
      </c>
      <c r="I15" s="2339">
        <v>2</v>
      </c>
      <c r="J15" s="2340">
        <v>26</v>
      </c>
      <c r="K15" s="2335">
        <v>21</v>
      </c>
      <c r="L15" s="2336">
        <v>5</v>
      </c>
      <c r="M15" s="2337">
        <v>26</v>
      </c>
      <c r="N15" s="2335">
        <v>13</v>
      </c>
      <c r="O15" s="2336">
        <v>0</v>
      </c>
      <c r="P15" s="2337">
        <v>13</v>
      </c>
      <c r="Q15" s="2341">
        <v>99</v>
      </c>
      <c r="R15" s="2342">
        <v>12</v>
      </c>
      <c r="S15" s="2343">
        <v>111</v>
      </c>
    </row>
    <row r="16" spans="1:19" ht="47.25" customHeight="1">
      <c r="A16" s="1325" t="s">
        <v>150</v>
      </c>
      <c r="B16" s="1366">
        <v>0</v>
      </c>
      <c r="C16" s="1367">
        <v>0</v>
      </c>
      <c r="D16" s="1362">
        <v>0</v>
      </c>
      <c r="E16" s="1366">
        <v>0</v>
      </c>
      <c r="F16" s="1367">
        <v>0</v>
      </c>
      <c r="G16" s="1362">
        <v>0</v>
      </c>
      <c r="H16" s="1366">
        <v>0</v>
      </c>
      <c r="I16" s="1367">
        <v>0</v>
      </c>
      <c r="J16" s="1362">
        <v>0</v>
      </c>
      <c r="K16" s="1366">
        <v>0</v>
      </c>
      <c r="L16" s="1367">
        <v>0</v>
      </c>
      <c r="M16" s="1362">
        <v>0</v>
      </c>
      <c r="N16" s="1366">
        <v>0</v>
      </c>
      <c r="O16" s="1367">
        <v>0</v>
      </c>
      <c r="P16" s="1353">
        <v>0</v>
      </c>
      <c r="Q16" s="1354">
        <f t="shared" ref="Q16:R18" si="3">SUM(B16+E16+H16+K16+N16)</f>
        <v>0</v>
      </c>
      <c r="R16" s="1355">
        <f t="shared" si="3"/>
        <v>0</v>
      </c>
      <c r="S16" s="1356">
        <f>SUM(Q16:R16)</f>
        <v>0</v>
      </c>
    </row>
    <row r="17" spans="1:19" ht="27.75" customHeight="1" thickBot="1">
      <c r="A17" s="1324" t="s">
        <v>151</v>
      </c>
      <c r="B17" s="1351">
        <v>0</v>
      </c>
      <c r="C17" s="1352">
        <v>0</v>
      </c>
      <c r="D17" s="1353">
        <v>0</v>
      </c>
      <c r="E17" s="1351">
        <v>0</v>
      </c>
      <c r="F17" s="1352">
        <v>0</v>
      </c>
      <c r="G17" s="1353">
        <v>0</v>
      </c>
      <c r="H17" s="1351">
        <v>0</v>
      </c>
      <c r="I17" s="1352">
        <v>0</v>
      </c>
      <c r="J17" s="1353">
        <v>0</v>
      </c>
      <c r="K17" s="1351">
        <v>0</v>
      </c>
      <c r="L17" s="1352">
        <v>0</v>
      </c>
      <c r="M17" s="1353">
        <v>0</v>
      </c>
      <c r="N17" s="1351">
        <v>0</v>
      </c>
      <c r="O17" s="1352">
        <v>0</v>
      </c>
      <c r="P17" s="1353">
        <f>SUM(N17:O17)</f>
        <v>0</v>
      </c>
      <c r="Q17" s="1354">
        <f t="shared" si="3"/>
        <v>0</v>
      </c>
      <c r="R17" s="1355">
        <f t="shared" si="3"/>
        <v>0</v>
      </c>
      <c r="S17" s="1356">
        <f>SUM(Q17:R17)</f>
        <v>0</v>
      </c>
    </row>
    <row r="18" spans="1:19" ht="27.75" customHeight="1" thickBot="1">
      <c r="A18" s="1328" t="s">
        <v>17</v>
      </c>
      <c r="B18" s="1368">
        <f t="shared" ref="B18:J18" si="4">SUM(B15:B17)</f>
        <v>20</v>
      </c>
      <c r="C18" s="1369">
        <f t="shared" si="4"/>
        <v>4</v>
      </c>
      <c r="D18" s="1370">
        <f t="shared" si="4"/>
        <v>24</v>
      </c>
      <c r="E18" s="1368">
        <f t="shared" si="4"/>
        <v>20</v>
      </c>
      <c r="F18" s="1369">
        <f t="shared" si="4"/>
        <v>1</v>
      </c>
      <c r="G18" s="1370">
        <f t="shared" si="4"/>
        <v>21</v>
      </c>
      <c r="H18" s="1368">
        <f t="shared" si="4"/>
        <v>24</v>
      </c>
      <c r="I18" s="1369">
        <f t="shared" si="4"/>
        <v>2</v>
      </c>
      <c r="J18" s="1370">
        <f t="shared" si="4"/>
        <v>26</v>
      </c>
      <c r="K18" s="1370">
        <f t="shared" ref="K18:L18" si="5">SUM(K15:K17)</f>
        <v>21</v>
      </c>
      <c r="L18" s="1370">
        <f t="shared" si="5"/>
        <v>5</v>
      </c>
      <c r="M18" s="1370">
        <f>SUM(M15:M17)</f>
        <v>26</v>
      </c>
      <c r="N18" s="1357">
        <f>SUM(N15:N17)</f>
        <v>13</v>
      </c>
      <c r="O18" s="1370">
        <v>0</v>
      </c>
      <c r="P18" s="1370">
        <f>SUM(P15:P17)</f>
        <v>13</v>
      </c>
      <c r="Q18" s="1358">
        <f t="shared" si="3"/>
        <v>98</v>
      </c>
      <c r="R18" s="1359">
        <f t="shared" si="3"/>
        <v>12</v>
      </c>
      <c r="S18" s="1359">
        <f>SUM(Q18:R18)</f>
        <v>110</v>
      </c>
    </row>
    <row r="19" spans="1:19" ht="48.75" customHeight="1">
      <c r="A19" s="1329" t="s">
        <v>18</v>
      </c>
      <c r="B19" s="1371"/>
      <c r="C19" s="1372"/>
      <c r="D19" s="1373"/>
      <c r="E19" s="1371"/>
      <c r="F19" s="1372"/>
      <c r="G19" s="1373"/>
      <c r="H19" s="1371"/>
      <c r="I19" s="1372"/>
      <c r="J19" s="1373"/>
      <c r="K19" s="1371"/>
      <c r="L19" s="1372"/>
      <c r="M19" s="1373"/>
      <c r="N19" s="1371"/>
      <c r="O19" s="1372"/>
      <c r="P19" s="1374"/>
      <c r="Q19" s="1375"/>
      <c r="R19" s="1376"/>
      <c r="S19" s="1377"/>
    </row>
    <row r="20" spans="1:19" ht="31.5" customHeight="1">
      <c r="A20" s="1330" t="s">
        <v>149</v>
      </c>
      <c r="B20" s="1351">
        <v>0</v>
      </c>
      <c r="C20" s="1352">
        <v>0</v>
      </c>
      <c r="D20" s="1378">
        <f>SUM(B20:C20)</f>
        <v>0</v>
      </c>
      <c r="E20" s="1351">
        <v>0</v>
      </c>
      <c r="F20" s="1352">
        <v>0</v>
      </c>
      <c r="G20" s="1378">
        <f>SUM(E20:F20)</f>
        <v>0</v>
      </c>
      <c r="H20" s="1351">
        <v>0</v>
      </c>
      <c r="I20" s="1352">
        <v>0</v>
      </c>
      <c r="J20" s="1378">
        <v>0</v>
      </c>
      <c r="K20" s="1351">
        <v>0</v>
      </c>
      <c r="L20" s="1352">
        <v>0</v>
      </c>
      <c r="M20" s="1378">
        <v>0</v>
      </c>
      <c r="N20" s="1351">
        <v>0</v>
      </c>
      <c r="O20" s="1352">
        <v>0</v>
      </c>
      <c r="P20" s="1353">
        <v>0</v>
      </c>
      <c r="Q20" s="1354">
        <f t="shared" ref="Q20:R23" si="6">SUM(B20+E20+H20+K20+N20)</f>
        <v>0</v>
      </c>
      <c r="R20" s="1355">
        <f t="shared" si="6"/>
        <v>0</v>
      </c>
      <c r="S20" s="1356">
        <f>SUM(Q20:R20)</f>
        <v>0</v>
      </c>
    </row>
    <row r="21" spans="1:19" ht="44.25" customHeight="1">
      <c r="A21" s="1331" t="s">
        <v>150</v>
      </c>
      <c r="B21" s="1351">
        <v>0</v>
      </c>
      <c r="C21" s="1352">
        <v>0</v>
      </c>
      <c r="D21" s="1378">
        <v>0</v>
      </c>
      <c r="E21" s="1351">
        <v>0</v>
      </c>
      <c r="F21" s="1352">
        <v>0</v>
      </c>
      <c r="G21" s="1378">
        <v>0</v>
      </c>
      <c r="H21" s="1351">
        <v>0</v>
      </c>
      <c r="I21" s="1352">
        <v>0</v>
      </c>
      <c r="J21" s="1378">
        <v>0</v>
      </c>
      <c r="K21" s="1351">
        <v>0</v>
      </c>
      <c r="L21" s="1352">
        <v>0</v>
      </c>
      <c r="M21" s="1378">
        <v>0</v>
      </c>
      <c r="N21" s="1351">
        <v>0</v>
      </c>
      <c r="O21" s="1352">
        <v>0</v>
      </c>
      <c r="P21" s="1353">
        <v>0</v>
      </c>
      <c r="Q21" s="1379">
        <f t="shared" si="6"/>
        <v>0</v>
      </c>
      <c r="R21" s="1355">
        <f t="shared" si="6"/>
        <v>0</v>
      </c>
      <c r="S21" s="1356">
        <f>SUM(Q21:R21)</f>
        <v>0</v>
      </c>
    </row>
    <row r="22" spans="1:19" ht="30" customHeight="1" thickBot="1">
      <c r="A22" s="1330" t="s">
        <v>151</v>
      </c>
      <c r="B22" s="1351">
        <v>0</v>
      </c>
      <c r="C22" s="1352">
        <v>0</v>
      </c>
      <c r="D22" s="1378">
        <v>0</v>
      </c>
      <c r="E22" s="1351">
        <v>0</v>
      </c>
      <c r="F22" s="1352">
        <v>0</v>
      </c>
      <c r="G22" s="1378">
        <v>0</v>
      </c>
      <c r="H22" s="1351">
        <v>0</v>
      </c>
      <c r="I22" s="1352">
        <v>0</v>
      </c>
      <c r="J22" s="1378">
        <v>0</v>
      </c>
      <c r="K22" s="1351">
        <v>0</v>
      </c>
      <c r="L22" s="1352">
        <v>0</v>
      </c>
      <c r="M22" s="1378">
        <v>0</v>
      </c>
      <c r="N22" s="1351">
        <v>0</v>
      </c>
      <c r="O22" s="1352">
        <v>0</v>
      </c>
      <c r="P22" s="1353">
        <v>0</v>
      </c>
      <c r="Q22" s="1354">
        <f t="shared" si="6"/>
        <v>0</v>
      </c>
      <c r="R22" s="1355">
        <f t="shared" si="6"/>
        <v>0</v>
      </c>
      <c r="S22" s="1356">
        <f>SUM(Q22:R22)</f>
        <v>0</v>
      </c>
    </row>
    <row r="23" spans="1:19" ht="27.75" customHeight="1" thickBot="1">
      <c r="A23" s="1328" t="s">
        <v>19</v>
      </c>
      <c r="B23" s="1357">
        <f t="shared" ref="B23:P23" si="7">SUM(B20:B22)</f>
        <v>0</v>
      </c>
      <c r="C23" s="1357">
        <f t="shared" si="7"/>
        <v>0</v>
      </c>
      <c r="D23" s="1357">
        <f t="shared" si="7"/>
        <v>0</v>
      </c>
      <c r="E23" s="1357">
        <f t="shared" si="7"/>
        <v>0</v>
      </c>
      <c r="F23" s="1357">
        <f t="shared" si="7"/>
        <v>0</v>
      </c>
      <c r="G23" s="1357">
        <f t="shared" si="7"/>
        <v>0</v>
      </c>
      <c r="H23" s="1357">
        <f t="shared" si="7"/>
        <v>0</v>
      </c>
      <c r="I23" s="1357">
        <f t="shared" si="7"/>
        <v>0</v>
      </c>
      <c r="J23" s="1357">
        <f t="shared" si="7"/>
        <v>0</v>
      </c>
      <c r="K23" s="1357">
        <f t="shared" si="7"/>
        <v>0</v>
      </c>
      <c r="L23" s="1357">
        <f t="shared" si="7"/>
        <v>0</v>
      </c>
      <c r="M23" s="1357">
        <f t="shared" si="7"/>
        <v>0</v>
      </c>
      <c r="N23" s="1357">
        <f t="shared" si="7"/>
        <v>0</v>
      </c>
      <c r="O23" s="1357">
        <f t="shared" si="7"/>
        <v>0</v>
      </c>
      <c r="P23" s="1357">
        <f t="shared" si="7"/>
        <v>0</v>
      </c>
      <c r="Q23" s="1359">
        <f t="shared" si="6"/>
        <v>0</v>
      </c>
      <c r="R23" s="1359">
        <f t="shared" si="6"/>
        <v>0</v>
      </c>
      <c r="S23" s="1359">
        <f>SUM(Q23:R23)</f>
        <v>0</v>
      </c>
    </row>
    <row r="24" spans="1:19" ht="50.25" customHeight="1" thickBot="1">
      <c r="A24" s="1332" t="s">
        <v>29</v>
      </c>
      <c r="B24" s="1357">
        <f t="shared" ref="B24:S24" si="8">SUM(B18)</f>
        <v>20</v>
      </c>
      <c r="C24" s="1357">
        <f t="shared" si="8"/>
        <v>4</v>
      </c>
      <c r="D24" s="1357">
        <f t="shared" si="8"/>
        <v>24</v>
      </c>
      <c r="E24" s="1357">
        <f t="shared" si="8"/>
        <v>20</v>
      </c>
      <c r="F24" s="1357">
        <f t="shared" si="8"/>
        <v>1</v>
      </c>
      <c r="G24" s="1357">
        <f t="shared" si="8"/>
        <v>21</v>
      </c>
      <c r="H24" s="1357">
        <f t="shared" si="8"/>
        <v>24</v>
      </c>
      <c r="I24" s="1357">
        <f t="shared" si="8"/>
        <v>2</v>
      </c>
      <c r="J24" s="1357">
        <f t="shared" si="8"/>
        <v>26</v>
      </c>
      <c r="K24" s="1357">
        <f t="shared" si="8"/>
        <v>21</v>
      </c>
      <c r="L24" s="1357">
        <f t="shared" si="8"/>
        <v>5</v>
      </c>
      <c r="M24" s="1357">
        <f t="shared" si="8"/>
        <v>26</v>
      </c>
      <c r="N24" s="1357">
        <f t="shared" si="8"/>
        <v>13</v>
      </c>
      <c r="O24" s="1357">
        <f t="shared" si="8"/>
        <v>0</v>
      </c>
      <c r="P24" s="1357">
        <f t="shared" si="8"/>
        <v>13</v>
      </c>
      <c r="Q24" s="1357">
        <f t="shared" si="8"/>
        <v>98</v>
      </c>
      <c r="R24" s="1357">
        <f t="shared" si="8"/>
        <v>12</v>
      </c>
      <c r="S24" s="1357">
        <f t="shared" si="8"/>
        <v>110</v>
      </c>
    </row>
    <row r="25" spans="1:19" ht="29.25" customHeight="1" thickBot="1">
      <c r="A25" s="713" t="s">
        <v>30</v>
      </c>
      <c r="B25" s="1143">
        <f t="shared" ref="B25:D25" si="9">SUM(B23)</f>
        <v>0</v>
      </c>
      <c r="C25" s="1143">
        <f t="shared" si="9"/>
        <v>0</v>
      </c>
      <c r="D25" s="1143">
        <f t="shared" si="9"/>
        <v>0</v>
      </c>
      <c r="E25" s="1144">
        <f t="shared" ref="E25:M25" si="10">SUM(E23)</f>
        <v>0</v>
      </c>
      <c r="F25" s="1144">
        <f t="shared" si="10"/>
        <v>0</v>
      </c>
      <c r="G25" s="1144">
        <f t="shared" si="10"/>
        <v>0</v>
      </c>
      <c r="H25" s="1144">
        <f t="shared" si="10"/>
        <v>0</v>
      </c>
      <c r="I25" s="1144">
        <f t="shared" si="10"/>
        <v>0</v>
      </c>
      <c r="J25" s="1144">
        <f t="shared" si="10"/>
        <v>0</v>
      </c>
      <c r="K25" s="1144">
        <f t="shared" si="10"/>
        <v>0</v>
      </c>
      <c r="L25" s="1144">
        <f t="shared" si="10"/>
        <v>0</v>
      </c>
      <c r="M25" s="1144">
        <f t="shared" si="10"/>
        <v>0</v>
      </c>
      <c r="N25" s="1318">
        <f t="shared" ref="N25:P25" si="11">SUM(N23)</f>
        <v>0</v>
      </c>
      <c r="O25" s="1318">
        <f t="shared" si="11"/>
        <v>0</v>
      </c>
      <c r="P25" s="1318">
        <f t="shared" si="11"/>
        <v>0</v>
      </c>
      <c r="Q25" s="1118">
        <f>SUM(Q23)</f>
        <v>0</v>
      </c>
      <c r="R25" s="1118">
        <f>SUM(R23)</f>
        <v>0</v>
      </c>
      <c r="S25" s="1118">
        <f>SUM(S23)</f>
        <v>0</v>
      </c>
    </row>
    <row r="26" spans="1:19" ht="34.5" customHeight="1" thickBot="1">
      <c r="A26" s="721" t="s">
        <v>31</v>
      </c>
      <c r="B26" s="838">
        <f t="shared" ref="B26:P26" si="12">SUM(B24:B25)</f>
        <v>20</v>
      </c>
      <c r="C26" s="838">
        <f t="shared" si="12"/>
        <v>4</v>
      </c>
      <c r="D26" s="838">
        <f t="shared" si="12"/>
        <v>24</v>
      </c>
      <c r="E26" s="838">
        <f t="shared" si="12"/>
        <v>20</v>
      </c>
      <c r="F26" s="838">
        <f t="shared" si="12"/>
        <v>1</v>
      </c>
      <c r="G26" s="838">
        <f t="shared" si="12"/>
        <v>21</v>
      </c>
      <c r="H26" s="838">
        <f t="shared" si="12"/>
        <v>24</v>
      </c>
      <c r="I26" s="838">
        <f t="shared" si="12"/>
        <v>2</v>
      </c>
      <c r="J26" s="838">
        <f t="shared" si="12"/>
        <v>26</v>
      </c>
      <c r="K26" s="838">
        <f t="shared" si="12"/>
        <v>21</v>
      </c>
      <c r="L26" s="1011">
        <f t="shared" si="12"/>
        <v>5</v>
      </c>
      <c r="M26" s="838">
        <f t="shared" si="12"/>
        <v>26</v>
      </c>
      <c r="N26" s="838">
        <f>SUM(N24:N25)</f>
        <v>13</v>
      </c>
      <c r="O26" s="838">
        <f t="shared" si="12"/>
        <v>0</v>
      </c>
      <c r="P26" s="838">
        <f t="shared" si="12"/>
        <v>13</v>
      </c>
      <c r="Q26" s="838">
        <f>SUM(Q24:Q25)</f>
        <v>98</v>
      </c>
      <c r="R26" s="838">
        <f>SUM(R24:R25)</f>
        <v>12</v>
      </c>
      <c r="S26" s="838">
        <f>SUM(S24:S25)</f>
        <v>110</v>
      </c>
    </row>
    <row r="27" spans="1:19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9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</row>
    <row r="29" spans="1:19">
      <c r="M29" s="111"/>
      <c r="N29" s="111"/>
      <c r="O29" s="111"/>
      <c r="P29" s="111"/>
    </row>
    <row r="30" spans="1:19">
      <c r="M30" s="111"/>
      <c r="N30" s="111"/>
      <c r="O30" s="111"/>
      <c r="P30" s="111"/>
    </row>
    <row r="31" spans="1:19">
      <c r="A31" s="707"/>
      <c r="B31" s="707"/>
      <c r="C31" s="707"/>
      <c r="D31" s="707"/>
      <c r="E31" s="707"/>
      <c r="F31" s="707"/>
      <c r="G31" s="707"/>
      <c r="H31" s="111"/>
      <c r="I31" s="111"/>
      <c r="J31" s="111"/>
      <c r="K31" s="707"/>
      <c r="L31" s="707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Лист32">
    <tabColor rgb="FF00B050"/>
  </sheetPr>
  <dimension ref="A1:P26"/>
  <sheetViews>
    <sheetView zoomScale="60" zoomScaleNormal="60" workbookViewId="0">
      <selection activeCell="H36" sqref="H36"/>
    </sheetView>
  </sheetViews>
  <sheetFormatPr defaultRowHeight="18"/>
  <cols>
    <col min="1" max="1" width="66.5703125" style="1996" bestFit="1" customWidth="1"/>
    <col min="2" max="2" width="17" style="1996" customWidth="1"/>
    <col min="3" max="3" width="16.42578125" style="1996" customWidth="1"/>
    <col min="4" max="4" width="10.85546875" style="1996" bestFit="1" customWidth="1"/>
    <col min="5" max="5" width="18.42578125" style="1996" customWidth="1"/>
    <col min="6" max="6" width="15.28515625" style="1996" customWidth="1"/>
    <col min="7" max="7" width="10.85546875" style="1996" bestFit="1" customWidth="1"/>
    <col min="8" max="8" width="18.42578125" style="1996" customWidth="1"/>
    <col min="9" max="9" width="16.7109375" style="1996" bestFit="1" customWidth="1"/>
    <col min="10" max="10" width="16.7109375" style="1996" customWidth="1"/>
    <col min="11" max="11" width="9.140625" style="1996" customWidth="1"/>
    <col min="12" max="16384" width="9.140625" style="1996"/>
  </cols>
  <sheetData>
    <row r="1" spans="1:10" ht="18.75">
      <c r="A1" s="7582"/>
      <c r="B1" s="7582"/>
      <c r="C1" s="7582"/>
      <c r="D1" s="7582"/>
      <c r="E1" s="7582"/>
      <c r="F1" s="7582"/>
      <c r="G1" s="7582"/>
      <c r="H1" s="7582"/>
      <c r="I1" s="7582"/>
      <c r="J1" s="7582"/>
    </row>
    <row r="2" spans="1:10" ht="22.5" customHeight="1">
      <c r="A2" s="7583" t="s">
        <v>146</v>
      </c>
      <c r="B2" s="7583"/>
      <c r="C2" s="7583"/>
      <c r="D2" s="7583"/>
      <c r="E2" s="7583"/>
      <c r="F2" s="7583"/>
      <c r="G2" s="7583"/>
      <c r="H2" s="7583"/>
      <c r="I2" s="7583"/>
      <c r="J2" s="7583"/>
    </row>
    <row r="3" spans="1:10" ht="22.5" customHeight="1">
      <c r="A3" s="7583" t="s">
        <v>445</v>
      </c>
      <c r="B3" s="7583"/>
      <c r="C3" s="7583"/>
      <c r="D3" s="7583"/>
      <c r="E3" s="7583"/>
      <c r="F3" s="7583"/>
      <c r="G3" s="7583"/>
      <c r="H3" s="7583"/>
      <c r="I3" s="7583"/>
      <c r="J3" s="7583"/>
    </row>
    <row r="4" spans="1:10" ht="13.5" customHeight="1" thickBot="1">
      <c r="A4" s="7584"/>
      <c r="B4" s="7584"/>
      <c r="C4" s="7584"/>
      <c r="D4" s="7584"/>
      <c r="E4" s="7584"/>
      <c r="F4" s="7584"/>
      <c r="G4" s="7584"/>
      <c r="H4" s="7584"/>
      <c r="I4" s="7584"/>
      <c r="J4" s="7584"/>
    </row>
    <row r="5" spans="1:10" ht="32.25" customHeight="1">
      <c r="A5" s="2252" t="s">
        <v>147</v>
      </c>
      <c r="B5" s="7585" t="s">
        <v>36</v>
      </c>
      <c r="C5" s="7586"/>
      <c r="D5" s="7587"/>
      <c r="E5" s="7585" t="s">
        <v>37</v>
      </c>
      <c r="F5" s="7586"/>
      <c r="G5" s="7587"/>
      <c r="H5" s="7588" t="s">
        <v>343</v>
      </c>
      <c r="I5" s="7589"/>
      <c r="J5" s="7590"/>
    </row>
    <row r="6" spans="1:10" ht="45" customHeight="1" thickBot="1">
      <c r="A6" s="2253"/>
      <c r="B6" s="2254" t="s">
        <v>7</v>
      </c>
      <c r="C6" s="2255" t="s">
        <v>8</v>
      </c>
      <c r="D6" s="2256" t="s">
        <v>9</v>
      </c>
      <c r="E6" s="2254" t="s">
        <v>7</v>
      </c>
      <c r="F6" s="2255" t="s">
        <v>8</v>
      </c>
      <c r="G6" s="2256" t="s">
        <v>9</v>
      </c>
      <c r="H6" s="2254" t="s">
        <v>7</v>
      </c>
      <c r="I6" s="2255" t="s">
        <v>8</v>
      </c>
      <c r="J6" s="2257" t="s">
        <v>9</v>
      </c>
    </row>
    <row r="7" spans="1:10" ht="27" customHeight="1">
      <c r="A7" s="2258" t="s">
        <v>10</v>
      </c>
      <c r="B7" s="2259"/>
      <c r="C7" s="2260"/>
      <c r="D7" s="2261"/>
      <c r="E7" s="2259"/>
      <c r="F7" s="2260"/>
      <c r="G7" s="2261"/>
      <c r="H7" s="2262"/>
      <c r="I7" s="2263"/>
      <c r="J7" s="2264"/>
    </row>
    <row r="8" spans="1:10" ht="25.5" customHeight="1">
      <c r="A8" s="2265" t="s">
        <v>154</v>
      </c>
      <c r="B8" s="2266">
        <v>10</v>
      </c>
      <c r="C8" s="2267">
        <v>3</v>
      </c>
      <c r="D8" s="2268">
        <v>13</v>
      </c>
      <c r="E8" s="2266">
        <v>12</v>
      </c>
      <c r="F8" s="2267">
        <v>1</v>
      </c>
      <c r="G8" s="2268">
        <v>13</v>
      </c>
      <c r="H8" s="2269">
        <v>22</v>
      </c>
      <c r="I8" s="2270">
        <v>4</v>
      </c>
      <c r="J8" s="2271">
        <v>26</v>
      </c>
    </row>
    <row r="9" spans="1:10" ht="29.25" customHeight="1">
      <c r="A9" s="2272" t="s">
        <v>155</v>
      </c>
      <c r="B9" s="2266">
        <v>17</v>
      </c>
      <c r="C9" s="2267">
        <v>0</v>
      </c>
      <c r="D9" s="2268">
        <v>17</v>
      </c>
      <c r="E9" s="2266">
        <v>20</v>
      </c>
      <c r="F9" s="2267">
        <v>1</v>
      </c>
      <c r="G9" s="2268">
        <v>21</v>
      </c>
      <c r="H9" s="2269">
        <v>37</v>
      </c>
      <c r="I9" s="2270">
        <v>1</v>
      </c>
      <c r="J9" s="2271">
        <v>38</v>
      </c>
    </row>
    <row r="10" spans="1:10" ht="24" customHeight="1" thickBot="1">
      <c r="A10" s="2273" t="s">
        <v>27</v>
      </c>
      <c r="B10" s="2274">
        <v>27</v>
      </c>
      <c r="C10" s="2275">
        <v>3</v>
      </c>
      <c r="D10" s="2276">
        <v>30</v>
      </c>
      <c r="E10" s="2274">
        <v>32</v>
      </c>
      <c r="F10" s="2275">
        <v>2</v>
      </c>
      <c r="G10" s="2276">
        <v>34</v>
      </c>
      <c r="H10" s="2277">
        <v>59</v>
      </c>
      <c r="I10" s="2278">
        <v>5</v>
      </c>
      <c r="J10" s="2279">
        <v>64</v>
      </c>
    </row>
    <row r="11" spans="1:10" ht="25.5" customHeight="1">
      <c r="A11" s="2280" t="s">
        <v>15</v>
      </c>
      <c r="B11" s="2281"/>
      <c r="C11" s="2282"/>
      <c r="D11" s="2283"/>
      <c r="E11" s="2281"/>
      <c r="F11" s="2282"/>
      <c r="G11" s="2283"/>
      <c r="H11" s="2284"/>
      <c r="I11" s="2285"/>
      <c r="J11" s="2286"/>
    </row>
    <row r="12" spans="1:10" ht="24.75" customHeight="1">
      <c r="A12" s="2287" t="s">
        <v>16</v>
      </c>
      <c r="B12" s="2266"/>
      <c r="C12" s="2267"/>
      <c r="D12" s="2268"/>
      <c r="E12" s="2266"/>
      <c r="F12" s="2267"/>
      <c r="G12" s="2268"/>
      <c r="H12" s="2288"/>
      <c r="I12" s="2289"/>
      <c r="J12" s="2290"/>
    </row>
    <row r="13" spans="1:10" ht="27" customHeight="1">
      <c r="A13" s="2265" t="s">
        <v>154</v>
      </c>
      <c r="B13" s="2266">
        <v>10</v>
      </c>
      <c r="C13" s="2267">
        <v>3</v>
      </c>
      <c r="D13" s="2268">
        <v>13</v>
      </c>
      <c r="E13" s="2266">
        <v>12</v>
      </c>
      <c r="F13" s="2267">
        <v>1</v>
      </c>
      <c r="G13" s="2268">
        <v>13</v>
      </c>
      <c r="H13" s="2269">
        <v>22</v>
      </c>
      <c r="I13" s="2270">
        <v>4</v>
      </c>
      <c r="J13" s="2271">
        <v>26</v>
      </c>
    </row>
    <row r="14" spans="1:10" ht="27" customHeight="1">
      <c r="A14" s="2272" t="s">
        <v>155</v>
      </c>
      <c r="B14" s="2266">
        <v>17</v>
      </c>
      <c r="C14" s="2267">
        <v>0</v>
      </c>
      <c r="D14" s="2268">
        <v>17</v>
      </c>
      <c r="E14" s="2266">
        <v>20</v>
      </c>
      <c r="F14" s="2267">
        <v>1</v>
      </c>
      <c r="G14" s="2268">
        <v>21</v>
      </c>
      <c r="H14" s="2269">
        <v>37</v>
      </c>
      <c r="I14" s="2270">
        <v>1</v>
      </c>
      <c r="J14" s="2271">
        <v>38</v>
      </c>
    </row>
    <row r="15" spans="1:10" ht="26.25" customHeight="1" thickBot="1">
      <c r="A15" s="2291" t="s">
        <v>17</v>
      </c>
      <c r="B15" s="2274">
        <v>27</v>
      </c>
      <c r="C15" s="2275">
        <v>3</v>
      </c>
      <c r="D15" s="2276">
        <v>30</v>
      </c>
      <c r="E15" s="2274">
        <v>32</v>
      </c>
      <c r="F15" s="2275">
        <v>2</v>
      </c>
      <c r="G15" s="2276">
        <v>34</v>
      </c>
      <c r="H15" s="2292">
        <v>59</v>
      </c>
      <c r="I15" s="2293">
        <v>5</v>
      </c>
      <c r="J15" s="2294">
        <v>64</v>
      </c>
    </row>
    <row r="16" spans="1:10" ht="45.75" customHeight="1">
      <c r="A16" s="2295" t="s">
        <v>18</v>
      </c>
      <c r="B16" s="2296"/>
      <c r="C16" s="2297"/>
      <c r="D16" s="2298"/>
      <c r="E16" s="2296"/>
      <c r="F16" s="2297"/>
      <c r="G16" s="2299"/>
      <c r="H16" s="2300"/>
      <c r="I16" s="2301"/>
      <c r="J16" s="2302"/>
    </row>
    <row r="17" spans="1:16" ht="27.75" customHeight="1">
      <c r="A17" s="2303" t="s">
        <v>154</v>
      </c>
      <c r="B17" s="2266">
        <v>0</v>
      </c>
      <c r="C17" s="2267">
        <v>0</v>
      </c>
      <c r="D17" s="2304">
        <v>0</v>
      </c>
      <c r="E17" s="2305">
        <v>0</v>
      </c>
      <c r="F17" s="2304">
        <v>0</v>
      </c>
      <c r="G17" s="2268">
        <v>0</v>
      </c>
      <c r="H17" s="2269">
        <v>0</v>
      </c>
      <c r="I17" s="2270">
        <v>0</v>
      </c>
      <c r="J17" s="2271">
        <v>0</v>
      </c>
    </row>
    <row r="18" spans="1:16" ht="27.75" customHeight="1">
      <c r="A18" s="2306" t="s">
        <v>155</v>
      </c>
      <c r="B18" s="2266">
        <v>0</v>
      </c>
      <c r="C18" s="2267">
        <v>0</v>
      </c>
      <c r="D18" s="2304">
        <v>0</v>
      </c>
      <c r="E18" s="2305">
        <v>0</v>
      </c>
      <c r="F18" s="2304">
        <v>0</v>
      </c>
      <c r="G18" s="2268">
        <v>0</v>
      </c>
      <c r="H18" s="2269">
        <v>0</v>
      </c>
      <c r="I18" s="2270">
        <v>0</v>
      </c>
      <c r="J18" s="2271">
        <v>0</v>
      </c>
    </row>
    <row r="19" spans="1:16" ht="21.75" customHeight="1" thickBot="1">
      <c r="A19" s="2307" t="s">
        <v>19</v>
      </c>
      <c r="B19" s="2308">
        <v>0</v>
      </c>
      <c r="C19" s="2309">
        <v>0</v>
      </c>
      <c r="D19" s="2310">
        <v>0</v>
      </c>
      <c r="E19" s="2311">
        <v>0</v>
      </c>
      <c r="F19" s="2312">
        <v>0</v>
      </c>
      <c r="G19" s="2313">
        <v>0</v>
      </c>
      <c r="H19" s="2314">
        <v>0</v>
      </c>
      <c r="I19" s="2315">
        <v>0</v>
      </c>
      <c r="J19" s="2294">
        <v>0</v>
      </c>
    </row>
    <row r="20" spans="1:16" ht="27.75" customHeight="1" thickBot="1">
      <c r="A20" s="2316" t="s">
        <v>29</v>
      </c>
      <c r="B20" s="2317">
        <v>27</v>
      </c>
      <c r="C20" s="2318">
        <v>3</v>
      </c>
      <c r="D20" s="2319">
        <v>30</v>
      </c>
      <c r="E20" s="2317">
        <v>32</v>
      </c>
      <c r="F20" s="2318">
        <v>2</v>
      </c>
      <c r="G20" s="2319">
        <v>34</v>
      </c>
      <c r="H20" s="2320">
        <v>59</v>
      </c>
      <c r="I20" s="2318">
        <v>5</v>
      </c>
      <c r="J20" s="2319">
        <v>64</v>
      </c>
    </row>
    <row r="21" spans="1:16" ht="45" customHeight="1" thickBot="1">
      <c r="A21" s="2316" t="s">
        <v>30</v>
      </c>
      <c r="B21" s="2321">
        <v>0</v>
      </c>
      <c r="C21" s="2322">
        <v>0</v>
      </c>
      <c r="D21" s="2323">
        <v>0</v>
      </c>
      <c r="E21" s="2321">
        <v>0</v>
      </c>
      <c r="F21" s="2322">
        <v>0</v>
      </c>
      <c r="G21" s="2323">
        <v>0</v>
      </c>
      <c r="H21" s="2324">
        <v>0</v>
      </c>
      <c r="I21" s="2325">
        <v>0</v>
      </c>
      <c r="J21" s="2326">
        <v>0</v>
      </c>
    </row>
    <row r="22" spans="1:16" ht="27.75" customHeight="1" thickBot="1">
      <c r="A22" s="2327" t="s">
        <v>31</v>
      </c>
      <c r="B22" s="2328">
        <f>SUM(B20:B21)</f>
        <v>27</v>
      </c>
      <c r="C22" s="2329">
        <f>SUM(C20:C21)</f>
        <v>3</v>
      </c>
      <c r="D22" s="2330">
        <f>SUM(D20:D21)</f>
        <v>30</v>
      </c>
      <c r="E22" s="2328">
        <f>SUM(E20)</f>
        <v>32</v>
      </c>
      <c r="F22" s="2328">
        <f t="shared" ref="F22:G22" si="0">SUM(F20)</f>
        <v>2</v>
      </c>
      <c r="G22" s="2328">
        <f t="shared" si="0"/>
        <v>34</v>
      </c>
      <c r="H22" s="2331">
        <f>SUM(B22+E22)</f>
        <v>59</v>
      </c>
      <c r="I22" s="2329">
        <f>SUM(I20+I21)</f>
        <v>5</v>
      </c>
      <c r="J22" s="2330">
        <f t="shared" ref="J22" si="1">SUM(H22:I22)</f>
        <v>64</v>
      </c>
    </row>
    <row r="23" spans="1:16" ht="26.25" customHeight="1">
      <c r="A23" s="2332"/>
      <c r="B23" s="2332"/>
      <c r="C23" s="2332"/>
      <c r="D23" s="2332"/>
      <c r="E23" s="2332"/>
      <c r="F23" s="2332"/>
      <c r="G23" s="2332"/>
      <c r="H23" s="2332"/>
      <c r="I23" s="2332"/>
      <c r="J23" s="2332"/>
      <c r="K23" s="2332"/>
      <c r="L23" s="2332"/>
      <c r="M23" s="2332"/>
      <c r="N23" s="2332"/>
      <c r="O23" s="2332"/>
      <c r="P23" s="2332"/>
    </row>
    <row r="24" spans="1:16" ht="18.75">
      <c r="A24" s="2332"/>
      <c r="B24" s="2332"/>
      <c r="C24" s="2332"/>
      <c r="D24" s="2332"/>
      <c r="E24" s="2332"/>
      <c r="F24" s="2332"/>
      <c r="G24" s="2332"/>
      <c r="H24" s="2332"/>
      <c r="I24" s="2332"/>
      <c r="J24" s="2332"/>
      <c r="K24" s="2332"/>
      <c r="L24" s="2332"/>
      <c r="M24" s="2332"/>
      <c r="N24" s="2332"/>
      <c r="O24" s="2332"/>
      <c r="P24" s="2332"/>
    </row>
    <row r="25" spans="1:16" ht="18.75">
      <c r="A25" s="7581"/>
      <c r="B25" s="7581"/>
      <c r="C25" s="7581"/>
      <c r="D25" s="7581"/>
      <c r="E25" s="7581"/>
      <c r="F25" s="7581"/>
      <c r="G25" s="7581"/>
      <c r="H25" s="2332"/>
      <c r="I25" s="2333"/>
      <c r="J25" s="2332"/>
      <c r="L25" s="2332"/>
      <c r="M25" s="2332"/>
      <c r="N25" s="2332"/>
      <c r="O25" s="2332"/>
      <c r="P25" s="2332"/>
    </row>
    <row r="26" spans="1:16" ht="18.75">
      <c r="A26" s="2332"/>
      <c r="B26" s="2332"/>
      <c r="C26" s="2332"/>
      <c r="D26" s="2332"/>
      <c r="E26" s="2332"/>
      <c r="F26" s="2332"/>
      <c r="G26" s="2332"/>
      <c r="H26" s="2332"/>
      <c r="I26" s="2332"/>
      <c r="J26" s="2332"/>
      <c r="K26" s="2332"/>
      <c r="L26" s="2332"/>
      <c r="M26" s="2332"/>
      <c r="N26" s="2332"/>
      <c r="O26" s="2332"/>
      <c r="P26" s="2332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Лист33">
    <tabColor rgb="FF00B050"/>
  </sheetPr>
  <dimension ref="A1:P26"/>
  <sheetViews>
    <sheetView zoomScale="60" zoomScaleNormal="60" workbookViewId="0">
      <selection activeCell="E17" sqref="E17"/>
    </sheetView>
  </sheetViews>
  <sheetFormatPr defaultRowHeight="18.75"/>
  <cols>
    <col min="1" max="1" width="66" style="1452" customWidth="1"/>
    <col min="2" max="2" width="15.5703125" style="1452" customWidth="1"/>
    <col min="3" max="3" width="14.5703125" style="1452" customWidth="1"/>
    <col min="4" max="4" width="14.28515625" style="1452" customWidth="1"/>
    <col min="5" max="5" width="15.5703125" style="1452" customWidth="1"/>
    <col min="6" max="6" width="14.5703125" style="1452" customWidth="1"/>
    <col min="7" max="7" width="13" style="1452" customWidth="1"/>
    <col min="8" max="8" width="15.7109375" style="1452" customWidth="1"/>
    <col min="9" max="10" width="14.5703125" style="1452" customWidth="1"/>
    <col min="11" max="11" width="14" style="1452" customWidth="1"/>
    <col min="12" max="12" width="14.5703125" style="1452" customWidth="1"/>
    <col min="13" max="13" width="15.42578125" style="1452" customWidth="1"/>
    <col min="14" max="16384" width="9.140625" style="1452"/>
  </cols>
  <sheetData>
    <row r="1" spans="1:16">
      <c r="A1" s="7592"/>
      <c r="B1" s="7592"/>
      <c r="C1" s="7592"/>
      <c r="D1" s="7592"/>
      <c r="E1" s="7592"/>
      <c r="F1" s="7592"/>
      <c r="G1" s="7592"/>
      <c r="H1" s="7592"/>
      <c r="I1" s="7592"/>
      <c r="J1" s="7592"/>
      <c r="K1" s="7592"/>
      <c r="L1" s="7592"/>
      <c r="M1" s="7592"/>
      <c r="N1" s="2193"/>
      <c r="O1" s="2193"/>
      <c r="P1" s="2193"/>
    </row>
    <row r="2" spans="1:16" ht="20.25" customHeight="1">
      <c r="A2" s="7593" t="s">
        <v>146</v>
      </c>
      <c r="B2" s="7593"/>
      <c r="C2" s="7593"/>
      <c r="D2" s="7593"/>
      <c r="E2" s="7593"/>
      <c r="F2" s="7593"/>
      <c r="G2" s="7593"/>
      <c r="H2" s="7593"/>
      <c r="I2" s="7593"/>
      <c r="J2" s="7593"/>
      <c r="K2" s="7593"/>
      <c r="L2" s="7593"/>
      <c r="M2" s="7593"/>
      <c r="N2" s="2193"/>
      <c r="O2" s="2193"/>
      <c r="P2" s="2193"/>
    </row>
    <row r="3" spans="1:16" ht="30" customHeight="1">
      <c r="A3" s="7593" t="s">
        <v>446</v>
      </c>
      <c r="B3" s="7593"/>
      <c r="C3" s="7593"/>
      <c r="D3" s="7593"/>
      <c r="E3" s="7593"/>
      <c r="F3" s="7593"/>
      <c r="G3" s="7593"/>
      <c r="H3" s="7593"/>
      <c r="I3" s="7593"/>
      <c r="J3" s="7593"/>
      <c r="K3" s="7593"/>
      <c r="L3" s="7593"/>
      <c r="M3" s="7593"/>
      <c r="N3" s="2193"/>
      <c r="O3" s="2193"/>
      <c r="P3" s="2193"/>
    </row>
    <row r="4" spans="1:16" ht="12" customHeight="1" thickBot="1">
      <c r="A4" s="7594"/>
      <c r="B4" s="7594"/>
      <c r="C4" s="7594"/>
      <c r="D4" s="7594"/>
      <c r="E4" s="7594"/>
      <c r="F4" s="7594"/>
      <c r="G4" s="7594"/>
      <c r="H4" s="7594"/>
      <c r="I4" s="7594"/>
      <c r="J4" s="7594"/>
      <c r="K4" s="7594"/>
      <c r="L4" s="7594"/>
      <c r="M4" s="7594"/>
      <c r="N4" s="2193"/>
      <c r="O4" s="2193"/>
      <c r="P4" s="2193"/>
    </row>
    <row r="5" spans="1:16" ht="32.25" customHeight="1">
      <c r="A5" s="2194" t="s">
        <v>147</v>
      </c>
      <c r="B5" s="7595" t="s">
        <v>36</v>
      </c>
      <c r="C5" s="7596"/>
      <c r="D5" s="7597"/>
      <c r="E5" s="7595" t="s">
        <v>37</v>
      </c>
      <c r="F5" s="7596"/>
      <c r="G5" s="7597"/>
      <c r="H5" s="7595" t="s">
        <v>43</v>
      </c>
      <c r="I5" s="7596"/>
      <c r="J5" s="7598"/>
      <c r="K5" s="7599" t="s">
        <v>343</v>
      </c>
      <c r="L5" s="7600"/>
      <c r="M5" s="7601"/>
      <c r="N5" s="2193"/>
      <c r="O5" s="2193"/>
      <c r="P5" s="2193"/>
    </row>
    <row r="6" spans="1:16" ht="45.75" customHeight="1" thickBot="1">
      <c r="A6" s="2195"/>
      <c r="B6" s="2196" t="s">
        <v>7</v>
      </c>
      <c r="C6" s="2197" t="s">
        <v>8</v>
      </c>
      <c r="D6" s="2198" t="s">
        <v>9</v>
      </c>
      <c r="E6" s="2196" t="s">
        <v>7</v>
      </c>
      <c r="F6" s="2197" t="s">
        <v>8</v>
      </c>
      <c r="G6" s="2198" t="s">
        <v>9</v>
      </c>
      <c r="H6" s="2199" t="s">
        <v>7</v>
      </c>
      <c r="I6" s="2200" t="s">
        <v>8</v>
      </c>
      <c r="J6" s="2201" t="s">
        <v>9</v>
      </c>
      <c r="K6" s="4647" t="s">
        <v>7</v>
      </c>
      <c r="L6" s="4648" t="s">
        <v>8</v>
      </c>
      <c r="M6" s="4649" t="s">
        <v>9</v>
      </c>
      <c r="N6" s="2193"/>
      <c r="O6" s="2193"/>
      <c r="P6" s="2193"/>
    </row>
    <row r="7" spans="1:16" ht="19.5">
      <c r="A7" s="2202" t="s">
        <v>10</v>
      </c>
      <c r="B7" s="2203"/>
      <c r="C7" s="2204"/>
      <c r="D7" s="2205"/>
      <c r="E7" s="2203"/>
      <c r="F7" s="2204"/>
      <c r="G7" s="2205"/>
      <c r="H7" s="2203"/>
      <c r="I7" s="2204"/>
      <c r="J7" s="2205"/>
      <c r="K7" s="2206"/>
      <c r="L7" s="2207"/>
      <c r="M7" s="2208"/>
      <c r="N7" s="2193"/>
      <c r="O7" s="2193"/>
      <c r="P7" s="2193"/>
    </row>
    <row r="8" spans="1:16" ht="29.25" customHeight="1">
      <c r="A8" s="2209" t="s">
        <v>156</v>
      </c>
      <c r="B8" s="2210">
        <v>9</v>
      </c>
      <c r="C8" s="2211">
        <v>4</v>
      </c>
      <c r="D8" s="2212">
        <f>SUM(B8:C8)</f>
        <v>13</v>
      </c>
      <c r="E8" s="2210">
        <v>9</v>
      </c>
      <c r="F8" s="2211">
        <v>1</v>
      </c>
      <c r="G8" s="2212">
        <v>10</v>
      </c>
      <c r="H8" s="2210">
        <v>14</v>
      </c>
      <c r="I8" s="2211">
        <v>0</v>
      </c>
      <c r="J8" s="2212">
        <v>14</v>
      </c>
      <c r="K8" s="2213">
        <f t="shared" ref="K8:L9" si="0">SUM(B8+E8+H8)</f>
        <v>32</v>
      </c>
      <c r="L8" s="2214">
        <f t="shared" si="0"/>
        <v>5</v>
      </c>
      <c r="M8" s="2215">
        <f>SUM(K8+L8)</f>
        <v>37</v>
      </c>
      <c r="N8" s="2193"/>
      <c r="O8" s="2193"/>
      <c r="P8" s="2193"/>
    </row>
    <row r="9" spans="1:16" ht="29.25" customHeight="1" thickBot="1">
      <c r="A9" s="2209" t="s">
        <v>155</v>
      </c>
      <c r="B9" s="2216">
        <v>0</v>
      </c>
      <c r="C9" s="2217">
        <v>0</v>
      </c>
      <c r="D9" s="2218">
        <f>SUM(B9:C9)</f>
        <v>0</v>
      </c>
      <c r="E9" s="2216">
        <v>0</v>
      </c>
      <c r="F9" s="2217">
        <v>0</v>
      </c>
      <c r="G9" s="2218">
        <f>SUM(E9:F9)</f>
        <v>0</v>
      </c>
      <c r="H9" s="2216">
        <v>1</v>
      </c>
      <c r="I9" s="2217">
        <v>0</v>
      </c>
      <c r="J9" s="2212">
        <f t="shared" ref="J9" si="1">SUM(H9:I9)</f>
        <v>1</v>
      </c>
      <c r="K9" s="2213">
        <f t="shared" si="0"/>
        <v>1</v>
      </c>
      <c r="L9" s="2214">
        <f t="shared" si="0"/>
        <v>0</v>
      </c>
      <c r="M9" s="2215">
        <f>SUM(K9+L9)</f>
        <v>1</v>
      </c>
      <c r="N9" s="2193"/>
      <c r="O9" s="2193"/>
      <c r="P9" s="2193"/>
    </row>
    <row r="10" spans="1:16" ht="30" customHeight="1" thickBot="1">
      <c r="A10" s="2219" t="s">
        <v>27</v>
      </c>
      <c r="B10" s="2220">
        <f t="shared" ref="B10:M10" si="2">SUM(B8:B9)</f>
        <v>9</v>
      </c>
      <c r="C10" s="2220">
        <f t="shared" si="2"/>
        <v>4</v>
      </c>
      <c r="D10" s="2220">
        <f t="shared" si="2"/>
        <v>13</v>
      </c>
      <c r="E10" s="2220">
        <f t="shared" si="2"/>
        <v>9</v>
      </c>
      <c r="F10" s="2220">
        <f t="shared" si="2"/>
        <v>1</v>
      </c>
      <c r="G10" s="2220">
        <f t="shared" si="2"/>
        <v>10</v>
      </c>
      <c r="H10" s="2220">
        <f t="shared" si="2"/>
        <v>15</v>
      </c>
      <c r="I10" s="2220">
        <f t="shared" si="2"/>
        <v>0</v>
      </c>
      <c r="J10" s="2220">
        <f t="shared" si="2"/>
        <v>15</v>
      </c>
      <c r="K10" s="2221">
        <f t="shared" si="2"/>
        <v>33</v>
      </c>
      <c r="L10" s="2220">
        <f t="shared" si="2"/>
        <v>5</v>
      </c>
      <c r="M10" s="2220">
        <f t="shared" si="2"/>
        <v>38</v>
      </c>
      <c r="N10" s="2193"/>
      <c r="O10" s="2193"/>
      <c r="P10" s="2193"/>
    </row>
    <row r="11" spans="1:16" ht="20.25">
      <c r="A11" s="2222" t="s">
        <v>15</v>
      </c>
      <c r="B11" s="2223"/>
      <c r="C11" s="2224"/>
      <c r="D11" s="2225"/>
      <c r="E11" s="2223"/>
      <c r="F11" s="2224"/>
      <c r="G11" s="2225"/>
      <c r="H11" s="2223"/>
      <c r="I11" s="2224"/>
      <c r="J11" s="2225"/>
      <c r="K11" s="2226"/>
      <c r="L11" s="2224"/>
      <c r="M11" s="2225"/>
      <c r="N11" s="2193"/>
      <c r="O11" s="2193"/>
      <c r="P11" s="2193"/>
    </row>
    <row r="12" spans="1:16" ht="24" customHeight="1">
      <c r="A12" s="2227" t="s">
        <v>16</v>
      </c>
      <c r="B12" s="2210"/>
      <c r="C12" s="2211"/>
      <c r="D12" s="2212"/>
      <c r="E12" s="2210"/>
      <c r="F12" s="2211"/>
      <c r="G12" s="2212"/>
      <c r="H12" s="2210"/>
      <c r="I12" s="2211"/>
      <c r="J12" s="2212"/>
      <c r="K12" s="2228"/>
      <c r="L12" s="2211"/>
      <c r="M12" s="2212"/>
      <c r="N12" s="2193"/>
      <c r="O12" s="2193"/>
      <c r="P12" s="2193"/>
    </row>
    <row r="13" spans="1:16" ht="27.75" customHeight="1">
      <c r="A13" s="2209" t="s">
        <v>156</v>
      </c>
      <c r="B13" s="2210">
        <v>9</v>
      </c>
      <c r="C13" s="2211">
        <v>4</v>
      </c>
      <c r="D13" s="2212">
        <f>SUM(B13:C13)</f>
        <v>13</v>
      </c>
      <c r="E13" s="2210">
        <v>9</v>
      </c>
      <c r="F13" s="2211">
        <v>1</v>
      </c>
      <c r="G13" s="2212">
        <v>10</v>
      </c>
      <c r="H13" s="2210">
        <v>14</v>
      </c>
      <c r="I13" s="2211">
        <v>0</v>
      </c>
      <c r="J13" s="2212">
        <v>14</v>
      </c>
      <c r="K13" s="2213">
        <f t="shared" ref="K13:L14" si="3">SUM(B13+E13+H13)</f>
        <v>32</v>
      </c>
      <c r="L13" s="2214">
        <f t="shared" si="3"/>
        <v>5</v>
      </c>
      <c r="M13" s="2215">
        <f>SUM(K13+L13)</f>
        <v>37</v>
      </c>
      <c r="N13" s="2193"/>
      <c r="O13" s="2193"/>
      <c r="P13" s="2193"/>
    </row>
    <row r="14" spans="1:16" ht="30" customHeight="1" thickBot="1">
      <c r="A14" s="2209" t="s">
        <v>155</v>
      </c>
      <c r="B14" s="2210">
        <v>0</v>
      </c>
      <c r="C14" s="2211">
        <v>0</v>
      </c>
      <c r="D14" s="2212">
        <f>SUM(B14:C14)</f>
        <v>0</v>
      </c>
      <c r="E14" s="2210">
        <v>0</v>
      </c>
      <c r="F14" s="2211">
        <v>0</v>
      </c>
      <c r="G14" s="2212">
        <f>SUM(E14:F14)</f>
        <v>0</v>
      </c>
      <c r="H14" s="2216">
        <v>1</v>
      </c>
      <c r="I14" s="2217">
        <v>0</v>
      </c>
      <c r="J14" s="2212">
        <f t="shared" ref="J14" si="4">SUM(H14:I14)</f>
        <v>1</v>
      </c>
      <c r="K14" s="2213">
        <f t="shared" si="3"/>
        <v>1</v>
      </c>
      <c r="L14" s="2214">
        <f t="shared" si="3"/>
        <v>0</v>
      </c>
      <c r="M14" s="2215">
        <f>SUM(K14+L14)</f>
        <v>1</v>
      </c>
      <c r="N14" s="2193"/>
      <c r="O14" s="2193"/>
      <c r="P14" s="2193"/>
    </row>
    <row r="15" spans="1:16" ht="31.5" customHeight="1" thickBot="1">
      <c r="A15" s="2229" t="s">
        <v>17</v>
      </c>
      <c r="B15" s="2220">
        <f t="shared" ref="B15:M15" si="5">SUM(B13:B14)</f>
        <v>9</v>
      </c>
      <c r="C15" s="2220">
        <f t="shared" si="5"/>
        <v>4</v>
      </c>
      <c r="D15" s="2220">
        <f t="shared" si="5"/>
        <v>13</v>
      </c>
      <c r="E15" s="2220">
        <f t="shared" si="5"/>
        <v>9</v>
      </c>
      <c r="F15" s="2220">
        <f t="shared" si="5"/>
        <v>1</v>
      </c>
      <c r="G15" s="2220">
        <f t="shared" si="5"/>
        <v>10</v>
      </c>
      <c r="H15" s="2220">
        <f t="shared" si="5"/>
        <v>15</v>
      </c>
      <c r="I15" s="2220">
        <f t="shared" si="5"/>
        <v>0</v>
      </c>
      <c r="J15" s="2220">
        <f t="shared" si="5"/>
        <v>15</v>
      </c>
      <c r="K15" s="2221">
        <f t="shared" si="5"/>
        <v>33</v>
      </c>
      <c r="L15" s="2220">
        <f t="shared" si="5"/>
        <v>5</v>
      </c>
      <c r="M15" s="2220">
        <f t="shared" si="5"/>
        <v>38</v>
      </c>
      <c r="N15" s="2193"/>
      <c r="O15" s="2193"/>
      <c r="P15" s="2193"/>
    </row>
    <row r="16" spans="1:16" ht="38.25" customHeight="1">
      <c r="A16" s="2230" t="s">
        <v>18</v>
      </c>
      <c r="B16" s="2231"/>
      <c r="C16" s="2232"/>
      <c r="D16" s="2233"/>
      <c r="E16" s="2231"/>
      <c r="F16" s="2232"/>
      <c r="G16" s="2233"/>
      <c r="H16" s="2223"/>
      <c r="I16" s="2224"/>
      <c r="J16" s="2225"/>
      <c r="K16" s="2234"/>
      <c r="L16" s="2235"/>
      <c r="M16" s="2236"/>
      <c r="N16" s="2193"/>
      <c r="O16" s="2193"/>
      <c r="P16" s="2193"/>
    </row>
    <row r="17" spans="1:16" ht="26.25" customHeight="1">
      <c r="A17" s="2237" t="s">
        <v>156</v>
      </c>
      <c r="B17" s="2210">
        <v>0</v>
      </c>
      <c r="C17" s="2211">
        <v>0</v>
      </c>
      <c r="D17" s="2238">
        <v>0</v>
      </c>
      <c r="E17" s="2210">
        <v>0</v>
      </c>
      <c r="F17" s="2211">
        <v>0</v>
      </c>
      <c r="G17" s="2238">
        <v>0</v>
      </c>
      <c r="H17" s="2210">
        <v>0</v>
      </c>
      <c r="I17" s="2211">
        <v>0</v>
      </c>
      <c r="J17" s="2212">
        <v>0</v>
      </c>
      <c r="K17" s="2213">
        <v>0</v>
      </c>
      <c r="L17" s="2214">
        <v>0</v>
      </c>
      <c r="M17" s="2215">
        <v>0</v>
      </c>
      <c r="N17" s="2193"/>
      <c r="O17" s="2193"/>
      <c r="P17" s="2193"/>
    </row>
    <row r="18" spans="1:16" ht="21" thickBot="1">
      <c r="A18" s="2237" t="s">
        <v>155</v>
      </c>
      <c r="B18" s="2210">
        <v>0</v>
      </c>
      <c r="C18" s="2211">
        <v>0</v>
      </c>
      <c r="D18" s="2238">
        <v>0</v>
      </c>
      <c r="E18" s="2210">
        <v>0</v>
      </c>
      <c r="F18" s="2211">
        <v>0</v>
      </c>
      <c r="G18" s="2238">
        <v>0</v>
      </c>
      <c r="H18" s="2239">
        <v>13</v>
      </c>
      <c r="I18" s="2240">
        <v>1</v>
      </c>
      <c r="J18" s="2241">
        <f>SUM(H18:I18)</f>
        <v>14</v>
      </c>
      <c r="K18" s="2213">
        <v>0</v>
      </c>
      <c r="L18" s="2214">
        <v>0</v>
      </c>
      <c r="M18" s="2215">
        <v>0</v>
      </c>
      <c r="N18" s="2193"/>
      <c r="O18" s="2193"/>
      <c r="P18" s="2193"/>
    </row>
    <row r="19" spans="1:16" ht="30" customHeight="1" thickBot="1">
      <c r="A19" s="2242" t="s">
        <v>19</v>
      </c>
      <c r="B19" s="2220">
        <v>0</v>
      </c>
      <c r="C19" s="2220">
        <v>0</v>
      </c>
      <c r="D19" s="2220">
        <v>0</v>
      </c>
      <c r="E19" s="2220">
        <v>0</v>
      </c>
      <c r="F19" s="2220">
        <v>0</v>
      </c>
      <c r="G19" s="2220">
        <v>0</v>
      </c>
      <c r="H19" s="2243">
        <v>8</v>
      </c>
      <c r="I19" s="2244">
        <v>0</v>
      </c>
      <c r="J19" s="2245">
        <f t="shared" ref="J19" si="6">SUM(H19:I19)</f>
        <v>8</v>
      </c>
      <c r="K19" s="2220">
        <v>0</v>
      </c>
      <c r="L19" s="2220">
        <v>0</v>
      </c>
      <c r="M19" s="2220">
        <v>0</v>
      </c>
      <c r="N19" s="2193"/>
      <c r="O19" s="2193"/>
      <c r="P19" s="2193"/>
    </row>
    <row r="20" spans="1:16" ht="23.25" customHeight="1" thickBot="1">
      <c r="A20" s="2246" t="s">
        <v>29</v>
      </c>
      <c r="B20" s="2220">
        <f t="shared" ref="B20:G20" si="7">SUM(B15)</f>
        <v>9</v>
      </c>
      <c r="C20" s="2220">
        <f t="shared" si="7"/>
        <v>4</v>
      </c>
      <c r="D20" s="2220">
        <f t="shared" si="7"/>
        <v>13</v>
      </c>
      <c r="E20" s="2220">
        <f t="shared" si="7"/>
        <v>9</v>
      </c>
      <c r="F20" s="2220">
        <f t="shared" si="7"/>
        <v>1</v>
      </c>
      <c r="G20" s="2220">
        <f t="shared" si="7"/>
        <v>10</v>
      </c>
      <c r="H20" s="2220">
        <f t="shared" ref="H20:M20" si="8">SUM(H13:H14)</f>
        <v>15</v>
      </c>
      <c r="I20" s="2220">
        <f t="shared" si="8"/>
        <v>0</v>
      </c>
      <c r="J20" s="2220">
        <f t="shared" si="8"/>
        <v>15</v>
      </c>
      <c r="K20" s="2220">
        <f t="shared" si="8"/>
        <v>33</v>
      </c>
      <c r="L20" s="2220">
        <f t="shared" si="8"/>
        <v>5</v>
      </c>
      <c r="M20" s="2220">
        <f t="shared" si="8"/>
        <v>38</v>
      </c>
      <c r="N20" s="2193"/>
      <c r="O20" s="2193"/>
      <c r="P20" s="2193"/>
    </row>
    <row r="21" spans="1:16" ht="27" customHeight="1" thickBot="1">
      <c r="A21" s="2246" t="s">
        <v>30</v>
      </c>
      <c r="B21" s="2247">
        <f>SUM(B19)</f>
        <v>0</v>
      </c>
      <c r="C21" s="2247">
        <f t="shared" ref="C21:D21" si="9">SUM(C19)</f>
        <v>0</v>
      </c>
      <c r="D21" s="2247">
        <f t="shared" si="9"/>
        <v>0</v>
      </c>
      <c r="E21" s="2247">
        <f>SUM(E19)</f>
        <v>0</v>
      </c>
      <c r="F21" s="2247">
        <f t="shared" ref="F21:G21" si="10">SUM(F19)</f>
        <v>0</v>
      </c>
      <c r="G21" s="2247">
        <f t="shared" si="10"/>
        <v>0</v>
      </c>
      <c r="H21" s="2247">
        <v>0</v>
      </c>
      <c r="I21" s="2247">
        <v>0</v>
      </c>
      <c r="J21" s="2247">
        <v>0</v>
      </c>
      <c r="K21" s="2220">
        <f>SUM(B21+E21+H21)</f>
        <v>0</v>
      </c>
      <c r="L21" s="2220">
        <f>SUM(C21+F21+I21)</f>
        <v>0</v>
      </c>
      <c r="M21" s="2220">
        <f>SUM(K21+L21)</f>
        <v>0</v>
      </c>
      <c r="N21" s="2193"/>
      <c r="O21" s="2193"/>
      <c r="P21" s="2193"/>
    </row>
    <row r="22" spans="1:16" ht="27.75" thickBot="1">
      <c r="A22" s="2248" t="s">
        <v>31</v>
      </c>
      <c r="B22" s="2249">
        <f>SUM(B20,B21)</f>
        <v>9</v>
      </c>
      <c r="C22" s="2249">
        <f>SUM(C20,C21)</f>
        <v>4</v>
      </c>
      <c r="D22" s="2249">
        <f>SUM(D20,D21)</f>
        <v>13</v>
      </c>
      <c r="E22" s="2249">
        <f>SUM(E20:E21)</f>
        <v>9</v>
      </c>
      <c r="F22" s="2249">
        <f t="shared" ref="F22:M22" si="11">SUM(F20:F21)</f>
        <v>1</v>
      </c>
      <c r="G22" s="2249">
        <f t="shared" si="11"/>
        <v>10</v>
      </c>
      <c r="H22" s="2249">
        <f t="shared" si="11"/>
        <v>15</v>
      </c>
      <c r="I22" s="2249">
        <f t="shared" si="11"/>
        <v>0</v>
      </c>
      <c r="J22" s="2249">
        <f t="shared" si="11"/>
        <v>15</v>
      </c>
      <c r="K22" s="2249">
        <f t="shared" si="11"/>
        <v>33</v>
      </c>
      <c r="L22" s="2249">
        <f t="shared" si="11"/>
        <v>5</v>
      </c>
      <c r="M22" s="2249">
        <f t="shared" si="11"/>
        <v>38</v>
      </c>
      <c r="N22" s="2193"/>
      <c r="O22" s="2193"/>
      <c r="P22" s="2193"/>
    </row>
    <row r="23" spans="1:16">
      <c r="A23" s="2250"/>
      <c r="B23" s="2250"/>
      <c r="C23" s="2250"/>
      <c r="D23" s="2250"/>
      <c r="E23" s="2250"/>
      <c r="F23" s="2250"/>
      <c r="G23" s="2250"/>
      <c r="H23" s="2250"/>
      <c r="I23" s="2250"/>
      <c r="J23" s="2250"/>
      <c r="K23" s="2250"/>
      <c r="L23" s="2250"/>
      <c r="M23" s="2250"/>
      <c r="N23" s="2250"/>
      <c r="O23" s="2250"/>
      <c r="P23" s="2250"/>
    </row>
    <row r="24" spans="1:16">
      <c r="A24" s="2250"/>
      <c r="B24" s="2250"/>
      <c r="C24" s="2250"/>
      <c r="D24" s="2250"/>
      <c r="E24" s="2250"/>
      <c r="F24" s="2250"/>
      <c r="G24" s="2250"/>
      <c r="H24" s="2250"/>
      <c r="I24" s="2250"/>
      <c r="J24" s="2250"/>
      <c r="K24" s="2250"/>
      <c r="L24" s="2250"/>
      <c r="M24" s="2250"/>
      <c r="N24" s="2250"/>
      <c r="O24" s="2250"/>
      <c r="P24" s="2250"/>
    </row>
    <row r="25" spans="1:16">
      <c r="A25" s="7591"/>
      <c r="B25" s="7591"/>
      <c r="C25" s="7591"/>
      <c r="D25" s="7591"/>
      <c r="E25" s="7591"/>
      <c r="F25" s="7591"/>
      <c r="G25" s="7591"/>
      <c r="H25" s="2250"/>
      <c r="I25" s="2250"/>
      <c r="J25" s="2250"/>
      <c r="K25" s="2251"/>
      <c r="L25" s="2250"/>
      <c r="M25" s="2250"/>
      <c r="N25" s="2250"/>
      <c r="O25" s="2250"/>
      <c r="P25" s="2250"/>
    </row>
    <row r="26" spans="1:16">
      <c r="A26" s="2250"/>
      <c r="B26" s="2250"/>
      <c r="C26" s="2250"/>
      <c r="D26" s="2250"/>
      <c r="E26" s="2250"/>
      <c r="F26" s="2250"/>
      <c r="G26" s="2250"/>
      <c r="H26" s="2250"/>
      <c r="I26" s="2250"/>
      <c r="J26" s="2250"/>
      <c r="K26" s="2250"/>
      <c r="L26" s="2250"/>
      <c r="M26" s="2250"/>
      <c r="N26" s="2250"/>
      <c r="O26" s="2250"/>
      <c r="P26" s="2250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Лист34">
    <tabColor rgb="FF00B050"/>
  </sheetPr>
  <dimension ref="A1:AE41"/>
  <sheetViews>
    <sheetView zoomScale="40" zoomScaleNormal="40" workbookViewId="0">
      <selection activeCell="K17" sqref="K17"/>
    </sheetView>
  </sheetViews>
  <sheetFormatPr defaultRowHeight="25.5"/>
  <cols>
    <col min="1" max="1" width="103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31" ht="39.75" customHeight="1">
      <c r="A1" s="7086" t="s">
        <v>157</v>
      </c>
      <c r="B1" s="7086"/>
      <c r="C1" s="7086"/>
      <c r="D1" s="7086"/>
      <c r="E1" s="7086"/>
      <c r="F1" s="7086"/>
      <c r="G1" s="7086"/>
      <c r="H1" s="7086"/>
      <c r="I1" s="7086"/>
      <c r="J1" s="7086"/>
      <c r="K1" s="7086"/>
      <c r="L1" s="7086"/>
      <c r="M1" s="7086"/>
      <c r="N1" s="7086"/>
      <c r="O1" s="7086"/>
      <c r="P1" s="7086"/>
      <c r="Q1" s="220"/>
      <c r="R1" s="220"/>
      <c r="S1" s="220"/>
      <c r="T1" s="220"/>
    </row>
    <row r="2" spans="1:31" ht="28.5" customHeight="1">
      <c r="A2" s="7144" t="s">
        <v>158</v>
      </c>
      <c r="B2" s="7144"/>
      <c r="C2" s="7144"/>
      <c r="D2" s="7144"/>
      <c r="E2" s="7144"/>
      <c r="F2" s="7144"/>
      <c r="G2" s="7144"/>
      <c r="H2" s="7144"/>
      <c r="I2" s="7144"/>
      <c r="J2" s="7144"/>
      <c r="K2" s="7144"/>
      <c r="L2" s="7144"/>
      <c r="M2" s="7144"/>
      <c r="N2" s="7144"/>
      <c r="O2" s="7144"/>
      <c r="P2" s="7144"/>
    </row>
    <row r="3" spans="1:31" ht="27" customHeight="1">
      <c r="A3" s="7086" t="s">
        <v>455</v>
      </c>
      <c r="B3" s="7086"/>
      <c r="C3" s="7086"/>
      <c r="D3" s="7086"/>
      <c r="E3" s="7086"/>
      <c r="F3" s="7086"/>
      <c r="G3" s="7086"/>
      <c r="H3" s="7086"/>
      <c r="I3" s="7086"/>
      <c r="J3" s="7086"/>
      <c r="K3" s="7086"/>
      <c r="L3" s="7086"/>
      <c r="M3" s="7086"/>
      <c r="N3" s="7086"/>
      <c r="O3" s="7086"/>
      <c r="P3" s="7086"/>
      <c r="Q3" s="4367"/>
      <c r="R3" s="4367"/>
    </row>
    <row r="4" spans="1:31" ht="14.25" customHeight="1" thickBot="1">
      <c r="A4" s="216"/>
    </row>
    <row r="5" spans="1:31" ht="20.25" customHeight="1">
      <c r="A5" s="7608" t="s">
        <v>1</v>
      </c>
      <c r="B5" s="7611" t="s">
        <v>36</v>
      </c>
      <c r="C5" s="7612"/>
      <c r="D5" s="7613"/>
      <c r="E5" s="7611" t="s">
        <v>37</v>
      </c>
      <c r="F5" s="7612"/>
      <c r="G5" s="7613"/>
      <c r="H5" s="7611" t="s">
        <v>43</v>
      </c>
      <c r="I5" s="7612"/>
      <c r="J5" s="7613"/>
      <c r="K5" s="7611" t="s">
        <v>148</v>
      </c>
      <c r="L5" s="7612"/>
      <c r="M5" s="7613"/>
      <c r="N5" s="7617" t="s">
        <v>22</v>
      </c>
      <c r="O5" s="7618"/>
      <c r="P5" s="7619"/>
      <c r="Q5" s="221"/>
      <c r="R5" s="221"/>
    </row>
    <row r="6" spans="1:31" ht="19.5" customHeight="1" thickBot="1">
      <c r="A6" s="7609"/>
      <c r="B6" s="7614"/>
      <c r="C6" s="7615"/>
      <c r="D6" s="7616"/>
      <c r="E6" s="7614"/>
      <c r="F6" s="7615"/>
      <c r="G6" s="7616"/>
      <c r="H6" s="7614"/>
      <c r="I6" s="7615"/>
      <c r="J6" s="7616"/>
      <c r="K6" s="7614"/>
      <c r="L6" s="7615"/>
      <c r="M6" s="7616"/>
      <c r="N6" s="7620"/>
      <c r="O6" s="7621"/>
      <c r="P6" s="7622"/>
      <c r="Q6" s="221"/>
      <c r="R6" s="221"/>
    </row>
    <row r="7" spans="1:31" ht="83.25" customHeight="1" thickBot="1">
      <c r="A7" s="7610"/>
      <c r="B7" s="4257" t="s">
        <v>7</v>
      </c>
      <c r="C7" s="4258" t="s">
        <v>8</v>
      </c>
      <c r="D7" s="4259" t="s">
        <v>9</v>
      </c>
      <c r="E7" s="4257" t="s">
        <v>7</v>
      </c>
      <c r="F7" s="4258" t="s">
        <v>8</v>
      </c>
      <c r="G7" s="4259" t="s">
        <v>9</v>
      </c>
      <c r="H7" s="4257" t="s">
        <v>159</v>
      </c>
      <c r="I7" s="4258" t="s">
        <v>8</v>
      </c>
      <c r="J7" s="4259" t="s">
        <v>9</v>
      </c>
      <c r="K7" s="4257" t="s">
        <v>159</v>
      </c>
      <c r="L7" s="4258" t="s">
        <v>8</v>
      </c>
      <c r="M7" s="4259" t="s">
        <v>9</v>
      </c>
      <c r="N7" s="4257" t="s">
        <v>7</v>
      </c>
      <c r="O7" s="4258" t="s">
        <v>8</v>
      </c>
      <c r="P7" s="4260" t="s">
        <v>9</v>
      </c>
      <c r="Q7" s="221"/>
      <c r="R7" s="221"/>
    </row>
    <row r="8" spans="1:31" ht="39" customHeight="1" thickBot="1">
      <c r="A8" s="4261" t="s">
        <v>10</v>
      </c>
      <c r="B8" s="4456"/>
      <c r="C8" s="4456"/>
      <c r="D8" s="4456"/>
      <c r="E8" s="4456"/>
      <c r="F8" s="4456"/>
      <c r="G8" s="4457"/>
      <c r="H8" s="4458"/>
      <c r="I8" s="4456"/>
      <c r="J8" s="4456"/>
      <c r="K8" s="4456"/>
      <c r="L8" s="4456"/>
      <c r="M8" s="4457"/>
      <c r="N8" s="4456"/>
      <c r="O8" s="4456"/>
      <c r="P8" s="4457"/>
      <c r="Q8" s="221"/>
      <c r="R8" s="221"/>
    </row>
    <row r="9" spans="1:31" ht="33.75" customHeight="1">
      <c r="A9" s="4459" t="s">
        <v>160</v>
      </c>
      <c r="B9" s="4896">
        <v>0</v>
      </c>
      <c r="C9" s="4897">
        <v>0</v>
      </c>
      <c r="D9" s="4898">
        <v>0</v>
      </c>
      <c r="E9" s="4359">
        <v>15</v>
      </c>
      <c r="F9" s="4360">
        <v>0</v>
      </c>
      <c r="G9" s="4396">
        <f>E9+F9</f>
        <v>15</v>
      </c>
      <c r="H9" s="4899">
        <v>12</v>
      </c>
      <c r="I9" s="4900">
        <v>0</v>
      </c>
      <c r="J9" s="4901">
        <f t="shared" ref="J9:J15" si="0">SUM(H9:I9)</f>
        <v>12</v>
      </c>
      <c r="K9" s="4899">
        <v>15</v>
      </c>
      <c r="L9" s="4900">
        <v>0</v>
      </c>
      <c r="M9" s="4902">
        <f>SUM(K9:L9)</f>
        <v>15</v>
      </c>
      <c r="N9" s="4903">
        <f>B9+E9+H9+K9</f>
        <v>42</v>
      </c>
      <c r="O9" s="4903">
        <f>C9+F9+I9+L9</f>
        <v>0</v>
      </c>
      <c r="P9" s="4904">
        <f>SUM(N9:O9)</f>
        <v>42</v>
      </c>
      <c r="Q9" s="7606"/>
      <c r="R9" s="7607"/>
      <c r="S9" s="7607"/>
      <c r="T9" s="7607"/>
      <c r="U9" s="7607"/>
      <c r="V9" s="7607"/>
      <c r="W9" s="7607"/>
      <c r="X9" s="7607"/>
      <c r="Y9" s="7607"/>
      <c r="Z9" s="7607"/>
      <c r="AA9" s="7607"/>
      <c r="AB9" s="7607"/>
      <c r="AC9" s="7607"/>
      <c r="AD9" s="7607"/>
      <c r="AE9" s="7607"/>
    </row>
    <row r="10" spans="1:31" ht="32.25" customHeight="1">
      <c r="A10" s="4460" t="s">
        <v>161</v>
      </c>
      <c r="B10" s="4896">
        <v>0</v>
      </c>
      <c r="C10" s="4897">
        <v>0</v>
      </c>
      <c r="D10" s="4898">
        <v>0</v>
      </c>
      <c r="E10" s="4359">
        <v>10</v>
      </c>
      <c r="F10" s="4360">
        <v>1</v>
      </c>
      <c r="G10" s="4396">
        <f t="shared" ref="G10:G15" si="1">SUM(E10:F10)</f>
        <v>11</v>
      </c>
      <c r="H10" s="4899">
        <v>0</v>
      </c>
      <c r="I10" s="4900">
        <v>0</v>
      </c>
      <c r="J10" s="4901">
        <f t="shared" si="0"/>
        <v>0</v>
      </c>
      <c r="K10" s="4899">
        <v>10</v>
      </c>
      <c r="L10" s="4900">
        <v>0</v>
      </c>
      <c r="M10" s="4902">
        <f>SUM(K10:L10)</f>
        <v>10</v>
      </c>
      <c r="N10" s="4903">
        <f>B10+E297+H10+K10+E10</f>
        <v>20</v>
      </c>
      <c r="O10" s="4903">
        <f>C10+F298+I10+L10+F10</f>
        <v>1</v>
      </c>
      <c r="P10" s="4904">
        <f t="shared" ref="P10:P15" si="2">SUM(N10:O10)</f>
        <v>21</v>
      </c>
      <c r="Q10" s="7606"/>
      <c r="R10" s="7607"/>
      <c r="S10" s="7607"/>
      <c r="T10" s="7607"/>
      <c r="U10" s="7607"/>
      <c r="V10" s="7607"/>
      <c r="W10" s="7607"/>
      <c r="X10" s="7607"/>
      <c r="Y10" s="7607"/>
      <c r="Z10" s="7607"/>
      <c r="AA10" s="7607"/>
      <c r="AB10" s="7607"/>
      <c r="AC10" s="7607"/>
      <c r="AD10" s="7607"/>
    </row>
    <row r="11" spans="1:31" ht="38.25" customHeight="1">
      <c r="A11" s="4460" t="s">
        <v>76</v>
      </c>
      <c r="B11" s="4896">
        <v>0</v>
      </c>
      <c r="C11" s="4897">
        <v>0</v>
      </c>
      <c r="D11" s="4898">
        <f>B11+C11</f>
        <v>0</v>
      </c>
      <c r="E11" s="4359">
        <v>0</v>
      </c>
      <c r="F11" s="4360">
        <v>0</v>
      </c>
      <c r="G11" s="4396">
        <f t="shared" si="1"/>
        <v>0</v>
      </c>
      <c r="H11" s="4899">
        <v>0</v>
      </c>
      <c r="I11" s="4900">
        <v>0</v>
      </c>
      <c r="J11" s="4901">
        <v>0</v>
      </c>
      <c r="K11" s="4899">
        <v>9</v>
      </c>
      <c r="L11" s="4900">
        <v>0</v>
      </c>
      <c r="M11" s="4902">
        <f>SUM(K11:L11)</f>
        <v>9</v>
      </c>
      <c r="N11" s="4903">
        <f>B11+E11+H11+K11</f>
        <v>9</v>
      </c>
      <c r="O11" s="4903">
        <f>C11+I11+L11+F11</f>
        <v>0</v>
      </c>
      <c r="P11" s="4904">
        <f t="shared" si="2"/>
        <v>9</v>
      </c>
      <c r="Q11" s="7606"/>
      <c r="R11" s="7607"/>
      <c r="S11" s="7607"/>
      <c r="T11" s="7607"/>
      <c r="U11" s="7607"/>
      <c r="V11" s="7607"/>
      <c r="W11" s="7607"/>
      <c r="X11" s="7607"/>
      <c r="Y11" s="7607"/>
      <c r="Z11" s="7607"/>
      <c r="AA11" s="7607"/>
    </row>
    <row r="12" spans="1:31" ht="41.25" customHeight="1">
      <c r="A12" s="4460" t="s">
        <v>162</v>
      </c>
      <c r="B12" s="4896">
        <v>0</v>
      </c>
      <c r="C12" s="4897">
        <v>0</v>
      </c>
      <c r="D12" s="4898">
        <v>0</v>
      </c>
      <c r="E12" s="4359">
        <v>0</v>
      </c>
      <c r="F12" s="4360">
        <v>9</v>
      </c>
      <c r="G12" s="4396">
        <f t="shared" si="1"/>
        <v>9</v>
      </c>
      <c r="H12" s="4899">
        <v>3</v>
      </c>
      <c r="I12" s="4900">
        <v>1</v>
      </c>
      <c r="J12" s="4901">
        <f t="shared" si="0"/>
        <v>4</v>
      </c>
      <c r="K12" s="4899">
        <v>0</v>
      </c>
      <c r="L12" s="4900">
        <v>0</v>
      </c>
      <c r="M12" s="4902">
        <v>0</v>
      </c>
      <c r="N12" s="4903">
        <f>B12+E12+H12+K12</f>
        <v>3</v>
      </c>
      <c r="O12" s="4903">
        <f>C12+F12+I12+L12</f>
        <v>10</v>
      </c>
      <c r="P12" s="4904">
        <f t="shared" si="2"/>
        <v>13</v>
      </c>
      <c r="Q12" s="7606"/>
      <c r="R12" s="7607"/>
      <c r="S12" s="7607"/>
      <c r="T12" s="7607"/>
      <c r="U12" s="7607"/>
      <c r="V12" s="7607"/>
      <c r="W12" s="7607"/>
      <c r="X12" s="7607"/>
      <c r="Y12" s="7607"/>
    </row>
    <row r="13" spans="1:31" ht="36.75" customHeight="1">
      <c r="A13" s="4460" t="s">
        <v>163</v>
      </c>
      <c r="B13" s="4896">
        <v>0</v>
      </c>
      <c r="C13" s="4897">
        <v>0</v>
      </c>
      <c r="D13" s="4898">
        <f>B13+C13</f>
        <v>0</v>
      </c>
      <c r="E13" s="4359">
        <v>0</v>
      </c>
      <c r="F13" s="4360">
        <v>0</v>
      </c>
      <c r="G13" s="4396">
        <f t="shared" si="1"/>
        <v>0</v>
      </c>
      <c r="H13" s="4899">
        <v>0</v>
      </c>
      <c r="I13" s="4900">
        <v>0</v>
      </c>
      <c r="J13" s="4901">
        <v>0</v>
      </c>
      <c r="K13" s="4899">
        <v>8</v>
      </c>
      <c r="L13" s="4905">
        <v>0</v>
      </c>
      <c r="M13" s="4902">
        <f>SUM(K13:L13)</f>
        <v>8</v>
      </c>
      <c r="N13" s="4903">
        <f>B13+E13+H13+K13</f>
        <v>8</v>
      </c>
      <c r="O13" s="4903">
        <f>C13+F13+I13+L13</f>
        <v>0</v>
      </c>
      <c r="P13" s="4904">
        <f t="shared" si="2"/>
        <v>8</v>
      </c>
      <c r="Q13" s="7606"/>
      <c r="R13" s="7607"/>
      <c r="S13" s="7607"/>
      <c r="T13" s="7607"/>
      <c r="U13" s="7607"/>
      <c r="V13" s="7607"/>
      <c r="W13" s="7607"/>
      <c r="X13" s="7607"/>
      <c r="Y13" s="7607"/>
    </row>
    <row r="14" spans="1:31" ht="31.5" customHeight="1">
      <c r="A14" s="4460" t="s">
        <v>164</v>
      </c>
      <c r="B14" s="4896">
        <v>0</v>
      </c>
      <c r="C14" s="4897">
        <v>0</v>
      </c>
      <c r="D14" s="4898">
        <f>B14+C14</f>
        <v>0</v>
      </c>
      <c r="E14" s="5524">
        <v>0</v>
      </c>
      <c r="F14" s="5525">
        <v>0</v>
      </c>
      <c r="G14" s="5526">
        <f>SUM(E14:F14)</f>
        <v>0</v>
      </c>
      <c r="H14" s="4896">
        <v>0</v>
      </c>
      <c r="I14" s="4897">
        <v>0</v>
      </c>
      <c r="J14" s="4906">
        <f t="shared" si="0"/>
        <v>0</v>
      </c>
      <c r="K14" s="4896">
        <v>0</v>
      </c>
      <c r="L14" s="4897">
        <v>0</v>
      </c>
      <c r="M14" s="4902">
        <v>0</v>
      </c>
      <c r="N14" s="4903">
        <f>B14+E14+H14+K14</f>
        <v>0</v>
      </c>
      <c r="O14" s="4903">
        <f>C14+F14+I14+L14</f>
        <v>0</v>
      </c>
      <c r="P14" s="4904">
        <f t="shared" si="2"/>
        <v>0</v>
      </c>
      <c r="Q14" s="221"/>
      <c r="R14" s="221"/>
    </row>
    <row r="15" spans="1:31" ht="60.75" customHeight="1" thickBot="1">
      <c r="A15" s="4459" t="s">
        <v>165</v>
      </c>
      <c r="B15" s="4896">
        <v>0</v>
      </c>
      <c r="C15" s="4897">
        <v>0</v>
      </c>
      <c r="D15" s="4898">
        <f>B15+C15</f>
        <v>0</v>
      </c>
      <c r="E15" s="5524">
        <v>0</v>
      </c>
      <c r="F15" s="5525">
        <v>0</v>
      </c>
      <c r="G15" s="5526">
        <f t="shared" si="1"/>
        <v>0</v>
      </c>
      <c r="H15" s="4896">
        <v>0</v>
      </c>
      <c r="I15" s="4897">
        <v>0</v>
      </c>
      <c r="J15" s="4906">
        <f t="shared" si="0"/>
        <v>0</v>
      </c>
      <c r="K15" s="4896">
        <v>0</v>
      </c>
      <c r="L15" s="4897">
        <v>0</v>
      </c>
      <c r="M15" s="4902">
        <v>0</v>
      </c>
      <c r="N15" s="4903">
        <f>B15+E15+H15+K15</f>
        <v>0</v>
      </c>
      <c r="O15" s="4903">
        <f>C15+F15+I15+L15</f>
        <v>0</v>
      </c>
      <c r="P15" s="4904">
        <f t="shared" si="2"/>
        <v>0</v>
      </c>
      <c r="Q15" s="221"/>
      <c r="R15" s="221"/>
    </row>
    <row r="16" spans="1:31" ht="28.5" customHeight="1" thickBot="1">
      <c r="A16" s="4272" t="s">
        <v>27</v>
      </c>
      <c r="B16" s="4461">
        <f t="shared" ref="B16:N16" si="3">SUM(B9:B15)</f>
        <v>0</v>
      </c>
      <c r="C16" s="4461">
        <f t="shared" si="3"/>
        <v>0</v>
      </c>
      <c r="D16" s="4461">
        <f t="shared" si="3"/>
        <v>0</v>
      </c>
      <c r="E16" s="4461">
        <f t="shared" ref="E16" si="4">SUM(E9:E15)</f>
        <v>25</v>
      </c>
      <c r="F16" s="4461">
        <f>SUM(F9:F15)</f>
        <v>10</v>
      </c>
      <c r="G16" s="4461">
        <f>SUM(G9:G15)</f>
        <v>35</v>
      </c>
      <c r="H16" s="4461">
        <f t="shared" si="3"/>
        <v>15</v>
      </c>
      <c r="I16" s="4461">
        <f>SUM(I9:I15)</f>
        <v>1</v>
      </c>
      <c r="J16" s="4461">
        <f>SUM(J9:J15)</f>
        <v>16</v>
      </c>
      <c r="K16" s="4461">
        <f t="shared" si="3"/>
        <v>42</v>
      </c>
      <c r="L16" s="4461">
        <f>SUM(L9:L15)</f>
        <v>0</v>
      </c>
      <c r="M16" s="4461">
        <f>SUM(M9:M15)</f>
        <v>42</v>
      </c>
      <c r="N16" s="4461">
        <f t="shared" si="3"/>
        <v>82</v>
      </c>
      <c r="O16" s="4461">
        <f>SUM(O9:O15)</f>
        <v>11</v>
      </c>
      <c r="P16" s="4462">
        <f>SUM(P9:P15)</f>
        <v>93</v>
      </c>
      <c r="Q16" s="221"/>
      <c r="R16" s="221"/>
    </row>
    <row r="17" spans="1:27" ht="33" customHeight="1" thickBot="1">
      <c r="A17" s="4272" t="s">
        <v>15</v>
      </c>
      <c r="B17" s="4463"/>
      <c r="C17" s="4464"/>
      <c r="D17" s="4465"/>
      <c r="E17" s="4466"/>
      <c r="F17" s="4466"/>
      <c r="G17" s="2874"/>
      <c r="H17" s="4466"/>
      <c r="I17" s="4466"/>
      <c r="J17" s="2875"/>
      <c r="K17" s="2876"/>
      <c r="L17" s="4466"/>
      <c r="M17" s="2874"/>
      <c r="N17" s="4281"/>
      <c r="O17" s="2677"/>
      <c r="P17" s="2678"/>
      <c r="Q17" s="222"/>
      <c r="R17" s="222"/>
    </row>
    <row r="18" spans="1:27" ht="33.75" customHeight="1">
      <c r="A18" s="4282" t="s">
        <v>16</v>
      </c>
      <c r="B18" s="4467"/>
      <c r="C18" s="4468"/>
      <c r="D18" s="4469"/>
      <c r="E18" s="5527"/>
      <c r="F18" s="5528"/>
      <c r="G18" s="5529"/>
      <c r="H18" s="4324"/>
      <c r="I18" s="4468" t="s">
        <v>28</v>
      </c>
      <c r="J18" s="4470"/>
      <c r="K18" s="4467"/>
      <c r="L18" s="4468"/>
      <c r="M18" s="4469"/>
      <c r="N18" s="4907"/>
      <c r="O18" s="4471"/>
      <c r="P18" s="4472"/>
      <c r="Q18" s="217"/>
      <c r="R18" s="217"/>
    </row>
    <row r="19" spans="1:27" ht="39" customHeight="1">
      <c r="A19" s="4459" t="s">
        <v>160</v>
      </c>
      <c r="B19" s="4896">
        <v>0</v>
      </c>
      <c r="C19" s="4897">
        <v>0</v>
      </c>
      <c r="D19" s="4898">
        <f t="shared" ref="D19:D25" si="5">SUM(B19:C19)</f>
        <v>0</v>
      </c>
      <c r="E19" s="4359">
        <v>15</v>
      </c>
      <c r="F19" s="4360">
        <v>0</v>
      </c>
      <c r="G19" s="4396">
        <f t="shared" ref="G19:G25" si="6">SUM(E19:F19)</f>
        <v>15</v>
      </c>
      <c r="H19" s="4899">
        <v>12</v>
      </c>
      <c r="I19" s="4900">
        <v>0</v>
      </c>
      <c r="J19" s="4901">
        <f>SUM(H19:I19)</f>
        <v>12</v>
      </c>
      <c r="K19" s="4899">
        <v>15</v>
      </c>
      <c r="L19" s="4900">
        <v>0</v>
      </c>
      <c r="M19" s="4902">
        <f t="shared" ref="M19:M24" si="7">SUM(K19:L19)</f>
        <v>15</v>
      </c>
      <c r="N19" s="4903">
        <f>K19+H19+E19+B19</f>
        <v>42</v>
      </c>
      <c r="O19" s="4908">
        <f>C19+F19+I19+L19</f>
        <v>0</v>
      </c>
      <c r="P19" s="4904">
        <f t="shared" ref="P19:P28" si="8">SUM(N19:O19)</f>
        <v>42</v>
      </c>
      <c r="Q19" s="217"/>
      <c r="R19" s="217"/>
    </row>
    <row r="20" spans="1:27" ht="36.75" customHeight="1">
      <c r="A20" s="4460" t="s">
        <v>161</v>
      </c>
      <c r="B20" s="4896">
        <v>0</v>
      </c>
      <c r="C20" s="4897">
        <v>0</v>
      </c>
      <c r="D20" s="4898">
        <v>0</v>
      </c>
      <c r="E20" s="4359">
        <v>10</v>
      </c>
      <c r="F20" s="4360">
        <v>1</v>
      </c>
      <c r="G20" s="4396">
        <f t="shared" si="6"/>
        <v>11</v>
      </c>
      <c r="H20" s="4899">
        <v>0</v>
      </c>
      <c r="I20" s="4900">
        <v>0</v>
      </c>
      <c r="J20" s="4901">
        <f t="shared" ref="J20:J25" si="9">SUM(H20:I20)</f>
        <v>0</v>
      </c>
      <c r="K20" s="4899">
        <v>10</v>
      </c>
      <c r="L20" s="4900">
        <v>0</v>
      </c>
      <c r="M20" s="4902">
        <f t="shared" si="7"/>
        <v>10</v>
      </c>
      <c r="N20" s="4903">
        <f t="shared" ref="N20:O33" si="10">B20+E20+H20+K20</f>
        <v>20</v>
      </c>
      <c r="O20" s="4908">
        <f t="shared" si="10"/>
        <v>1</v>
      </c>
      <c r="P20" s="4904">
        <f t="shared" si="8"/>
        <v>21</v>
      </c>
      <c r="Q20" s="217"/>
      <c r="R20" s="217"/>
    </row>
    <row r="21" spans="1:27" ht="36" customHeight="1">
      <c r="A21" s="4460" t="s">
        <v>76</v>
      </c>
      <c r="B21" s="4896">
        <v>0</v>
      </c>
      <c r="C21" s="4897">
        <v>0</v>
      </c>
      <c r="D21" s="4898">
        <f>SUM(B21:C21)</f>
        <v>0</v>
      </c>
      <c r="E21" s="4359">
        <v>0</v>
      </c>
      <c r="F21" s="4360">
        <v>0</v>
      </c>
      <c r="G21" s="4396">
        <f t="shared" si="6"/>
        <v>0</v>
      </c>
      <c r="H21" s="4899">
        <v>0</v>
      </c>
      <c r="I21" s="4900">
        <v>0</v>
      </c>
      <c r="J21" s="4901">
        <f t="shared" si="9"/>
        <v>0</v>
      </c>
      <c r="K21" s="4899">
        <v>9</v>
      </c>
      <c r="L21" s="4900">
        <v>0</v>
      </c>
      <c r="M21" s="4902">
        <f t="shared" si="7"/>
        <v>9</v>
      </c>
      <c r="N21" s="4903">
        <f t="shared" si="10"/>
        <v>9</v>
      </c>
      <c r="O21" s="4908">
        <f t="shared" si="10"/>
        <v>0</v>
      </c>
      <c r="P21" s="4904">
        <f t="shared" si="8"/>
        <v>9</v>
      </c>
      <c r="Q21" s="217"/>
      <c r="R21" s="217"/>
    </row>
    <row r="22" spans="1:27" ht="36" customHeight="1">
      <c r="A22" s="4460" t="s">
        <v>162</v>
      </c>
      <c r="B22" s="4896">
        <v>0</v>
      </c>
      <c r="C22" s="4897">
        <v>0</v>
      </c>
      <c r="D22" s="4898">
        <v>0</v>
      </c>
      <c r="E22" s="4359">
        <v>0</v>
      </c>
      <c r="F22" s="4360">
        <v>9</v>
      </c>
      <c r="G22" s="4396">
        <v>9</v>
      </c>
      <c r="H22" s="4899">
        <v>3</v>
      </c>
      <c r="I22" s="4900">
        <v>1</v>
      </c>
      <c r="J22" s="4901">
        <f t="shared" si="9"/>
        <v>4</v>
      </c>
      <c r="K22" s="4899">
        <v>0</v>
      </c>
      <c r="L22" s="4900">
        <v>0</v>
      </c>
      <c r="M22" s="4902">
        <f t="shared" si="7"/>
        <v>0</v>
      </c>
      <c r="N22" s="4903">
        <f t="shared" si="10"/>
        <v>3</v>
      </c>
      <c r="O22" s="4908">
        <f>C22+F22+I22+L22</f>
        <v>10</v>
      </c>
      <c r="P22" s="4904">
        <f t="shared" si="8"/>
        <v>13</v>
      </c>
      <c r="Q22" s="217"/>
      <c r="R22" s="217"/>
    </row>
    <row r="23" spans="1:27" ht="42" customHeight="1">
      <c r="A23" s="4460" t="s">
        <v>163</v>
      </c>
      <c r="B23" s="4896">
        <v>0</v>
      </c>
      <c r="C23" s="4897">
        <v>0</v>
      </c>
      <c r="D23" s="4898">
        <f t="shared" si="5"/>
        <v>0</v>
      </c>
      <c r="E23" s="4359">
        <v>0</v>
      </c>
      <c r="F23" s="4360">
        <v>0</v>
      </c>
      <c r="G23" s="4396">
        <f t="shared" si="6"/>
        <v>0</v>
      </c>
      <c r="H23" s="4899">
        <v>0</v>
      </c>
      <c r="I23" s="4900">
        <v>0</v>
      </c>
      <c r="J23" s="4901">
        <v>0</v>
      </c>
      <c r="K23" s="4899">
        <v>8</v>
      </c>
      <c r="L23" s="4905">
        <v>0</v>
      </c>
      <c r="M23" s="4902">
        <f t="shared" si="7"/>
        <v>8</v>
      </c>
      <c r="N23" s="4903">
        <f t="shared" si="10"/>
        <v>8</v>
      </c>
      <c r="O23" s="4908">
        <f t="shared" si="10"/>
        <v>0</v>
      </c>
      <c r="P23" s="4904">
        <f t="shared" si="8"/>
        <v>8</v>
      </c>
      <c r="Q23" s="217"/>
      <c r="R23" s="217"/>
    </row>
    <row r="24" spans="1:27" ht="32.25" customHeight="1">
      <c r="A24" s="4460" t="s">
        <v>164</v>
      </c>
      <c r="B24" s="4896">
        <v>0</v>
      </c>
      <c r="C24" s="4897">
        <v>0</v>
      </c>
      <c r="D24" s="4898">
        <f t="shared" si="5"/>
        <v>0</v>
      </c>
      <c r="E24" s="5524">
        <v>0</v>
      </c>
      <c r="F24" s="5525">
        <v>0</v>
      </c>
      <c r="G24" s="5526">
        <f t="shared" si="6"/>
        <v>0</v>
      </c>
      <c r="H24" s="4896">
        <v>0</v>
      </c>
      <c r="I24" s="4897">
        <v>0</v>
      </c>
      <c r="J24" s="4906">
        <f t="shared" si="9"/>
        <v>0</v>
      </c>
      <c r="K24" s="4896">
        <v>0</v>
      </c>
      <c r="L24" s="4897">
        <v>0</v>
      </c>
      <c r="M24" s="4902">
        <f t="shared" si="7"/>
        <v>0</v>
      </c>
      <c r="N24" s="4903">
        <f t="shared" si="10"/>
        <v>0</v>
      </c>
      <c r="O24" s="4908">
        <f t="shared" si="10"/>
        <v>0</v>
      </c>
      <c r="P24" s="4904">
        <f t="shared" si="8"/>
        <v>0</v>
      </c>
      <c r="Q24" s="223"/>
      <c r="R24" s="223"/>
    </row>
    <row r="25" spans="1:27" ht="65.25" customHeight="1" thickBot="1">
      <c r="A25" s="4459" t="s">
        <v>165</v>
      </c>
      <c r="B25" s="4896">
        <v>0</v>
      </c>
      <c r="C25" s="4897">
        <v>0</v>
      </c>
      <c r="D25" s="4898">
        <f t="shared" si="5"/>
        <v>0</v>
      </c>
      <c r="E25" s="5524">
        <v>0</v>
      </c>
      <c r="F25" s="5525">
        <v>0</v>
      </c>
      <c r="G25" s="5526">
        <f t="shared" si="6"/>
        <v>0</v>
      </c>
      <c r="H25" s="4896">
        <v>0</v>
      </c>
      <c r="I25" s="4897">
        <v>0</v>
      </c>
      <c r="J25" s="4906">
        <f t="shared" si="9"/>
        <v>0</v>
      </c>
      <c r="K25" s="4896">
        <v>0</v>
      </c>
      <c r="L25" s="4897">
        <v>0</v>
      </c>
      <c r="M25" s="4902">
        <v>0</v>
      </c>
      <c r="N25" s="4473">
        <f t="shared" si="10"/>
        <v>0</v>
      </c>
      <c r="O25" s="4474">
        <f t="shared" si="10"/>
        <v>0</v>
      </c>
      <c r="P25" s="4475">
        <f t="shared" si="8"/>
        <v>0</v>
      </c>
      <c r="Q25" s="223"/>
      <c r="R25" s="223"/>
    </row>
    <row r="26" spans="1:27" ht="39.75" customHeight="1" thickBot="1">
      <c r="A26" s="4298" t="s">
        <v>17</v>
      </c>
      <c r="B26" s="4461">
        <f t="shared" ref="B26:M26" si="11">SUM(B19:B25)</f>
        <v>0</v>
      </c>
      <c r="C26" s="4461">
        <f t="shared" si="11"/>
        <v>0</v>
      </c>
      <c r="D26" s="4461">
        <f t="shared" si="11"/>
        <v>0</v>
      </c>
      <c r="E26" s="4461">
        <f t="shared" ref="E26:G26" si="12">SUM(E19:E25)</f>
        <v>25</v>
      </c>
      <c r="F26" s="4461">
        <f t="shared" si="12"/>
        <v>10</v>
      </c>
      <c r="G26" s="4461">
        <f t="shared" si="12"/>
        <v>35</v>
      </c>
      <c r="H26" s="4461">
        <f t="shared" si="11"/>
        <v>15</v>
      </c>
      <c r="I26" s="4461">
        <f t="shared" si="11"/>
        <v>1</v>
      </c>
      <c r="J26" s="4461">
        <f t="shared" si="11"/>
        <v>16</v>
      </c>
      <c r="K26" s="4461">
        <f t="shared" si="11"/>
        <v>42</v>
      </c>
      <c r="L26" s="4461">
        <f t="shared" si="11"/>
        <v>0</v>
      </c>
      <c r="M26" s="4461">
        <f t="shared" si="11"/>
        <v>42</v>
      </c>
      <c r="N26" s="4299">
        <f t="shared" si="10"/>
        <v>82</v>
      </c>
      <c r="O26" s="4909">
        <f t="shared" si="10"/>
        <v>11</v>
      </c>
      <c r="P26" s="4910">
        <f t="shared" si="8"/>
        <v>93</v>
      </c>
      <c r="Q26" s="217"/>
      <c r="R26" s="217"/>
    </row>
    <row r="27" spans="1:27" ht="39.75" customHeight="1">
      <c r="A27" s="3957" t="s">
        <v>18</v>
      </c>
      <c r="B27" s="4911"/>
      <c r="C27" s="4912"/>
      <c r="D27" s="4913"/>
      <c r="E27" s="5530"/>
      <c r="F27" s="4912"/>
      <c r="G27" s="5531"/>
      <c r="H27" s="4476"/>
      <c r="I27" s="4477"/>
      <c r="J27" s="4478"/>
      <c r="K27" s="4914"/>
      <c r="L27" s="4477"/>
      <c r="M27" s="4478"/>
      <c r="N27" s="4915">
        <f>B27+E27+H27+K27</f>
        <v>0</v>
      </c>
      <c r="O27" s="4916">
        <f t="shared" si="10"/>
        <v>0</v>
      </c>
      <c r="P27" s="4917">
        <f t="shared" si="8"/>
        <v>0</v>
      </c>
      <c r="Q27" s="217"/>
      <c r="R27" s="217"/>
    </row>
    <row r="28" spans="1:27" ht="39.75" customHeight="1">
      <c r="A28" s="4459" t="s">
        <v>160</v>
      </c>
      <c r="B28" s="4918">
        <v>0</v>
      </c>
      <c r="C28" s="4897">
        <v>0</v>
      </c>
      <c r="D28" s="4898">
        <f t="shared" ref="D28:D34" si="13">SUM(B28:C28)</f>
        <v>0</v>
      </c>
      <c r="E28" s="5532">
        <v>0</v>
      </c>
      <c r="F28" s="5525">
        <v>0</v>
      </c>
      <c r="G28" s="5533">
        <v>0</v>
      </c>
      <c r="H28" s="4919">
        <v>0</v>
      </c>
      <c r="I28" s="4897">
        <v>0</v>
      </c>
      <c r="J28" s="4906">
        <f>SUM(H28:I28)</f>
        <v>0</v>
      </c>
      <c r="K28" s="4918">
        <v>0</v>
      </c>
      <c r="L28" s="4897">
        <v>0</v>
      </c>
      <c r="M28" s="4898">
        <v>0</v>
      </c>
      <c r="N28" s="4903">
        <f t="shared" ref="N28:N34" si="14">B28+E28+H28+K28</f>
        <v>0</v>
      </c>
      <c r="O28" s="4908">
        <f>C28+F28+I28+L28</f>
        <v>0</v>
      </c>
      <c r="P28" s="4904">
        <f t="shared" si="8"/>
        <v>0</v>
      </c>
      <c r="Q28" s="7602"/>
      <c r="R28" s="7603"/>
      <c r="S28" s="7603"/>
      <c r="T28" s="7603"/>
      <c r="U28" s="7603"/>
    </row>
    <row r="29" spans="1:27" ht="41.25" customHeight="1">
      <c r="A29" s="4460" t="s">
        <v>161</v>
      </c>
      <c r="B29" s="4918">
        <v>0</v>
      </c>
      <c r="C29" s="4897">
        <v>0</v>
      </c>
      <c r="D29" s="4898">
        <f t="shared" si="13"/>
        <v>0</v>
      </c>
      <c r="E29" s="5532">
        <v>0</v>
      </c>
      <c r="F29" s="5525">
        <v>0</v>
      </c>
      <c r="G29" s="5533">
        <f t="shared" ref="G29:G34" si="15">SUM(E29:F29)</f>
        <v>0</v>
      </c>
      <c r="H29" s="4919">
        <v>0</v>
      </c>
      <c r="I29" s="4897">
        <v>0</v>
      </c>
      <c r="J29" s="4906">
        <f t="shared" ref="J29:J34" si="16">SUM(H29:I29)</f>
        <v>0</v>
      </c>
      <c r="K29" s="4918">
        <v>0</v>
      </c>
      <c r="L29" s="4897">
        <v>0</v>
      </c>
      <c r="M29" s="4898">
        <f>SUM(K29:L29)</f>
        <v>0</v>
      </c>
      <c r="N29" s="4903">
        <f t="shared" si="14"/>
        <v>0</v>
      </c>
      <c r="O29" s="4908">
        <f t="shared" si="10"/>
        <v>0</v>
      </c>
      <c r="P29" s="4904">
        <f t="shared" ref="P29:P34" si="17">SUM(N29:O29)</f>
        <v>0</v>
      </c>
      <c r="Q29" s="223"/>
      <c r="R29" s="223"/>
    </row>
    <row r="30" spans="1:27" ht="45" customHeight="1">
      <c r="A30" s="4460" t="s">
        <v>76</v>
      </c>
      <c r="B30" s="4918">
        <v>0</v>
      </c>
      <c r="C30" s="4897">
        <v>0</v>
      </c>
      <c r="D30" s="4898">
        <f t="shared" si="13"/>
        <v>0</v>
      </c>
      <c r="E30" s="5532">
        <v>0</v>
      </c>
      <c r="F30" s="5525">
        <v>0</v>
      </c>
      <c r="G30" s="5533">
        <f t="shared" si="15"/>
        <v>0</v>
      </c>
      <c r="H30" s="4919">
        <v>0</v>
      </c>
      <c r="I30" s="4897">
        <v>0</v>
      </c>
      <c r="J30" s="4906">
        <f t="shared" si="16"/>
        <v>0</v>
      </c>
      <c r="K30" s="4918">
        <v>0</v>
      </c>
      <c r="L30" s="4897">
        <v>0</v>
      </c>
      <c r="M30" s="4898">
        <f>SUM(K30:L30)</f>
        <v>0</v>
      </c>
      <c r="N30" s="4903">
        <f t="shared" si="14"/>
        <v>0</v>
      </c>
      <c r="O30" s="4908">
        <f t="shared" si="10"/>
        <v>0</v>
      </c>
      <c r="P30" s="4904">
        <f t="shared" si="17"/>
        <v>0</v>
      </c>
      <c r="Q30" s="223"/>
      <c r="R30" s="223"/>
    </row>
    <row r="31" spans="1:27" ht="48.75" customHeight="1">
      <c r="A31" s="4460" t="s">
        <v>162</v>
      </c>
      <c r="B31" s="4918">
        <v>0</v>
      </c>
      <c r="C31" s="4897">
        <v>0</v>
      </c>
      <c r="D31" s="4898">
        <v>0</v>
      </c>
      <c r="E31" s="5532">
        <v>0</v>
      </c>
      <c r="F31" s="5525">
        <v>0</v>
      </c>
      <c r="G31" s="5533">
        <f t="shared" si="15"/>
        <v>0</v>
      </c>
      <c r="H31" s="4919">
        <v>0</v>
      </c>
      <c r="I31" s="4897">
        <v>0</v>
      </c>
      <c r="J31" s="4906">
        <f>SUM(H31:I31)</f>
        <v>0</v>
      </c>
      <c r="K31" s="4918">
        <v>0</v>
      </c>
      <c r="L31" s="4897">
        <v>0</v>
      </c>
      <c r="M31" s="4906">
        <v>0</v>
      </c>
      <c r="N31" s="4903">
        <f>B31+E31+H31+K31</f>
        <v>0</v>
      </c>
      <c r="O31" s="4908">
        <f>C31+F31+I31+L31</f>
        <v>0</v>
      </c>
      <c r="P31" s="4904">
        <f t="shared" si="17"/>
        <v>0</v>
      </c>
      <c r="Q31" s="7602"/>
      <c r="R31" s="7603"/>
      <c r="S31" s="7603"/>
      <c r="T31" s="7603"/>
      <c r="U31" s="7603"/>
      <c r="V31" s="7603"/>
      <c r="W31" s="7603"/>
      <c r="X31" s="7603"/>
      <c r="Y31" s="7603"/>
      <c r="Z31" s="7603"/>
      <c r="AA31" s="7603"/>
    </row>
    <row r="32" spans="1:27" ht="45" customHeight="1">
      <c r="A32" s="4395" t="s">
        <v>163</v>
      </c>
      <c r="B32" s="4920">
        <v>0</v>
      </c>
      <c r="C32" s="4900">
        <v>0</v>
      </c>
      <c r="D32" s="4902">
        <v>0</v>
      </c>
      <c r="E32" s="4361">
        <v>0</v>
      </c>
      <c r="F32" s="4360">
        <v>0</v>
      </c>
      <c r="G32" s="5534">
        <v>0</v>
      </c>
      <c r="H32" s="4921">
        <v>0</v>
      </c>
      <c r="I32" s="4900">
        <v>0</v>
      </c>
      <c r="J32" s="4901">
        <v>0</v>
      </c>
      <c r="K32" s="4920">
        <v>0</v>
      </c>
      <c r="L32" s="4900">
        <v>0</v>
      </c>
      <c r="M32" s="4901">
        <v>0</v>
      </c>
      <c r="N32" s="4903">
        <f t="shared" si="14"/>
        <v>0</v>
      </c>
      <c r="O32" s="4908">
        <f>C32+F32+I32+L32</f>
        <v>0</v>
      </c>
      <c r="P32" s="4904">
        <f>SUM(N32:O32)</f>
        <v>0</v>
      </c>
      <c r="Q32" s="7604"/>
      <c r="R32" s="7605"/>
      <c r="S32" s="7605"/>
      <c r="T32" s="7605"/>
    </row>
    <row r="33" spans="1:19" ht="26.25">
      <c r="A33" s="4460" t="s">
        <v>164</v>
      </c>
      <c r="B33" s="4918">
        <v>0</v>
      </c>
      <c r="C33" s="4897">
        <v>0</v>
      </c>
      <c r="D33" s="4898">
        <f t="shared" si="13"/>
        <v>0</v>
      </c>
      <c r="E33" s="5532">
        <v>0</v>
      </c>
      <c r="F33" s="5525">
        <v>0</v>
      </c>
      <c r="G33" s="5533">
        <f t="shared" si="15"/>
        <v>0</v>
      </c>
      <c r="H33" s="4919">
        <v>0</v>
      </c>
      <c r="I33" s="4897">
        <v>0</v>
      </c>
      <c r="J33" s="4906">
        <f t="shared" si="16"/>
        <v>0</v>
      </c>
      <c r="K33" s="4918">
        <v>0</v>
      </c>
      <c r="L33" s="4897">
        <v>0</v>
      </c>
      <c r="M33" s="4898">
        <f>SUM(K33:L33)</f>
        <v>0</v>
      </c>
      <c r="N33" s="4903">
        <f t="shared" si="14"/>
        <v>0</v>
      </c>
      <c r="O33" s="4908">
        <f t="shared" si="10"/>
        <v>0</v>
      </c>
      <c r="P33" s="4904">
        <f t="shared" si="17"/>
        <v>0</v>
      </c>
      <c r="Q33" s="4479"/>
      <c r="R33" s="4479"/>
    </row>
    <row r="34" spans="1:19" ht="53.25" thickBot="1">
      <c r="A34" s="4459" t="s">
        <v>165</v>
      </c>
      <c r="B34" s="4918">
        <v>0</v>
      </c>
      <c r="C34" s="4897">
        <v>0</v>
      </c>
      <c r="D34" s="4898">
        <f t="shared" si="13"/>
        <v>0</v>
      </c>
      <c r="E34" s="5532">
        <v>0</v>
      </c>
      <c r="F34" s="5525">
        <v>0</v>
      </c>
      <c r="G34" s="5535">
        <f t="shared" si="15"/>
        <v>0</v>
      </c>
      <c r="H34" s="4919">
        <v>0</v>
      </c>
      <c r="I34" s="4897">
        <v>0</v>
      </c>
      <c r="J34" s="4906">
        <f t="shared" si="16"/>
        <v>0</v>
      </c>
      <c r="K34" s="4918">
        <v>0</v>
      </c>
      <c r="L34" s="4897">
        <v>0</v>
      </c>
      <c r="M34" s="4898">
        <v>0</v>
      </c>
      <c r="N34" s="4903">
        <f t="shared" si="14"/>
        <v>0</v>
      </c>
      <c r="O34" s="4908">
        <f>C34+F34+I34+L34</f>
        <v>0</v>
      </c>
      <c r="P34" s="4904">
        <f t="shared" si="17"/>
        <v>0</v>
      </c>
      <c r="Q34" s="223"/>
      <c r="R34" s="223"/>
    </row>
    <row r="35" spans="1:19" ht="36" customHeight="1" thickBot="1">
      <c r="A35" s="4261" t="s">
        <v>19</v>
      </c>
      <c r="B35" s="4922">
        <f t="shared" ref="B35:K35" si="18">SUM(B28:B34)</f>
        <v>0</v>
      </c>
      <c r="C35" s="4922">
        <f t="shared" si="18"/>
        <v>0</v>
      </c>
      <c r="D35" s="4480">
        <f t="shared" si="18"/>
        <v>0</v>
      </c>
      <c r="E35" s="5536">
        <f t="shared" ref="E35" si="19">SUM(E28:E34)</f>
        <v>0</v>
      </c>
      <c r="F35" s="5537">
        <f>SUM(F28:F34)</f>
        <v>0</v>
      </c>
      <c r="G35" s="4480">
        <f>SUM(G28:G34)</f>
        <v>0</v>
      </c>
      <c r="H35" s="4830">
        <f t="shared" si="18"/>
        <v>0</v>
      </c>
      <c r="I35" s="4922">
        <f>SUM(I28:I34)</f>
        <v>0</v>
      </c>
      <c r="J35" s="4922">
        <f>SUM(J28:J34)</f>
        <v>0</v>
      </c>
      <c r="K35" s="4922">
        <f t="shared" si="18"/>
        <v>0</v>
      </c>
      <c r="L35" s="4922">
        <f>SUM(L28:L34)</f>
        <v>0</v>
      </c>
      <c r="M35" s="4480">
        <f>SUM(M28:M34)</f>
        <v>0</v>
      </c>
      <c r="N35" s="4922">
        <f>SUM(N27:N34)</f>
        <v>0</v>
      </c>
      <c r="O35" s="4922">
        <f>SUM(O28:O34)</f>
        <v>0</v>
      </c>
      <c r="P35" s="4480">
        <f>SUM(P28:P34)</f>
        <v>0</v>
      </c>
      <c r="Q35" s="42"/>
      <c r="R35" s="42"/>
    </row>
    <row r="36" spans="1:19" ht="38.25" customHeight="1" thickBot="1">
      <c r="A36" s="4481" t="s">
        <v>29</v>
      </c>
      <c r="B36" s="4461">
        <f>B26</f>
        <v>0</v>
      </c>
      <c r="C36" s="4461">
        <f>C26</f>
        <v>0</v>
      </c>
      <c r="D36" s="4462">
        <f t="shared" ref="D36:N36" si="20">D26</f>
        <v>0</v>
      </c>
      <c r="E36" s="5538">
        <f>E26</f>
        <v>25</v>
      </c>
      <c r="F36" s="4461">
        <f>F26</f>
        <v>10</v>
      </c>
      <c r="G36" s="4461">
        <f>G26</f>
        <v>35</v>
      </c>
      <c r="H36" s="4461">
        <f t="shared" si="20"/>
        <v>15</v>
      </c>
      <c r="I36" s="4461">
        <f>I26</f>
        <v>1</v>
      </c>
      <c r="J36" s="4461">
        <f>J26</f>
        <v>16</v>
      </c>
      <c r="K36" s="4461">
        <f t="shared" si="20"/>
        <v>42</v>
      </c>
      <c r="L36" s="4461">
        <f t="shared" si="20"/>
        <v>0</v>
      </c>
      <c r="M36" s="4461">
        <f t="shared" si="20"/>
        <v>42</v>
      </c>
      <c r="N36" s="4461">
        <f t="shared" si="20"/>
        <v>82</v>
      </c>
      <c r="O36" s="4461">
        <f>O26</f>
        <v>11</v>
      </c>
      <c r="P36" s="4462">
        <f>P26</f>
        <v>93</v>
      </c>
      <c r="Q36" s="42"/>
      <c r="R36" s="42"/>
    </row>
    <row r="37" spans="1:19" ht="30" customHeight="1" thickBot="1">
      <c r="A37" s="4481" t="s">
        <v>30</v>
      </c>
      <c r="B37" s="4461">
        <f t="shared" ref="B37:K37" si="21">B35</f>
        <v>0</v>
      </c>
      <c r="C37" s="4461">
        <f t="shared" si="21"/>
        <v>0</v>
      </c>
      <c r="D37" s="4462">
        <f t="shared" si="21"/>
        <v>0</v>
      </c>
      <c r="E37" s="5538">
        <f t="shared" si="21"/>
        <v>0</v>
      </c>
      <c r="F37" s="4461">
        <f>F35</f>
        <v>0</v>
      </c>
      <c r="G37" s="4461">
        <f>G35</f>
        <v>0</v>
      </c>
      <c r="H37" s="4461">
        <f t="shared" si="21"/>
        <v>0</v>
      </c>
      <c r="I37" s="4461">
        <f>I35</f>
        <v>0</v>
      </c>
      <c r="J37" s="4461">
        <f>J35</f>
        <v>0</v>
      </c>
      <c r="K37" s="4461">
        <f t="shared" si="21"/>
        <v>0</v>
      </c>
      <c r="L37" s="4461">
        <f>L35</f>
        <v>0</v>
      </c>
      <c r="M37" s="4461">
        <f>M35</f>
        <v>0</v>
      </c>
      <c r="N37" s="4461">
        <v>0</v>
      </c>
      <c r="O37" s="4461">
        <f>O35</f>
        <v>0</v>
      </c>
      <c r="P37" s="4462">
        <f>P35</f>
        <v>0</v>
      </c>
      <c r="Q37" s="43"/>
    </row>
    <row r="38" spans="1:19" ht="41.25" customHeight="1" thickBot="1">
      <c r="A38" s="4317" t="s">
        <v>31</v>
      </c>
      <c r="B38" s="4482">
        <f t="shared" ref="B38:N38" si="22">SUM(B36:B37)</f>
        <v>0</v>
      </c>
      <c r="C38" s="4482">
        <f t="shared" si="22"/>
        <v>0</v>
      </c>
      <c r="D38" s="4483">
        <f t="shared" si="22"/>
        <v>0</v>
      </c>
      <c r="E38" s="4484">
        <f t="shared" si="22"/>
        <v>25</v>
      </c>
      <c r="F38" s="4482">
        <f t="shared" si="22"/>
        <v>10</v>
      </c>
      <c r="G38" s="4482">
        <f t="shared" si="22"/>
        <v>35</v>
      </c>
      <c r="H38" s="4482">
        <f t="shared" si="22"/>
        <v>15</v>
      </c>
      <c r="I38" s="4482">
        <f>SUM(I36:I37)</f>
        <v>1</v>
      </c>
      <c r="J38" s="4482">
        <f t="shared" si="22"/>
        <v>16</v>
      </c>
      <c r="K38" s="4482">
        <f t="shared" si="22"/>
        <v>42</v>
      </c>
      <c r="L38" s="4482">
        <f t="shared" si="22"/>
        <v>0</v>
      </c>
      <c r="M38" s="4482">
        <f t="shared" si="22"/>
        <v>42</v>
      </c>
      <c r="N38" s="4482">
        <f t="shared" si="22"/>
        <v>82</v>
      </c>
      <c r="O38" s="4482">
        <f>SUM(O36:O37)</f>
        <v>11</v>
      </c>
      <c r="P38" s="4483">
        <f>SUM(P36:P37)</f>
        <v>93</v>
      </c>
      <c r="Q38" s="42"/>
      <c r="R38" s="42"/>
    </row>
    <row r="39" spans="1:19">
      <c r="A39" s="7069"/>
      <c r="B39" s="7069"/>
      <c r="C39" s="7069"/>
      <c r="D39" s="7069"/>
      <c r="E39" s="7069"/>
      <c r="F39" s="7069"/>
      <c r="G39" s="7069"/>
      <c r="H39" s="7069"/>
      <c r="I39" s="7069"/>
      <c r="J39" s="7069"/>
      <c r="K39" s="7069"/>
      <c r="L39" s="7069"/>
      <c r="M39" s="7069"/>
      <c r="N39" s="7069"/>
      <c r="O39" s="7069"/>
      <c r="P39" s="7069"/>
      <c r="Q39" s="7069"/>
      <c r="R39" s="7069"/>
      <c r="S39" s="7069"/>
    </row>
    <row r="40" spans="1:19"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</row>
    <row r="41" spans="1:19"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</row>
  </sheetData>
  <mergeCells count="18">
    <mergeCell ref="A1:P1"/>
    <mergeCell ref="A2:P2"/>
    <mergeCell ref="A3:P3"/>
    <mergeCell ref="A5:A7"/>
    <mergeCell ref="B5:D6"/>
    <mergeCell ref="E5:G6"/>
    <mergeCell ref="H5:J6"/>
    <mergeCell ref="K5:M6"/>
    <mergeCell ref="N5:P6"/>
    <mergeCell ref="A39:S39"/>
    <mergeCell ref="Q28:U28"/>
    <mergeCell ref="Q31:AA31"/>
    <mergeCell ref="Q32:T32"/>
    <mergeCell ref="Q9:AE9"/>
    <mergeCell ref="Q10:AD10"/>
    <mergeCell ref="Q11:AA11"/>
    <mergeCell ref="Q12:Y12"/>
    <mergeCell ref="Q13:Y13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Лист35">
    <tabColor rgb="FF00B050"/>
  </sheetPr>
  <dimension ref="A1:X36"/>
  <sheetViews>
    <sheetView zoomScale="40" zoomScaleNormal="40" workbookViewId="0">
      <selection activeCell="N22" sqref="N22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086" t="s">
        <v>157</v>
      </c>
      <c r="B1" s="7086"/>
      <c r="C1" s="7086"/>
      <c r="D1" s="7086"/>
      <c r="E1" s="7086"/>
      <c r="F1" s="7086"/>
      <c r="G1" s="7086"/>
      <c r="H1" s="7086"/>
      <c r="I1" s="7086"/>
      <c r="J1" s="7086"/>
      <c r="K1" s="7086"/>
      <c r="L1" s="7086"/>
      <c r="M1" s="7086"/>
      <c r="N1" s="7086"/>
      <c r="O1" s="7086"/>
      <c r="P1" s="7086"/>
      <c r="Q1" s="7086"/>
      <c r="R1" s="7086"/>
      <c r="S1" s="7086"/>
      <c r="T1" s="7086"/>
    </row>
    <row r="2" spans="1:20" ht="26.25" customHeight="1">
      <c r="A2" s="7144" t="s">
        <v>158</v>
      </c>
      <c r="B2" s="7144"/>
      <c r="C2" s="7144"/>
      <c r="D2" s="7144"/>
      <c r="E2" s="7144"/>
      <c r="F2" s="7144"/>
      <c r="G2" s="7144"/>
      <c r="H2" s="7144"/>
      <c r="I2" s="7144"/>
      <c r="J2" s="7144"/>
      <c r="K2" s="7144"/>
      <c r="L2" s="7144"/>
      <c r="M2" s="7144"/>
      <c r="N2" s="7144"/>
      <c r="O2" s="7144"/>
      <c r="P2" s="7144"/>
      <c r="Q2" s="7144"/>
      <c r="R2" s="7144"/>
      <c r="S2" s="7144"/>
      <c r="T2" s="7144"/>
    </row>
    <row r="3" spans="1:20" ht="28.5" customHeight="1">
      <c r="A3" s="7086" t="s">
        <v>456</v>
      </c>
      <c r="B3" s="7086"/>
      <c r="C3" s="7086"/>
      <c r="D3" s="7086"/>
      <c r="E3" s="7086"/>
      <c r="F3" s="7086"/>
      <c r="G3" s="7086"/>
      <c r="H3" s="7086"/>
      <c r="I3" s="7086"/>
      <c r="J3" s="7086"/>
      <c r="K3" s="7086"/>
      <c r="L3" s="7086"/>
      <c r="M3" s="7086"/>
      <c r="N3" s="7086"/>
      <c r="O3" s="7086"/>
      <c r="P3" s="7086"/>
      <c r="Q3" s="7086"/>
      <c r="R3" s="7086"/>
      <c r="S3" s="7086"/>
      <c r="T3" s="7086"/>
    </row>
    <row r="4" spans="1:20" ht="33" customHeight="1" thickBot="1">
      <c r="B4" s="224"/>
    </row>
    <row r="5" spans="1:20" ht="33" customHeight="1">
      <c r="B5" s="7625" t="s">
        <v>1</v>
      </c>
      <c r="C5" s="7627" t="s">
        <v>36</v>
      </c>
      <c r="D5" s="7628"/>
      <c r="E5" s="7628"/>
      <c r="F5" s="7627" t="s">
        <v>37</v>
      </c>
      <c r="G5" s="7628"/>
      <c r="H5" s="7631"/>
      <c r="I5" s="7635" t="s">
        <v>43</v>
      </c>
      <c r="J5" s="7628"/>
      <c r="K5" s="7628"/>
      <c r="L5" s="7627" t="s">
        <v>148</v>
      </c>
      <c r="M5" s="7628"/>
      <c r="N5" s="7631"/>
      <c r="O5" s="7627" t="s">
        <v>152</v>
      </c>
      <c r="P5" s="7628"/>
      <c r="Q5" s="7631"/>
      <c r="R5" s="7639" t="s">
        <v>342</v>
      </c>
      <c r="S5" s="7640"/>
      <c r="T5" s="7641"/>
    </row>
    <row r="6" spans="1:20" ht="23.25" customHeight="1" thickBot="1">
      <c r="B6" s="7609"/>
      <c r="C6" s="7629"/>
      <c r="D6" s="7630"/>
      <c r="E6" s="7630"/>
      <c r="F6" s="7632"/>
      <c r="G6" s="7633"/>
      <c r="H6" s="7634"/>
      <c r="I6" s="7633"/>
      <c r="J6" s="7633"/>
      <c r="K6" s="7633"/>
      <c r="L6" s="7636"/>
      <c r="M6" s="7637"/>
      <c r="N6" s="7638"/>
      <c r="O6" s="7636"/>
      <c r="P6" s="7637"/>
      <c r="Q6" s="7638"/>
      <c r="R6" s="7642"/>
      <c r="S6" s="7643"/>
      <c r="T6" s="7644"/>
    </row>
    <row r="7" spans="1:20" ht="92.25" customHeight="1" thickBot="1">
      <c r="B7" s="7626"/>
      <c r="C7" s="2557" t="s">
        <v>7</v>
      </c>
      <c r="D7" s="2558" t="s">
        <v>8</v>
      </c>
      <c r="E7" s="2559" t="s">
        <v>9</v>
      </c>
      <c r="F7" s="2557" t="s">
        <v>159</v>
      </c>
      <c r="G7" s="2558" t="s">
        <v>8</v>
      </c>
      <c r="H7" s="2559" t="s">
        <v>9</v>
      </c>
      <c r="I7" s="2557" t="s">
        <v>159</v>
      </c>
      <c r="J7" s="2558" t="s">
        <v>8</v>
      </c>
      <c r="K7" s="2559" t="s">
        <v>9</v>
      </c>
      <c r="L7" s="2557" t="s">
        <v>159</v>
      </c>
      <c r="M7" s="2558" t="s">
        <v>8</v>
      </c>
      <c r="N7" s="2559" t="s">
        <v>9</v>
      </c>
      <c r="O7" s="2557" t="s">
        <v>159</v>
      </c>
      <c r="P7" s="2558" t="s">
        <v>8</v>
      </c>
      <c r="Q7" s="2559" t="s">
        <v>9</v>
      </c>
      <c r="R7" s="2557" t="s">
        <v>7</v>
      </c>
      <c r="S7" s="2558" t="s">
        <v>8</v>
      </c>
      <c r="T7" s="2847" t="s">
        <v>9</v>
      </c>
    </row>
    <row r="8" spans="1:20" ht="34.5" customHeight="1">
      <c r="B8" s="2848" t="s">
        <v>10</v>
      </c>
      <c r="C8" s="2849"/>
      <c r="D8" s="2850"/>
      <c r="E8" s="2851"/>
      <c r="F8" s="2852"/>
      <c r="G8" s="2852"/>
      <c r="H8" s="225"/>
      <c r="I8" s="2853"/>
      <c r="J8" s="2850"/>
      <c r="K8" s="2851"/>
      <c r="L8" s="2852"/>
      <c r="M8" s="2852"/>
      <c r="N8" s="225"/>
      <c r="O8" s="2854"/>
      <c r="P8" s="2855"/>
      <c r="Q8" s="2856"/>
      <c r="R8" s="2857"/>
      <c r="S8" s="2858"/>
      <c r="T8" s="2069"/>
    </row>
    <row r="9" spans="1:20" ht="31.5" customHeight="1">
      <c r="B9" s="2859" t="s">
        <v>166</v>
      </c>
      <c r="C9" s="6192">
        <v>0</v>
      </c>
      <c r="D9" s="6193">
        <v>23</v>
      </c>
      <c r="E9" s="6194">
        <v>23</v>
      </c>
      <c r="F9" s="4899">
        <v>0</v>
      </c>
      <c r="G9" s="4900">
        <v>15</v>
      </c>
      <c r="H9" s="4902">
        <v>15</v>
      </c>
      <c r="I9" s="4899">
        <v>0</v>
      </c>
      <c r="J9" s="4900">
        <v>14</v>
      </c>
      <c r="K9" s="4902">
        <v>14</v>
      </c>
      <c r="L9" s="4899">
        <v>0</v>
      </c>
      <c r="M9" s="4900">
        <v>10</v>
      </c>
      <c r="N9" s="4902">
        <v>10</v>
      </c>
      <c r="O9" s="4899">
        <v>0</v>
      </c>
      <c r="P9" s="4900">
        <v>18</v>
      </c>
      <c r="Q9" s="4901">
        <v>18</v>
      </c>
      <c r="R9" s="4899">
        <f>SUM(C9+F9+I9+L9)</f>
        <v>0</v>
      </c>
      <c r="S9" s="4900">
        <f>SUM(D9+G9+J9+M9+P9)</f>
        <v>80</v>
      </c>
      <c r="T9" s="4902">
        <f>SUM(R9+S9)</f>
        <v>80</v>
      </c>
    </row>
    <row r="10" spans="1:20" ht="34.5" customHeight="1">
      <c r="B10" s="2859" t="s">
        <v>74</v>
      </c>
      <c r="C10" s="6192">
        <v>0</v>
      </c>
      <c r="D10" s="6193">
        <v>19</v>
      </c>
      <c r="E10" s="6194">
        <v>19</v>
      </c>
      <c r="F10" s="4899">
        <v>0</v>
      </c>
      <c r="G10" s="4900">
        <v>15</v>
      </c>
      <c r="H10" s="4902">
        <v>15</v>
      </c>
      <c r="I10" s="4899">
        <v>0</v>
      </c>
      <c r="J10" s="4900">
        <v>15</v>
      </c>
      <c r="K10" s="4902">
        <v>15</v>
      </c>
      <c r="L10" s="4899">
        <v>0</v>
      </c>
      <c r="M10" s="4900">
        <v>24</v>
      </c>
      <c r="N10" s="4902">
        <v>24</v>
      </c>
      <c r="O10" s="4899">
        <v>0</v>
      </c>
      <c r="P10" s="4900">
        <v>9</v>
      </c>
      <c r="Q10" s="4901">
        <v>9</v>
      </c>
      <c r="R10" s="4899">
        <f>SUM(C10+F10+I10+L10)</f>
        <v>0</v>
      </c>
      <c r="S10" s="4900">
        <f>SUM(D10+G10+J10+M10+P10)</f>
        <v>82</v>
      </c>
      <c r="T10" s="4902">
        <f>SUM(R10+S10)</f>
        <v>82</v>
      </c>
    </row>
    <row r="11" spans="1:20" ht="61.5" customHeight="1">
      <c r="B11" s="2859" t="s">
        <v>76</v>
      </c>
      <c r="C11" s="6192">
        <v>0</v>
      </c>
      <c r="D11" s="6193">
        <v>20</v>
      </c>
      <c r="E11" s="6194">
        <v>20</v>
      </c>
      <c r="F11" s="4899">
        <v>0</v>
      </c>
      <c r="G11" s="4900">
        <v>15</v>
      </c>
      <c r="H11" s="4902">
        <v>15</v>
      </c>
      <c r="I11" s="4899">
        <v>0</v>
      </c>
      <c r="J11" s="4900">
        <v>9</v>
      </c>
      <c r="K11" s="4902">
        <v>9</v>
      </c>
      <c r="L11" s="4899">
        <v>0</v>
      </c>
      <c r="M11" s="4900">
        <v>13</v>
      </c>
      <c r="N11" s="4902">
        <v>13</v>
      </c>
      <c r="O11" s="4899">
        <v>0</v>
      </c>
      <c r="P11" s="4900">
        <v>10</v>
      </c>
      <c r="Q11" s="4901">
        <v>10</v>
      </c>
      <c r="R11" s="4899">
        <f>SUM(C11+F11+I11+L11)</f>
        <v>0</v>
      </c>
      <c r="S11" s="4900">
        <f>SUM(D11+G11+J11+M11+P11)</f>
        <v>67</v>
      </c>
      <c r="T11" s="4902">
        <f>SUM(R11+S11)</f>
        <v>67</v>
      </c>
    </row>
    <row r="12" spans="1:20" ht="42" customHeight="1" thickBot="1">
      <c r="B12" s="2859" t="s">
        <v>162</v>
      </c>
      <c r="C12" s="6192">
        <v>0</v>
      </c>
      <c r="D12" s="6193">
        <v>17</v>
      </c>
      <c r="E12" s="6194">
        <v>17</v>
      </c>
      <c r="F12" s="4899">
        <v>0</v>
      </c>
      <c r="G12" s="4900">
        <v>17</v>
      </c>
      <c r="H12" s="4923">
        <v>17</v>
      </c>
      <c r="I12" s="4899">
        <v>0</v>
      </c>
      <c r="J12" s="4900">
        <v>12</v>
      </c>
      <c r="K12" s="4902">
        <v>12</v>
      </c>
      <c r="L12" s="4924">
        <v>0</v>
      </c>
      <c r="M12" s="4925">
        <v>11</v>
      </c>
      <c r="N12" s="4923">
        <v>11</v>
      </c>
      <c r="O12" s="4899">
        <v>0</v>
      </c>
      <c r="P12" s="4900">
        <v>0</v>
      </c>
      <c r="Q12" s="4901">
        <v>0</v>
      </c>
      <c r="R12" s="4899">
        <f>SUM(C12+F12+I12+L12)</f>
        <v>0</v>
      </c>
      <c r="S12" s="4925">
        <f>SUM(D12+G12+J12+M12+P12)</f>
        <v>57</v>
      </c>
      <c r="T12" s="4923">
        <f>SUM(R12+S12)</f>
        <v>57</v>
      </c>
    </row>
    <row r="13" spans="1:20" ht="41.25" customHeight="1" thickBot="1">
      <c r="B13" s="2848" t="s">
        <v>14</v>
      </c>
      <c r="C13" s="6195">
        <f>SUM(C12:C12)</f>
        <v>0</v>
      </c>
      <c r="D13" s="6196">
        <f>SUM(D9:D12)</f>
        <v>79</v>
      </c>
      <c r="E13" s="6197">
        <f>SUM(E9:E12)</f>
        <v>79</v>
      </c>
      <c r="F13" s="4928">
        <v>0</v>
      </c>
      <c r="G13" s="4926">
        <f>SUM(G9:G12)</f>
        <v>62</v>
      </c>
      <c r="H13" s="4929">
        <f>SUM(H9:H12)</f>
        <v>62</v>
      </c>
      <c r="I13" s="4400">
        <v>0</v>
      </c>
      <c r="J13" s="4926">
        <f>SUM(J9:J12)</f>
        <v>50</v>
      </c>
      <c r="K13" s="4927">
        <f>SUM(K9:K12)</f>
        <v>50</v>
      </c>
      <c r="L13" s="4930">
        <v>0</v>
      </c>
      <c r="M13" s="4931">
        <f>SUM(M9:M12)</f>
        <v>58</v>
      </c>
      <c r="N13" s="4929">
        <f>SUM(N9:N12)</f>
        <v>58</v>
      </c>
      <c r="O13" s="4400">
        <v>0</v>
      </c>
      <c r="P13" s="4926">
        <f>SUM(P9:P12)</f>
        <v>37</v>
      </c>
      <c r="Q13" s="4932">
        <f>SUM(Q9:Q12)</f>
        <v>37</v>
      </c>
      <c r="R13" s="4400">
        <f>SUM(R9:R12)</f>
        <v>0</v>
      </c>
      <c r="S13" s="4931">
        <f>SUM(S9:S12)</f>
        <v>286</v>
      </c>
      <c r="T13" s="4929">
        <f>SUM(T9:T12)</f>
        <v>286</v>
      </c>
    </row>
    <row r="14" spans="1:20" ht="27.75" customHeight="1" thickBot="1">
      <c r="B14" s="2860" t="s">
        <v>15</v>
      </c>
      <c r="C14" s="6198"/>
      <c r="D14" s="6199"/>
      <c r="E14" s="6200"/>
      <c r="F14" s="4402"/>
      <c r="G14" s="4431"/>
      <c r="H14" s="4432"/>
      <c r="I14" s="4402"/>
      <c r="J14" s="4431"/>
      <c r="K14" s="4432"/>
      <c r="L14" s="4402"/>
      <c r="M14" s="4431"/>
      <c r="N14" s="4432"/>
      <c r="O14" s="4401"/>
      <c r="P14" s="4431"/>
      <c r="Q14" s="4432"/>
      <c r="R14" s="4401"/>
      <c r="S14" s="4431"/>
      <c r="T14" s="4933"/>
    </row>
    <row r="15" spans="1:20" ht="34.5" customHeight="1" thickBot="1">
      <c r="B15" s="2861" t="s">
        <v>16</v>
      </c>
      <c r="C15" s="6201"/>
      <c r="D15" s="6202"/>
      <c r="E15" s="6203"/>
      <c r="F15" s="4433"/>
      <c r="G15" s="4934"/>
      <c r="H15" s="4927"/>
      <c r="I15" s="4935"/>
      <c r="J15" s="4934"/>
      <c r="K15" s="4932"/>
      <c r="L15" s="4433"/>
      <c r="M15" s="4934"/>
      <c r="N15" s="4932"/>
      <c r="O15" s="4400"/>
      <c r="P15" s="4926"/>
      <c r="Q15" s="4932"/>
      <c r="R15" s="4433"/>
      <c r="S15" s="4934"/>
      <c r="T15" s="4927"/>
    </row>
    <row r="16" spans="1:20" ht="45.75" customHeight="1">
      <c r="B16" s="2859" t="s">
        <v>166</v>
      </c>
      <c r="C16" s="6192">
        <v>0</v>
      </c>
      <c r="D16" s="6193">
        <v>23</v>
      </c>
      <c r="E16" s="6194">
        <v>23</v>
      </c>
      <c r="F16" s="4899">
        <v>0</v>
      </c>
      <c r="G16" s="4900">
        <v>15</v>
      </c>
      <c r="H16" s="4902">
        <v>15</v>
      </c>
      <c r="I16" s="4899">
        <v>0</v>
      </c>
      <c r="J16" s="4900">
        <v>14</v>
      </c>
      <c r="K16" s="4902">
        <v>14</v>
      </c>
      <c r="L16" s="4899">
        <v>0</v>
      </c>
      <c r="M16" s="4900">
        <v>10</v>
      </c>
      <c r="N16" s="4902">
        <v>10</v>
      </c>
      <c r="O16" s="4899">
        <v>0</v>
      </c>
      <c r="P16" s="4900">
        <v>18</v>
      </c>
      <c r="Q16" s="4901">
        <v>18</v>
      </c>
      <c r="R16" s="4899">
        <f>SUM(C16+F16+I16+L16)</f>
        <v>0</v>
      </c>
      <c r="S16" s="4900">
        <f>SUM(D16+G16+J16+M16+P16)</f>
        <v>80</v>
      </c>
      <c r="T16" s="4902">
        <f>SUM(R16+S16)</f>
        <v>80</v>
      </c>
    </row>
    <row r="17" spans="2:24" ht="40.5" customHeight="1">
      <c r="B17" s="2859" t="s">
        <v>74</v>
      </c>
      <c r="C17" s="6192">
        <v>0</v>
      </c>
      <c r="D17" s="6193">
        <v>19</v>
      </c>
      <c r="E17" s="6194">
        <v>19</v>
      </c>
      <c r="F17" s="4899">
        <v>0</v>
      </c>
      <c r="G17" s="4900">
        <v>15</v>
      </c>
      <c r="H17" s="4902">
        <v>15</v>
      </c>
      <c r="I17" s="4899">
        <v>0</v>
      </c>
      <c r="J17" s="4900">
        <v>15</v>
      </c>
      <c r="K17" s="4902">
        <v>15</v>
      </c>
      <c r="L17" s="4899">
        <v>0</v>
      </c>
      <c r="M17" s="4900">
        <v>24</v>
      </c>
      <c r="N17" s="4902">
        <v>24</v>
      </c>
      <c r="O17" s="4899">
        <v>0</v>
      </c>
      <c r="P17" s="4900">
        <v>9</v>
      </c>
      <c r="Q17" s="4901">
        <v>9</v>
      </c>
      <c r="R17" s="4899">
        <v>0</v>
      </c>
      <c r="S17" s="4900">
        <f>SUM(D17+G17+J17+M17+P17)</f>
        <v>82</v>
      </c>
      <c r="T17" s="4902">
        <f>SUM(R17+S17)</f>
        <v>82</v>
      </c>
    </row>
    <row r="18" spans="2:24" ht="60.75" customHeight="1">
      <c r="B18" s="2859" t="s">
        <v>76</v>
      </c>
      <c r="C18" s="6192">
        <v>0</v>
      </c>
      <c r="D18" s="6193">
        <v>20</v>
      </c>
      <c r="E18" s="6194">
        <v>20</v>
      </c>
      <c r="F18" s="4899">
        <v>0</v>
      </c>
      <c r="G18" s="4900">
        <v>15</v>
      </c>
      <c r="H18" s="4902">
        <v>15</v>
      </c>
      <c r="I18" s="4899">
        <v>0</v>
      </c>
      <c r="J18" s="4900">
        <v>9</v>
      </c>
      <c r="K18" s="4902">
        <v>9</v>
      </c>
      <c r="L18" s="4899">
        <v>0</v>
      </c>
      <c r="M18" s="4900">
        <v>13</v>
      </c>
      <c r="N18" s="4902">
        <v>13</v>
      </c>
      <c r="O18" s="4899">
        <v>0</v>
      </c>
      <c r="P18" s="4900">
        <v>10</v>
      </c>
      <c r="Q18" s="4901">
        <v>10</v>
      </c>
      <c r="R18" s="4899">
        <f>SUM(C18+F18+I18+L18)</f>
        <v>0</v>
      </c>
      <c r="S18" s="4900">
        <f>SUM(D18+G18+J18+M18+P18)</f>
        <v>67</v>
      </c>
      <c r="T18" s="4902">
        <f>SUM(R18+S18)</f>
        <v>67</v>
      </c>
    </row>
    <row r="19" spans="2:24" ht="37.5" customHeight="1" thickBot="1">
      <c r="B19" s="2859" t="s">
        <v>162</v>
      </c>
      <c r="C19" s="6192">
        <v>0</v>
      </c>
      <c r="D19" s="6193">
        <v>17</v>
      </c>
      <c r="E19" s="6194">
        <v>17</v>
      </c>
      <c r="F19" s="4899">
        <v>0</v>
      </c>
      <c r="G19" s="4900">
        <v>17</v>
      </c>
      <c r="H19" s="4923">
        <v>17</v>
      </c>
      <c r="I19" s="4899">
        <v>0</v>
      </c>
      <c r="J19" s="4900">
        <v>12</v>
      </c>
      <c r="K19" s="4902">
        <v>12</v>
      </c>
      <c r="L19" s="4924">
        <v>0</v>
      </c>
      <c r="M19" s="4925">
        <v>11</v>
      </c>
      <c r="N19" s="4923">
        <v>11</v>
      </c>
      <c r="O19" s="4899">
        <v>0</v>
      </c>
      <c r="P19" s="4900">
        <v>0</v>
      </c>
      <c r="Q19" s="4901">
        <v>0</v>
      </c>
      <c r="R19" s="4899">
        <f>SUM(C19+F19+I19+L19)</f>
        <v>0</v>
      </c>
      <c r="S19" s="4925">
        <f>SUM(D19+G19+J19+M19+P19)</f>
        <v>57</v>
      </c>
      <c r="T19" s="4923">
        <f>SUM(R19+S19)</f>
        <v>57</v>
      </c>
    </row>
    <row r="20" spans="2:24" ht="36" customHeight="1" thickBot="1">
      <c r="B20" s="2862" t="s">
        <v>17</v>
      </c>
      <c r="C20" s="6195">
        <f>SUM(C19:C19)</f>
        <v>0</v>
      </c>
      <c r="D20" s="6196">
        <f>SUM(D16:D19)</f>
        <v>79</v>
      </c>
      <c r="E20" s="6197">
        <f>SUM(E16:E19)</f>
        <v>79</v>
      </c>
      <c r="F20" s="4928">
        <v>0</v>
      </c>
      <c r="G20" s="4926">
        <f>SUM(G16:G19)</f>
        <v>62</v>
      </c>
      <c r="H20" s="4929">
        <f>SUM(H16:H19)</f>
        <v>62</v>
      </c>
      <c r="I20" s="4400">
        <v>0</v>
      </c>
      <c r="J20" s="4926">
        <f>SUM(J16:J19)</f>
        <v>50</v>
      </c>
      <c r="K20" s="4927">
        <f>SUM(K16:K19)</f>
        <v>50</v>
      </c>
      <c r="L20" s="4930">
        <v>0</v>
      </c>
      <c r="M20" s="4931">
        <f>SUM(M16:M19)</f>
        <v>58</v>
      </c>
      <c r="N20" s="4929">
        <f>SUM(N16:N19)</f>
        <v>58</v>
      </c>
      <c r="O20" s="4400">
        <v>0</v>
      </c>
      <c r="P20" s="4926">
        <f>SUM(P16:P19)</f>
        <v>37</v>
      </c>
      <c r="Q20" s="4932">
        <f>SUM(Q16:Q19)</f>
        <v>37</v>
      </c>
      <c r="R20" s="4400">
        <f>SUM(R16:R19)</f>
        <v>0</v>
      </c>
      <c r="S20" s="4931">
        <f>SUM(S16:S19)</f>
        <v>286</v>
      </c>
      <c r="T20" s="4929">
        <f>SUM(T16:T19)</f>
        <v>286</v>
      </c>
    </row>
    <row r="21" spans="2:24" ht="55.5" customHeight="1">
      <c r="B21" s="2863" t="s">
        <v>18</v>
      </c>
      <c r="C21" s="6204"/>
      <c r="D21" s="6205"/>
      <c r="E21" s="6206"/>
      <c r="F21" s="4936"/>
      <c r="G21" s="4437"/>
      <c r="H21" s="4439"/>
      <c r="I21" s="4437"/>
      <c r="J21" s="4437"/>
      <c r="K21" s="4438"/>
      <c r="L21" s="4936"/>
      <c r="M21" s="4437"/>
      <c r="N21" s="4439"/>
      <c r="O21" s="4437"/>
      <c r="P21" s="4437"/>
      <c r="Q21" s="4438"/>
      <c r="R21" s="4936"/>
      <c r="S21" s="4437"/>
      <c r="T21" s="4439"/>
    </row>
    <row r="22" spans="2:24" ht="39.75" customHeight="1">
      <c r="B22" s="2859" t="s">
        <v>166</v>
      </c>
      <c r="C22" s="6192">
        <v>0</v>
      </c>
      <c r="D22" s="6193">
        <v>0</v>
      </c>
      <c r="E22" s="6194">
        <v>0</v>
      </c>
      <c r="F22" s="4899">
        <v>0</v>
      </c>
      <c r="G22" s="4900">
        <v>0</v>
      </c>
      <c r="H22" s="4902">
        <f>SUM(F22:G22)</f>
        <v>0</v>
      </c>
      <c r="I22" s="4899">
        <v>0</v>
      </c>
      <c r="J22" s="4900">
        <v>0</v>
      </c>
      <c r="K22" s="4902">
        <v>0</v>
      </c>
      <c r="L22" s="4899">
        <v>0</v>
      </c>
      <c r="M22" s="4900">
        <v>0</v>
      </c>
      <c r="N22" s="4902">
        <v>0</v>
      </c>
      <c r="O22" s="4899">
        <v>0</v>
      </c>
      <c r="P22" s="4900">
        <v>0</v>
      </c>
      <c r="Q22" s="4901">
        <v>0</v>
      </c>
      <c r="R22" s="4899">
        <f>SUM(C22+F22+I22+L22)</f>
        <v>0</v>
      </c>
      <c r="S22" s="4900">
        <f>SUM(D22+G22+J22+M22+P22)</f>
        <v>0</v>
      </c>
      <c r="T22" s="4902">
        <f>SUM(R22+S22)</f>
        <v>0</v>
      </c>
    </row>
    <row r="23" spans="2:24" ht="30" customHeight="1">
      <c r="B23" s="2859" t="s">
        <v>74</v>
      </c>
      <c r="C23" s="6192">
        <v>0</v>
      </c>
      <c r="D23" s="6193">
        <v>0</v>
      </c>
      <c r="E23" s="6194">
        <v>0</v>
      </c>
      <c r="F23" s="4899">
        <v>0</v>
      </c>
      <c r="G23" s="4900">
        <v>0</v>
      </c>
      <c r="H23" s="4902">
        <f>SUM(F23:G23)</f>
        <v>0</v>
      </c>
      <c r="I23" s="4899">
        <v>0</v>
      </c>
      <c r="J23" s="4900">
        <v>0</v>
      </c>
      <c r="K23" s="4902">
        <v>0</v>
      </c>
      <c r="L23" s="4899">
        <v>0</v>
      </c>
      <c r="M23" s="4900">
        <v>0</v>
      </c>
      <c r="N23" s="4902">
        <v>0</v>
      </c>
      <c r="O23" s="4899">
        <v>0</v>
      </c>
      <c r="P23" s="4900">
        <v>0</v>
      </c>
      <c r="Q23" s="4901">
        <v>0</v>
      </c>
      <c r="R23" s="4899">
        <f>SUM(C23+F23+I23+L23)</f>
        <v>0</v>
      </c>
      <c r="S23" s="4900">
        <f>SUM(D23+G23+J23+M23+P23)</f>
        <v>0</v>
      </c>
      <c r="T23" s="4902">
        <f>SUM(R23+S23)</f>
        <v>0</v>
      </c>
      <c r="U23" s="7623"/>
      <c r="V23" s="7624"/>
      <c r="W23" s="7624"/>
      <c r="X23" s="7624"/>
    </row>
    <row r="24" spans="2:24" ht="39" customHeight="1">
      <c r="B24" s="2859" t="s">
        <v>76</v>
      </c>
      <c r="C24" s="6192">
        <v>0</v>
      </c>
      <c r="D24" s="6193">
        <v>0</v>
      </c>
      <c r="E24" s="6194">
        <v>0</v>
      </c>
      <c r="F24" s="4899">
        <v>0</v>
      </c>
      <c r="G24" s="4900">
        <v>0</v>
      </c>
      <c r="H24" s="4902">
        <v>0</v>
      </c>
      <c r="I24" s="4899">
        <v>0</v>
      </c>
      <c r="J24" s="4900">
        <v>0</v>
      </c>
      <c r="K24" s="4902">
        <v>0</v>
      </c>
      <c r="L24" s="4899">
        <v>0</v>
      </c>
      <c r="M24" s="4900">
        <v>0</v>
      </c>
      <c r="N24" s="4902">
        <v>0</v>
      </c>
      <c r="O24" s="4899">
        <v>0</v>
      </c>
      <c r="P24" s="4900">
        <v>0</v>
      </c>
      <c r="Q24" s="4901">
        <v>0</v>
      </c>
      <c r="R24" s="4899">
        <f>SUM(C24+F24+I24+L24)</f>
        <v>0</v>
      </c>
      <c r="S24" s="4900">
        <f>SUM(D24+G24+J24+M24+P24)</f>
        <v>0</v>
      </c>
      <c r="T24" s="4902">
        <f>SUM(R24+S24)</f>
        <v>0</v>
      </c>
    </row>
    <row r="25" spans="2:24" ht="36.75" customHeight="1" thickBot="1">
      <c r="B25" s="2859" t="s">
        <v>162</v>
      </c>
      <c r="C25" s="6207">
        <v>0</v>
      </c>
      <c r="D25" s="6208">
        <v>0</v>
      </c>
      <c r="E25" s="5552">
        <v>0</v>
      </c>
      <c r="F25" s="4937">
        <v>0</v>
      </c>
      <c r="G25" s="4938">
        <v>0</v>
      </c>
      <c r="H25" s="767">
        <v>0</v>
      </c>
      <c r="I25" s="4940">
        <v>0</v>
      </c>
      <c r="J25" s="4938">
        <v>0</v>
      </c>
      <c r="K25" s="4939">
        <v>0</v>
      </c>
      <c r="L25" s="4937">
        <v>0</v>
      </c>
      <c r="M25" s="4938">
        <v>0</v>
      </c>
      <c r="N25" s="4941">
        <v>0</v>
      </c>
      <c r="O25" s="4940">
        <v>0</v>
      </c>
      <c r="P25" s="4938">
        <v>0</v>
      </c>
      <c r="Q25" s="4939">
        <v>0</v>
      </c>
      <c r="R25" s="4937">
        <v>0</v>
      </c>
      <c r="S25" s="4938">
        <v>0</v>
      </c>
      <c r="T25" s="4941">
        <v>0</v>
      </c>
    </row>
    <row r="26" spans="2:24" ht="41.25" customHeight="1" thickBot="1">
      <c r="B26" s="2560" t="s">
        <v>19</v>
      </c>
      <c r="C26" s="6197">
        <f>SUM(C25:C25)</f>
        <v>0</v>
      </c>
      <c r="D26" s="6195">
        <f>SUM(D22:D25)</f>
        <v>0</v>
      </c>
      <c r="E26" s="6209">
        <f>SUM(E22:E25)</f>
        <v>0</v>
      </c>
      <c r="F26" s="4400">
        <v>0</v>
      </c>
      <c r="G26" s="4400">
        <v>0</v>
      </c>
      <c r="H26" s="4416">
        <v>0</v>
      </c>
      <c r="I26" s="4928">
        <v>0</v>
      </c>
      <c r="J26" s="4400">
        <v>0</v>
      </c>
      <c r="K26" s="4400">
        <v>0</v>
      </c>
      <c r="L26" s="4400">
        <v>0</v>
      </c>
      <c r="M26" s="4400">
        <v>0</v>
      </c>
      <c r="N26" s="4400">
        <v>0</v>
      </c>
      <c r="O26" s="4400">
        <f>SUM(O22:O25)</f>
        <v>0</v>
      </c>
      <c r="P26" s="4400">
        <f>SUM(P22:P25)</f>
        <v>0</v>
      </c>
      <c r="Q26" s="4942">
        <f>SUM(Q22:Q25)</f>
        <v>0</v>
      </c>
      <c r="R26" s="4416">
        <f>SUM(R25:R25)</f>
        <v>0</v>
      </c>
      <c r="S26" s="4400">
        <f>SUM(S22:S25)</f>
        <v>0</v>
      </c>
      <c r="T26" s="4416">
        <f>SUM(T22:T25)</f>
        <v>0</v>
      </c>
    </row>
    <row r="27" spans="2:24" ht="37.5" customHeight="1" thickBot="1">
      <c r="B27" s="4442" t="s">
        <v>29</v>
      </c>
      <c r="C27" s="6210">
        <f t="shared" ref="C27:E27" si="0">C20</f>
        <v>0</v>
      </c>
      <c r="D27" s="6211">
        <f>SUM(D13)</f>
        <v>79</v>
      </c>
      <c r="E27" s="6212">
        <f t="shared" si="0"/>
        <v>79</v>
      </c>
      <c r="F27" s="1831">
        <f t="shared" ref="F27:Q27" si="1">F20</f>
        <v>0</v>
      </c>
      <c r="G27" s="1831">
        <f t="shared" si="1"/>
        <v>62</v>
      </c>
      <c r="H27" s="1831">
        <f t="shared" si="1"/>
        <v>62</v>
      </c>
      <c r="I27" s="1832">
        <f t="shared" si="1"/>
        <v>0</v>
      </c>
      <c r="J27" s="4443">
        <f t="shared" si="1"/>
        <v>50</v>
      </c>
      <c r="K27" s="1833">
        <f t="shared" si="1"/>
        <v>50</v>
      </c>
      <c r="L27" s="1832">
        <f t="shared" si="1"/>
        <v>0</v>
      </c>
      <c r="M27" s="4443">
        <f t="shared" si="1"/>
        <v>58</v>
      </c>
      <c r="N27" s="1833">
        <f t="shared" si="1"/>
        <v>58</v>
      </c>
      <c r="O27" s="1832">
        <f t="shared" si="1"/>
        <v>0</v>
      </c>
      <c r="P27" s="4443">
        <f t="shared" si="1"/>
        <v>37</v>
      </c>
      <c r="Q27" s="1833">
        <f t="shared" si="1"/>
        <v>37</v>
      </c>
      <c r="R27" s="2864">
        <f>R20</f>
        <v>0</v>
      </c>
      <c r="S27" s="1830">
        <f>S20</f>
        <v>286</v>
      </c>
      <c r="T27" s="1831">
        <f>T20</f>
        <v>286</v>
      </c>
      <c r="U27" s="109"/>
    </row>
    <row r="28" spans="2:24" ht="37.5" customHeight="1" thickBot="1">
      <c r="B28" s="4414" t="s">
        <v>34</v>
      </c>
      <c r="C28" s="6213">
        <f>C26</f>
        <v>0</v>
      </c>
      <c r="D28" s="6214">
        <f>D26</f>
        <v>0</v>
      </c>
      <c r="E28" s="6215">
        <f>E26</f>
        <v>0</v>
      </c>
      <c r="F28" s="4945">
        <v>0</v>
      </c>
      <c r="G28" s="4943">
        <v>0</v>
      </c>
      <c r="H28" s="4946">
        <v>0</v>
      </c>
      <c r="I28" s="4947">
        <v>0</v>
      </c>
      <c r="J28" s="4449">
        <v>0</v>
      </c>
      <c r="K28" s="4948">
        <v>0</v>
      </c>
      <c r="L28" s="4949">
        <v>0</v>
      </c>
      <c r="M28" s="4449">
        <v>0</v>
      </c>
      <c r="N28" s="4949">
        <v>0</v>
      </c>
      <c r="O28" s="4947">
        <v>0</v>
      </c>
      <c r="P28" s="4449">
        <v>0</v>
      </c>
      <c r="Q28" s="4949">
        <v>0</v>
      </c>
      <c r="R28" s="4441">
        <f>R26</f>
        <v>0</v>
      </c>
      <c r="S28" s="4943">
        <f>S26</f>
        <v>0</v>
      </c>
      <c r="T28" s="4944">
        <f>T26</f>
        <v>0</v>
      </c>
    </row>
    <row r="29" spans="2:24" ht="49.5" customHeight="1" thickBot="1">
      <c r="B29" s="4444" t="s">
        <v>35</v>
      </c>
      <c r="C29" s="3604">
        <f t="shared" ref="C29:Q29" si="2">SUM(C27:C28)</f>
        <v>0</v>
      </c>
      <c r="D29" s="4445">
        <f>SUM(D27)</f>
        <v>79</v>
      </c>
      <c r="E29" s="4446">
        <f t="shared" si="2"/>
        <v>79</v>
      </c>
      <c r="F29" s="4446">
        <f t="shared" si="2"/>
        <v>0</v>
      </c>
      <c r="G29" s="4446">
        <f t="shared" si="2"/>
        <v>62</v>
      </c>
      <c r="H29" s="4446">
        <f t="shared" si="2"/>
        <v>62</v>
      </c>
      <c r="I29" s="4447">
        <f t="shared" si="2"/>
        <v>0</v>
      </c>
      <c r="J29" s="2865">
        <f t="shared" si="2"/>
        <v>50</v>
      </c>
      <c r="K29" s="4448">
        <f t="shared" si="2"/>
        <v>50</v>
      </c>
      <c r="L29" s="4447">
        <f t="shared" si="2"/>
        <v>0</v>
      </c>
      <c r="M29" s="2865">
        <f t="shared" si="2"/>
        <v>58</v>
      </c>
      <c r="N29" s="4448">
        <f t="shared" si="2"/>
        <v>58</v>
      </c>
      <c r="O29" s="4447">
        <f t="shared" si="2"/>
        <v>0</v>
      </c>
      <c r="P29" s="2865">
        <f t="shared" si="2"/>
        <v>37</v>
      </c>
      <c r="Q29" s="4448">
        <f t="shared" si="2"/>
        <v>37</v>
      </c>
      <c r="R29" s="3604">
        <f>SUM(R27:R28)</f>
        <v>0</v>
      </c>
      <c r="S29" s="4445">
        <f>SUM(S27:S28)</f>
        <v>286</v>
      </c>
      <c r="T29" s="4446">
        <f>SUM(T27:T28)</f>
        <v>286</v>
      </c>
    </row>
    <row r="30" spans="2:24">
      <c r="B30" s="2845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4">
      <c r="B31" s="2845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4">
      <c r="B32" s="7069"/>
      <c r="C32" s="7069"/>
      <c r="D32" s="7069"/>
      <c r="E32" s="7069"/>
      <c r="F32" s="7069"/>
      <c r="G32" s="7069"/>
      <c r="H32" s="7069"/>
      <c r="I32" s="7069"/>
      <c r="J32" s="7069"/>
      <c r="K32" s="7069"/>
      <c r="L32" s="7069"/>
      <c r="M32" s="7069"/>
      <c r="N32" s="7069"/>
      <c r="O32" s="7069"/>
      <c r="P32" s="7069"/>
      <c r="Q32" s="7069"/>
      <c r="R32" s="7069"/>
      <c r="S32" s="7069"/>
      <c r="T32" s="7069"/>
    </row>
    <row r="33" spans="2:20">
      <c r="B33" s="2845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5" spans="2:20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Лист36">
    <tabColor rgb="FF00B050"/>
  </sheetPr>
  <dimension ref="A1:U43"/>
  <sheetViews>
    <sheetView topLeftCell="A7" zoomScale="40" zoomScaleNormal="40" workbookViewId="0">
      <selection activeCell="K24" sqref="K24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086" t="s">
        <v>157</v>
      </c>
      <c r="B1" s="7086"/>
      <c r="C1" s="7086"/>
      <c r="D1" s="7086"/>
      <c r="E1" s="7086"/>
      <c r="F1" s="7086"/>
      <c r="G1" s="7086"/>
      <c r="H1" s="7086"/>
      <c r="I1" s="7086"/>
      <c r="J1" s="7086"/>
      <c r="K1" s="7086"/>
      <c r="L1" s="7086"/>
      <c r="M1" s="7086"/>
      <c r="N1" s="7086"/>
      <c r="O1" s="7086"/>
      <c r="P1" s="7086"/>
      <c r="Q1" s="7086"/>
      <c r="R1" s="7086"/>
      <c r="S1" s="7086"/>
      <c r="T1" s="7086"/>
    </row>
    <row r="2" spans="1:20" ht="26.25" customHeight="1">
      <c r="A2" s="7144" t="s">
        <v>158</v>
      </c>
      <c r="B2" s="7144"/>
      <c r="C2" s="7144"/>
      <c r="D2" s="7144"/>
      <c r="E2" s="7144"/>
      <c r="F2" s="7144"/>
      <c r="G2" s="7144"/>
      <c r="H2" s="7144"/>
      <c r="I2" s="7144"/>
      <c r="J2" s="7144"/>
      <c r="K2" s="7144"/>
      <c r="L2" s="7144"/>
      <c r="M2" s="7144"/>
      <c r="N2" s="7144"/>
      <c r="O2" s="7144"/>
      <c r="P2" s="7144"/>
      <c r="Q2" s="7144"/>
      <c r="R2" s="7144"/>
      <c r="S2" s="7144"/>
      <c r="T2" s="7144"/>
    </row>
    <row r="3" spans="1:20" ht="39.75" customHeight="1">
      <c r="A3" s="7086" t="s">
        <v>457</v>
      </c>
      <c r="B3" s="7086"/>
      <c r="C3" s="7086"/>
      <c r="D3" s="7086"/>
      <c r="E3" s="7086"/>
      <c r="F3" s="7086"/>
      <c r="G3" s="7086"/>
      <c r="H3" s="7086"/>
      <c r="I3" s="7086"/>
      <c r="J3" s="7086"/>
      <c r="K3" s="7086"/>
      <c r="L3" s="7086"/>
      <c r="M3" s="7086"/>
      <c r="N3" s="7086"/>
      <c r="O3" s="7086"/>
      <c r="P3" s="7086"/>
      <c r="Q3" s="7086"/>
      <c r="R3" s="7086"/>
      <c r="S3" s="7086"/>
      <c r="T3" s="7086"/>
    </row>
    <row r="4" spans="1:20" ht="26.25" thickBot="1">
      <c r="B4" s="224"/>
    </row>
    <row r="5" spans="1:20" ht="33" customHeight="1">
      <c r="B5" s="7608" t="s">
        <v>1</v>
      </c>
      <c r="C5" s="7611" t="s">
        <v>36</v>
      </c>
      <c r="D5" s="7645"/>
      <c r="E5" s="7645"/>
      <c r="F5" s="7611" t="s">
        <v>37</v>
      </c>
      <c r="G5" s="7645"/>
      <c r="H5" s="7647"/>
      <c r="I5" s="7612" t="s">
        <v>43</v>
      </c>
      <c r="J5" s="7645"/>
      <c r="K5" s="7645"/>
      <c r="L5" s="7611" t="s">
        <v>148</v>
      </c>
      <c r="M5" s="7645"/>
      <c r="N5" s="7647"/>
      <c r="O5" s="7611" t="s">
        <v>152</v>
      </c>
      <c r="P5" s="7645"/>
      <c r="Q5" s="7645"/>
      <c r="R5" s="7617" t="s">
        <v>342</v>
      </c>
      <c r="S5" s="7618"/>
      <c r="T5" s="7619"/>
    </row>
    <row r="6" spans="1:20" ht="15" customHeight="1" thickBot="1">
      <c r="B6" s="7609"/>
      <c r="C6" s="7646"/>
      <c r="D6" s="7630"/>
      <c r="E6" s="7630"/>
      <c r="F6" s="7648"/>
      <c r="G6" s="7649"/>
      <c r="H6" s="7650"/>
      <c r="I6" s="7649"/>
      <c r="J6" s="7649"/>
      <c r="K6" s="7649"/>
      <c r="L6" s="7651"/>
      <c r="M6" s="7652"/>
      <c r="N6" s="7653"/>
      <c r="O6" s="7646"/>
      <c r="P6" s="7630"/>
      <c r="Q6" s="7630"/>
      <c r="R6" s="7620"/>
      <c r="S6" s="7621"/>
      <c r="T6" s="7622"/>
    </row>
    <row r="7" spans="1:20" ht="82.5" customHeight="1" thickBot="1">
      <c r="B7" s="7610"/>
      <c r="C7" s="4391" t="s">
        <v>7</v>
      </c>
      <c r="D7" s="4392" t="s">
        <v>8</v>
      </c>
      <c r="E7" s="4418" t="s">
        <v>9</v>
      </c>
      <c r="F7" s="4391" t="s">
        <v>159</v>
      </c>
      <c r="G7" s="4392" t="s">
        <v>8</v>
      </c>
      <c r="H7" s="4418" t="s">
        <v>9</v>
      </c>
      <c r="I7" s="4391" t="s">
        <v>159</v>
      </c>
      <c r="J7" s="4392" t="s">
        <v>8</v>
      </c>
      <c r="K7" s="4418" t="s">
        <v>9</v>
      </c>
      <c r="L7" s="4391" t="s">
        <v>159</v>
      </c>
      <c r="M7" s="4392" t="s">
        <v>8</v>
      </c>
      <c r="N7" s="4418" t="s">
        <v>9</v>
      </c>
      <c r="O7" s="4391" t="s">
        <v>159</v>
      </c>
      <c r="P7" s="4392" t="s">
        <v>8</v>
      </c>
      <c r="Q7" s="4393" t="s">
        <v>9</v>
      </c>
      <c r="R7" s="4391" t="s">
        <v>7</v>
      </c>
      <c r="S7" s="4392" t="s">
        <v>8</v>
      </c>
      <c r="T7" s="4393" t="s">
        <v>9</v>
      </c>
    </row>
    <row r="8" spans="1:20" ht="31.5" customHeight="1">
      <c r="B8" s="4419" t="s">
        <v>10</v>
      </c>
      <c r="C8" s="4420"/>
      <c r="D8" s="4421"/>
      <c r="E8" s="4422"/>
      <c r="F8" s="4423"/>
      <c r="G8" s="4423"/>
      <c r="H8" s="225"/>
      <c r="I8" s="4424"/>
      <c r="J8" s="4421"/>
      <c r="K8" s="4422"/>
      <c r="L8" s="4423"/>
      <c r="M8" s="4423"/>
      <c r="N8" s="225"/>
      <c r="O8" s="4425"/>
      <c r="P8" s="4426"/>
      <c r="Q8" s="4422"/>
      <c r="R8" s="4427"/>
      <c r="S8" s="4427"/>
      <c r="T8" s="2069"/>
    </row>
    <row r="9" spans="1:20" ht="31.5" customHeight="1">
      <c r="B9" s="4398" t="s">
        <v>160</v>
      </c>
      <c r="C9" s="4899">
        <v>0</v>
      </c>
      <c r="D9" s="4900">
        <v>0</v>
      </c>
      <c r="E9" s="4901">
        <f>SUM(C9:D9)</f>
        <v>0</v>
      </c>
      <c r="F9" s="4359">
        <v>0</v>
      </c>
      <c r="G9" s="4360">
        <v>0</v>
      </c>
      <c r="H9" s="5534">
        <f t="shared" ref="H9:H14" si="0">SUM(F9:G9)</f>
        <v>0</v>
      </c>
      <c r="I9" s="4359">
        <v>0</v>
      </c>
      <c r="J9" s="4360">
        <v>0</v>
      </c>
      <c r="K9" s="5534">
        <v>0</v>
      </c>
      <c r="L9" s="4359">
        <v>0</v>
      </c>
      <c r="M9" s="4360">
        <v>1</v>
      </c>
      <c r="N9" s="5534">
        <v>1</v>
      </c>
      <c r="O9" s="4359">
        <v>0</v>
      </c>
      <c r="P9" s="4360">
        <v>0</v>
      </c>
      <c r="Q9" s="5534">
        <v>0</v>
      </c>
      <c r="R9" s="4428">
        <f t="shared" ref="R9:S14" si="1">C9+F9+I9+L9+O9</f>
        <v>0</v>
      </c>
      <c r="S9" s="4429">
        <f>SUM(D9+G9+J9+M9+P9)</f>
        <v>1</v>
      </c>
      <c r="T9" s="4430">
        <f t="shared" ref="T9:T14" si="2">SUM(R9:S9)</f>
        <v>1</v>
      </c>
    </row>
    <row r="10" spans="1:20" ht="58.5" customHeight="1">
      <c r="B10" s="4395" t="s">
        <v>161</v>
      </c>
      <c r="C10" s="4899">
        <v>0</v>
      </c>
      <c r="D10" s="4900">
        <v>0</v>
      </c>
      <c r="E10" s="4901">
        <v>0</v>
      </c>
      <c r="F10" s="4359">
        <v>0</v>
      </c>
      <c r="G10" s="4360">
        <v>0</v>
      </c>
      <c r="H10" s="5534">
        <f t="shared" si="0"/>
        <v>0</v>
      </c>
      <c r="I10" s="5539">
        <v>0</v>
      </c>
      <c r="J10" s="4360">
        <v>0</v>
      </c>
      <c r="K10" s="5534">
        <f>SUM(I10:J10)</f>
        <v>0</v>
      </c>
      <c r="L10" s="4359">
        <v>0</v>
      </c>
      <c r="M10" s="4360">
        <v>2</v>
      </c>
      <c r="N10" s="5534">
        <v>2</v>
      </c>
      <c r="O10" s="4359">
        <v>0</v>
      </c>
      <c r="P10" s="4360">
        <v>0</v>
      </c>
      <c r="Q10" s="5534">
        <v>0</v>
      </c>
      <c r="R10" s="4428">
        <f t="shared" si="1"/>
        <v>0</v>
      </c>
      <c r="S10" s="4429">
        <f>D10+G10+J10+M10+P10</f>
        <v>2</v>
      </c>
      <c r="T10" s="4430">
        <f>SUM(R10:S10)</f>
        <v>2</v>
      </c>
    </row>
    <row r="11" spans="1:20" ht="60" customHeight="1">
      <c r="B11" s="4395" t="s">
        <v>76</v>
      </c>
      <c r="C11" s="4899">
        <v>0</v>
      </c>
      <c r="D11" s="4900">
        <v>0</v>
      </c>
      <c r="E11" s="4901">
        <f>SUM(C11:D11)</f>
        <v>0</v>
      </c>
      <c r="F11" s="4359">
        <v>0</v>
      </c>
      <c r="G11" s="4360">
        <v>0</v>
      </c>
      <c r="H11" s="5534">
        <f t="shared" si="0"/>
        <v>0</v>
      </c>
      <c r="I11" s="4359">
        <v>0</v>
      </c>
      <c r="J11" s="4360">
        <v>0</v>
      </c>
      <c r="K11" s="5534">
        <f>SUM(I11:J11)</f>
        <v>0</v>
      </c>
      <c r="L11" s="4359">
        <v>0</v>
      </c>
      <c r="M11" s="4360">
        <v>0</v>
      </c>
      <c r="N11" s="5534">
        <f>SUM(L11:M11)</f>
        <v>0</v>
      </c>
      <c r="O11" s="4359">
        <v>0</v>
      </c>
      <c r="P11" s="4360">
        <v>0</v>
      </c>
      <c r="Q11" s="5534">
        <v>0</v>
      </c>
      <c r="R11" s="4428">
        <f t="shared" si="1"/>
        <v>0</v>
      </c>
      <c r="S11" s="4429">
        <f t="shared" si="1"/>
        <v>0</v>
      </c>
      <c r="T11" s="4430">
        <f t="shared" si="2"/>
        <v>0</v>
      </c>
    </row>
    <row r="12" spans="1:20" ht="34.5" customHeight="1">
      <c r="B12" s="4395" t="s">
        <v>163</v>
      </c>
      <c r="C12" s="4899">
        <v>0</v>
      </c>
      <c r="D12" s="4900">
        <v>1</v>
      </c>
      <c r="E12" s="4901">
        <v>1</v>
      </c>
      <c r="F12" s="4359">
        <v>0</v>
      </c>
      <c r="G12" s="4360">
        <v>26</v>
      </c>
      <c r="H12" s="5534">
        <v>26</v>
      </c>
      <c r="I12" s="4359">
        <v>0</v>
      </c>
      <c r="J12" s="4360">
        <v>16</v>
      </c>
      <c r="K12" s="5534">
        <f>SUM(I12:J12)</f>
        <v>16</v>
      </c>
      <c r="L12" s="4359">
        <v>0</v>
      </c>
      <c r="M12" s="4360">
        <v>8</v>
      </c>
      <c r="N12" s="5534">
        <f>SUM(L12:M12)</f>
        <v>8</v>
      </c>
      <c r="O12" s="4359">
        <v>0</v>
      </c>
      <c r="P12" s="4360">
        <v>15</v>
      </c>
      <c r="Q12" s="5534">
        <v>15</v>
      </c>
      <c r="R12" s="4950">
        <f t="shared" si="1"/>
        <v>0</v>
      </c>
      <c r="S12" s="4951">
        <f>D12+G12+J12+M12+P12</f>
        <v>66</v>
      </c>
      <c r="T12" s="4952">
        <f t="shared" si="2"/>
        <v>66</v>
      </c>
    </row>
    <row r="13" spans="1:20" ht="39.75" customHeight="1">
      <c r="B13" s="4395" t="s">
        <v>164</v>
      </c>
      <c r="C13" s="4899">
        <f>C31+C22</f>
        <v>0</v>
      </c>
      <c r="D13" s="4900">
        <v>1</v>
      </c>
      <c r="E13" s="4901">
        <v>1</v>
      </c>
      <c r="F13" s="4359">
        <f>F31+F22</f>
        <v>0</v>
      </c>
      <c r="G13" s="4360">
        <v>13</v>
      </c>
      <c r="H13" s="5534">
        <f t="shared" si="0"/>
        <v>13</v>
      </c>
      <c r="I13" s="4359">
        <v>0</v>
      </c>
      <c r="J13" s="4360">
        <v>0</v>
      </c>
      <c r="K13" s="5534">
        <f>SUM(I13:J13)</f>
        <v>0</v>
      </c>
      <c r="L13" s="4359">
        <v>0</v>
      </c>
      <c r="M13" s="4360">
        <v>8</v>
      </c>
      <c r="N13" s="5534">
        <f>SUM(L13:M13)</f>
        <v>8</v>
      </c>
      <c r="O13" s="4359">
        <v>0</v>
      </c>
      <c r="P13" s="4360">
        <v>13</v>
      </c>
      <c r="Q13" s="5534">
        <v>13</v>
      </c>
      <c r="R13" s="4950">
        <f t="shared" si="1"/>
        <v>0</v>
      </c>
      <c r="S13" s="4951">
        <f>D13+G13+J13+M13+P13</f>
        <v>35</v>
      </c>
      <c r="T13" s="4952">
        <f t="shared" si="2"/>
        <v>35</v>
      </c>
    </row>
    <row r="14" spans="1:20" ht="86.25" customHeight="1" thickBot="1">
      <c r="B14" s="4398" t="s">
        <v>165</v>
      </c>
      <c r="C14" s="4899">
        <v>0</v>
      </c>
      <c r="D14" s="4900">
        <v>31</v>
      </c>
      <c r="E14" s="4901">
        <v>31</v>
      </c>
      <c r="F14" s="4359">
        <v>0</v>
      </c>
      <c r="G14" s="4360">
        <v>29</v>
      </c>
      <c r="H14" s="5540">
        <f t="shared" si="0"/>
        <v>29</v>
      </c>
      <c r="I14" s="4359">
        <v>0</v>
      </c>
      <c r="J14" s="4360">
        <v>25</v>
      </c>
      <c r="K14" s="5540">
        <f>SUM(I14:J14)</f>
        <v>25</v>
      </c>
      <c r="L14" s="4359">
        <v>0</v>
      </c>
      <c r="M14" s="4360">
        <v>12</v>
      </c>
      <c r="N14" s="5540">
        <f>SUM(L14:M14)</f>
        <v>12</v>
      </c>
      <c r="O14" s="4359">
        <v>0</v>
      </c>
      <c r="P14" s="4360">
        <v>14</v>
      </c>
      <c r="Q14" s="5534">
        <v>14</v>
      </c>
      <c r="R14" s="4950">
        <f t="shared" si="1"/>
        <v>0</v>
      </c>
      <c r="S14" s="4951">
        <f>D14+G14+J14+M14+P14</f>
        <v>111</v>
      </c>
      <c r="T14" s="4952">
        <f t="shared" si="2"/>
        <v>111</v>
      </c>
    </row>
    <row r="15" spans="1:20" ht="42.75" customHeight="1" thickBot="1">
      <c r="B15" s="4419" t="s">
        <v>14</v>
      </c>
      <c r="C15" s="4400">
        <f>SUM(C9:C14)</f>
        <v>0</v>
      </c>
      <c r="D15" s="4926">
        <f t="shared" ref="D15:R15" si="3">SUM(D9:D14)</f>
        <v>33</v>
      </c>
      <c r="E15" s="4927">
        <f>SUM(E9:E14)</f>
        <v>33</v>
      </c>
      <c r="F15" s="5541">
        <f t="shared" ref="F15:Q15" si="4">SUM(F9:F14)</f>
        <v>0</v>
      </c>
      <c r="G15" s="5542">
        <f>SUM(G9:G14)</f>
        <v>68</v>
      </c>
      <c r="H15" s="5543">
        <f>SUM(H9:H14)</f>
        <v>68</v>
      </c>
      <c r="I15" s="4400">
        <f t="shared" si="4"/>
        <v>0</v>
      </c>
      <c r="J15" s="5542">
        <f t="shared" si="4"/>
        <v>41</v>
      </c>
      <c r="K15" s="5544">
        <f t="shared" si="4"/>
        <v>41</v>
      </c>
      <c r="L15" s="5541">
        <f t="shared" si="4"/>
        <v>0</v>
      </c>
      <c r="M15" s="5542">
        <f t="shared" si="4"/>
        <v>31</v>
      </c>
      <c r="N15" s="5543">
        <f t="shared" si="4"/>
        <v>31</v>
      </c>
      <c r="O15" s="4400">
        <f t="shared" si="4"/>
        <v>0</v>
      </c>
      <c r="P15" s="5542">
        <f t="shared" si="4"/>
        <v>42</v>
      </c>
      <c r="Q15" s="5544">
        <f t="shared" si="4"/>
        <v>42</v>
      </c>
      <c r="R15" s="4928">
        <f t="shared" si="3"/>
        <v>0</v>
      </c>
      <c r="S15" s="4926">
        <f>SUM(S9:S14)</f>
        <v>215</v>
      </c>
      <c r="T15" s="4927">
        <f>SUM(T9:T14)</f>
        <v>215</v>
      </c>
    </row>
    <row r="16" spans="1:20" ht="30.75" customHeight="1" thickBot="1">
      <c r="B16" s="4399" t="s">
        <v>15</v>
      </c>
      <c r="C16" s="4401"/>
      <c r="D16" s="4431"/>
      <c r="E16" s="4432"/>
      <c r="F16" s="4400"/>
      <c r="G16" s="5542"/>
      <c r="H16" s="5543"/>
      <c r="I16" s="4400"/>
      <c r="J16" s="5542"/>
      <c r="K16" s="5544"/>
      <c r="L16" s="5541"/>
      <c r="M16" s="5542"/>
      <c r="N16" s="5543"/>
      <c r="O16" s="4400"/>
      <c r="P16" s="5542"/>
      <c r="Q16" s="5544"/>
      <c r="R16" s="4402"/>
      <c r="S16" s="4402"/>
      <c r="T16" s="4404"/>
    </row>
    <row r="17" spans="2:20" ht="30" customHeight="1" thickBot="1">
      <c r="B17" s="4417" t="s">
        <v>16</v>
      </c>
      <c r="C17" s="4433"/>
      <c r="D17" s="4934"/>
      <c r="E17" s="4932"/>
      <c r="F17" s="4433"/>
      <c r="G17" s="5545"/>
      <c r="H17" s="5544"/>
      <c r="I17" s="5546"/>
      <c r="J17" s="5545" t="s">
        <v>28</v>
      </c>
      <c r="K17" s="5543"/>
      <c r="L17" s="4433"/>
      <c r="M17" s="5545"/>
      <c r="N17" s="5543"/>
      <c r="O17" s="4400"/>
      <c r="P17" s="5542"/>
      <c r="Q17" s="5543"/>
      <c r="R17" s="4299"/>
      <c r="S17" s="4299"/>
      <c r="T17" s="4434"/>
    </row>
    <row r="18" spans="2:20" ht="30" customHeight="1">
      <c r="B18" s="4398" t="s">
        <v>160</v>
      </c>
      <c r="C18" s="4899">
        <v>0</v>
      </c>
      <c r="D18" s="4900">
        <v>0</v>
      </c>
      <c r="E18" s="4901">
        <v>0</v>
      </c>
      <c r="F18" s="4359">
        <v>0</v>
      </c>
      <c r="G18" s="4360">
        <v>0</v>
      </c>
      <c r="H18" s="5534">
        <f>SUM(F18:G18)</f>
        <v>0</v>
      </c>
      <c r="I18" s="4359">
        <v>0</v>
      </c>
      <c r="J18" s="4360">
        <v>0</v>
      </c>
      <c r="K18" s="5534">
        <f>SUM(I18:J18)</f>
        <v>0</v>
      </c>
      <c r="L18" s="4359">
        <v>0</v>
      </c>
      <c r="M18" s="4360">
        <v>1</v>
      </c>
      <c r="N18" s="5534">
        <f t="shared" ref="N18:N23" si="5">SUM(L18:M18)</f>
        <v>1</v>
      </c>
      <c r="O18" s="4359">
        <v>0</v>
      </c>
      <c r="P18" s="4360">
        <v>0</v>
      </c>
      <c r="Q18" s="5534">
        <v>0</v>
      </c>
      <c r="R18" s="2857">
        <f t="shared" ref="R18:R23" si="6">C18+F18+I18+L18+O18</f>
        <v>0</v>
      </c>
      <c r="S18" s="226">
        <f>SUM(D18+G18+J18+M18+P18)</f>
        <v>1</v>
      </c>
      <c r="T18" s="227">
        <f t="shared" ref="T18:T23" si="7">SUM(R18:S18)</f>
        <v>1</v>
      </c>
    </row>
    <row r="19" spans="2:20" ht="54.75" customHeight="1">
      <c r="B19" s="4395" t="s">
        <v>161</v>
      </c>
      <c r="C19" s="4899">
        <v>0</v>
      </c>
      <c r="D19" s="4900">
        <v>0</v>
      </c>
      <c r="E19" s="4901">
        <f>SUM(C19:D19)</f>
        <v>0</v>
      </c>
      <c r="F19" s="4359">
        <v>0</v>
      </c>
      <c r="G19" s="4360">
        <v>0</v>
      </c>
      <c r="H19" s="5534">
        <f>SUM(F19:G19)</f>
        <v>0</v>
      </c>
      <c r="I19" s="5539">
        <v>0</v>
      </c>
      <c r="J19" s="4360">
        <v>0</v>
      </c>
      <c r="K19" s="5534">
        <f>SUM(I19:J19)</f>
        <v>0</v>
      </c>
      <c r="L19" s="4359">
        <v>0</v>
      </c>
      <c r="M19" s="4360">
        <v>2</v>
      </c>
      <c r="N19" s="5534">
        <f t="shared" si="5"/>
        <v>2</v>
      </c>
      <c r="O19" s="4359">
        <v>0</v>
      </c>
      <c r="P19" s="4360">
        <v>0</v>
      </c>
      <c r="Q19" s="5534">
        <v>0</v>
      </c>
      <c r="R19" s="4953">
        <f t="shared" si="6"/>
        <v>0</v>
      </c>
      <c r="S19" s="4951">
        <f>D19+G19+J19+M19+P19</f>
        <v>2</v>
      </c>
      <c r="T19" s="4952">
        <f>SUM(R19:S19)</f>
        <v>2</v>
      </c>
    </row>
    <row r="20" spans="2:20" ht="59.25" customHeight="1">
      <c r="B20" s="4395" t="s">
        <v>76</v>
      </c>
      <c r="C20" s="4899">
        <v>0</v>
      </c>
      <c r="D20" s="4900">
        <v>0</v>
      </c>
      <c r="E20" s="4901">
        <f>SUM(C20:D20)</f>
        <v>0</v>
      </c>
      <c r="F20" s="4359">
        <v>0</v>
      </c>
      <c r="G20" s="4360">
        <v>0</v>
      </c>
      <c r="H20" s="5534">
        <f>SUM(F20:G20)</f>
        <v>0</v>
      </c>
      <c r="I20" s="4359">
        <v>0</v>
      </c>
      <c r="J20" s="4360">
        <v>0</v>
      </c>
      <c r="K20" s="5534">
        <f>SUM(I20:J20)</f>
        <v>0</v>
      </c>
      <c r="L20" s="4359">
        <v>0</v>
      </c>
      <c r="M20" s="4360">
        <v>0</v>
      </c>
      <c r="N20" s="5534">
        <f t="shared" si="5"/>
        <v>0</v>
      </c>
      <c r="O20" s="4359">
        <v>0</v>
      </c>
      <c r="P20" s="4360">
        <v>0</v>
      </c>
      <c r="Q20" s="5534">
        <f>SUM(O20:P20)</f>
        <v>0</v>
      </c>
      <c r="R20" s="4953">
        <f t="shared" si="6"/>
        <v>0</v>
      </c>
      <c r="S20" s="4951">
        <f>D20+G20+J20+M20+P20</f>
        <v>0</v>
      </c>
      <c r="T20" s="4952">
        <f t="shared" si="7"/>
        <v>0</v>
      </c>
    </row>
    <row r="21" spans="2:20" ht="31.5" customHeight="1">
      <c r="B21" s="4395" t="s">
        <v>163</v>
      </c>
      <c r="C21" s="4899">
        <v>0</v>
      </c>
      <c r="D21" s="4900">
        <v>1</v>
      </c>
      <c r="E21" s="4901">
        <v>1</v>
      </c>
      <c r="F21" s="4359">
        <v>0</v>
      </c>
      <c r="G21" s="4360">
        <v>26</v>
      </c>
      <c r="H21" s="5534">
        <v>26</v>
      </c>
      <c r="I21" s="4359">
        <v>0</v>
      </c>
      <c r="J21" s="4360">
        <v>16</v>
      </c>
      <c r="K21" s="5534">
        <f>SUM(I21:J21)</f>
        <v>16</v>
      </c>
      <c r="L21" s="4359">
        <v>0</v>
      </c>
      <c r="M21" s="4360">
        <v>8</v>
      </c>
      <c r="N21" s="5534">
        <f t="shared" si="5"/>
        <v>8</v>
      </c>
      <c r="O21" s="4359">
        <v>0</v>
      </c>
      <c r="P21" s="4360">
        <v>14</v>
      </c>
      <c r="Q21" s="5534">
        <v>14</v>
      </c>
      <c r="R21" s="4953">
        <f t="shared" si="6"/>
        <v>0</v>
      </c>
      <c r="S21" s="4951">
        <f>D21+G21+J21+M21+P21</f>
        <v>65</v>
      </c>
      <c r="T21" s="4952">
        <f t="shared" si="7"/>
        <v>65</v>
      </c>
    </row>
    <row r="22" spans="2:20" ht="46.5" customHeight="1">
      <c r="B22" s="4395" t="s">
        <v>164</v>
      </c>
      <c r="C22" s="4899">
        <f>C41+C32</f>
        <v>0</v>
      </c>
      <c r="D22" s="4900">
        <v>1</v>
      </c>
      <c r="E22" s="4901">
        <v>1</v>
      </c>
      <c r="F22" s="4359">
        <f>F41+F32</f>
        <v>0</v>
      </c>
      <c r="G22" s="4360">
        <v>13</v>
      </c>
      <c r="H22" s="5534">
        <f>SUM(F22:G22)</f>
        <v>13</v>
      </c>
      <c r="I22" s="4359">
        <v>0</v>
      </c>
      <c r="J22" s="4360">
        <v>0</v>
      </c>
      <c r="K22" s="5534">
        <f>SUM(I22:J22)</f>
        <v>0</v>
      </c>
      <c r="L22" s="4359">
        <v>0</v>
      </c>
      <c r="M22" s="4360">
        <v>8</v>
      </c>
      <c r="N22" s="5534">
        <f t="shared" si="5"/>
        <v>8</v>
      </c>
      <c r="O22" s="4359">
        <v>0</v>
      </c>
      <c r="P22" s="4360">
        <v>12</v>
      </c>
      <c r="Q22" s="5534">
        <v>12</v>
      </c>
      <c r="R22" s="4953">
        <f t="shared" si="6"/>
        <v>0</v>
      </c>
      <c r="S22" s="4951">
        <f>D22+G22+J22+M22+P22</f>
        <v>34</v>
      </c>
      <c r="T22" s="4952">
        <f t="shared" si="7"/>
        <v>34</v>
      </c>
    </row>
    <row r="23" spans="2:20" ht="94.5" customHeight="1" thickBot="1">
      <c r="B23" s="4398" t="s">
        <v>165</v>
      </c>
      <c r="C23" s="4899">
        <v>0</v>
      </c>
      <c r="D23" s="4900">
        <v>31</v>
      </c>
      <c r="E23" s="4901">
        <v>31</v>
      </c>
      <c r="F23" s="4359">
        <v>0</v>
      </c>
      <c r="G23" s="4360">
        <v>29</v>
      </c>
      <c r="H23" s="5540">
        <v>29</v>
      </c>
      <c r="I23" s="4359">
        <v>0</v>
      </c>
      <c r="J23" s="4360">
        <v>25</v>
      </c>
      <c r="K23" s="5540">
        <f>I23+J23</f>
        <v>25</v>
      </c>
      <c r="L23" s="4359">
        <v>0</v>
      </c>
      <c r="M23" s="4360">
        <v>12</v>
      </c>
      <c r="N23" s="5540">
        <f t="shared" si="5"/>
        <v>12</v>
      </c>
      <c r="O23" s="4359">
        <v>0</v>
      </c>
      <c r="P23" s="4360">
        <v>14</v>
      </c>
      <c r="Q23" s="5534">
        <v>14</v>
      </c>
      <c r="R23" s="4435">
        <f t="shared" si="6"/>
        <v>0</v>
      </c>
      <c r="S23" s="4429">
        <f>D23+G23+J23+M23+P23</f>
        <v>111</v>
      </c>
      <c r="T23" s="4430">
        <f t="shared" si="7"/>
        <v>111</v>
      </c>
    </row>
    <row r="24" spans="2:20" ht="52.5" customHeight="1" thickBot="1">
      <c r="B24" s="4436" t="s">
        <v>17</v>
      </c>
      <c r="C24" s="4400">
        <f t="shared" ref="C24:E24" si="8">SUM(C18:C23)</f>
        <v>0</v>
      </c>
      <c r="D24" s="4926">
        <f t="shared" si="8"/>
        <v>33</v>
      </c>
      <c r="E24" s="4927">
        <f t="shared" si="8"/>
        <v>33</v>
      </c>
      <c r="F24" s="5541">
        <f t="shared" ref="F24:Q24" si="9">SUM(F18:F23)</f>
        <v>0</v>
      </c>
      <c r="G24" s="5542">
        <f t="shared" si="9"/>
        <v>68</v>
      </c>
      <c r="H24" s="5543">
        <f t="shared" si="9"/>
        <v>68</v>
      </c>
      <c r="I24" s="4400">
        <f t="shared" si="9"/>
        <v>0</v>
      </c>
      <c r="J24" s="5542">
        <f t="shared" si="9"/>
        <v>41</v>
      </c>
      <c r="K24" s="5544">
        <f t="shared" si="9"/>
        <v>41</v>
      </c>
      <c r="L24" s="5541">
        <f t="shared" si="9"/>
        <v>0</v>
      </c>
      <c r="M24" s="5542">
        <f t="shared" si="9"/>
        <v>31</v>
      </c>
      <c r="N24" s="5543">
        <f t="shared" si="9"/>
        <v>31</v>
      </c>
      <c r="O24" s="4400">
        <f t="shared" si="9"/>
        <v>0</v>
      </c>
      <c r="P24" s="5542">
        <f t="shared" si="9"/>
        <v>40</v>
      </c>
      <c r="Q24" s="5543">
        <f t="shared" si="9"/>
        <v>40</v>
      </c>
      <c r="R24" s="4400">
        <f>SUM(R18:R23)</f>
        <v>0</v>
      </c>
      <c r="S24" s="4926">
        <f>SUM(S18:S23)</f>
        <v>213</v>
      </c>
      <c r="T24" s="4927">
        <f>SUM(T18:T23)</f>
        <v>213</v>
      </c>
    </row>
    <row r="25" spans="2:20" ht="45.75" customHeight="1">
      <c r="B25" s="4412" t="s">
        <v>18</v>
      </c>
      <c r="C25" s="4936"/>
      <c r="D25" s="4437"/>
      <c r="E25" s="4438"/>
      <c r="F25" s="5547"/>
      <c r="G25" s="5548"/>
      <c r="H25" s="5549"/>
      <c r="I25" s="5548"/>
      <c r="J25" s="5548"/>
      <c r="K25" s="5550"/>
      <c r="L25" s="5547"/>
      <c r="M25" s="5548"/>
      <c r="N25" s="5549"/>
      <c r="O25" s="5548"/>
      <c r="P25" s="5548"/>
      <c r="Q25" s="5550"/>
      <c r="R25" s="4954"/>
      <c r="S25" s="4955"/>
      <c r="T25" s="4956"/>
    </row>
    <row r="26" spans="2:20" ht="36.75" customHeight="1">
      <c r="B26" s="4398" t="s">
        <v>160</v>
      </c>
      <c r="C26" s="4937">
        <v>0</v>
      </c>
      <c r="D26" s="4938">
        <v>0</v>
      </c>
      <c r="E26" s="4939">
        <f t="shared" ref="E26:E32" si="10">SUM(C26:D26)</f>
        <v>0</v>
      </c>
      <c r="F26" s="4937">
        <v>0</v>
      </c>
      <c r="G26" s="4938">
        <v>0</v>
      </c>
      <c r="H26" s="767">
        <f t="shared" ref="H26:H32" si="11">SUM(F26:G26)</f>
        <v>0</v>
      </c>
      <c r="I26" s="5551">
        <v>0</v>
      </c>
      <c r="J26" s="4938">
        <v>0</v>
      </c>
      <c r="K26" s="5552">
        <f t="shared" ref="K26:K32" si="12">SUM(I26:J26)</f>
        <v>0</v>
      </c>
      <c r="L26" s="5553">
        <v>0</v>
      </c>
      <c r="M26" s="3590">
        <v>0</v>
      </c>
      <c r="N26" s="5534">
        <f t="shared" ref="N26:N32" si="13">SUM(L26:M26)</f>
        <v>0</v>
      </c>
      <c r="O26" s="5551">
        <v>0</v>
      </c>
      <c r="P26" s="4938">
        <v>0</v>
      </c>
      <c r="Q26" s="5552">
        <f>SUM(O26:P26)</f>
        <v>0</v>
      </c>
      <c r="R26" s="4959">
        <f t="shared" ref="R26:S32" si="14">C26+F26+I26+L26+O26</f>
        <v>0</v>
      </c>
      <c r="S26" s="4960">
        <f t="shared" si="14"/>
        <v>0</v>
      </c>
      <c r="T26" s="4961">
        <f t="shared" ref="T26:T32" si="15">SUM(R26:S26)</f>
        <v>0</v>
      </c>
    </row>
    <row r="27" spans="2:20" ht="59.25" customHeight="1">
      <c r="B27" s="4395" t="s">
        <v>161</v>
      </c>
      <c r="C27" s="2879">
        <v>0</v>
      </c>
      <c r="D27" s="768">
        <v>0</v>
      </c>
      <c r="E27" s="769">
        <f t="shared" si="10"/>
        <v>0</v>
      </c>
      <c r="F27" s="2879">
        <v>0</v>
      </c>
      <c r="G27" s="768">
        <v>0</v>
      </c>
      <c r="H27" s="5554">
        <f t="shared" si="11"/>
        <v>0</v>
      </c>
      <c r="I27" s="4423">
        <v>0</v>
      </c>
      <c r="J27" s="768">
        <v>0</v>
      </c>
      <c r="K27" s="769">
        <f>SUM(I27:J27)</f>
        <v>0</v>
      </c>
      <c r="L27" s="2879">
        <v>0</v>
      </c>
      <c r="M27" s="768">
        <v>0</v>
      </c>
      <c r="N27" s="767">
        <v>0</v>
      </c>
      <c r="O27" s="4423">
        <v>0</v>
      </c>
      <c r="P27" s="768">
        <v>0</v>
      </c>
      <c r="Q27" s="769">
        <v>0</v>
      </c>
      <c r="R27" s="2857">
        <f t="shared" si="14"/>
        <v>0</v>
      </c>
      <c r="S27" s="226">
        <f t="shared" si="14"/>
        <v>0</v>
      </c>
      <c r="T27" s="227">
        <f t="shared" si="15"/>
        <v>0</v>
      </c>
    </row>
    <row r="28" spans="2:20" ht="32.25" customHeight="1">
      <c r="B28" s="4395" t="s">
        <v>76</v>
      </c>
      <c r="C28" s="4957">
        <v>0</v>
      </c>
      <c r="D28" s="4958">
        <v>0</v>
      </c>
      <c r="E28" s="4901">
        <f>SUM(C28:D28)</f>
        <v>0</v>
      </c>
      <c r="F28" s="5553">
        <v>0</v>
      </c>
      <c r="G28" s="3590">
        <v>0</v>
      </c>
      <c r="H28" s="5534">
        <f t="shared" si="11"/>
        <v>0</v>
      </c>
      <c r="I28" s="5555">
        <v>0</v>
      </c>
      <c r="J28" s="3590">
        <v>0</v>
      </c>
      <c r="K28" s="4396">
        <f t="shared" si="12"/>
        <v>0</v>
      </c>
      <c r="L28" s="5553">
        <v>0</v>
      </c>
      <c r="M28" s="3590">
        <v>0</v>
      </c>
      <c r="N28" s="5534">
        <f t="shared" si="13"/>
        <v>0</v>
      </c>
      <c r="O28" s="5555">
        <v>0</v>
      </c>
      <c r="P28" s="3590">
        <v>0</v>
      </c>
      <c r="Q28" s="4396">
        <f>SUM(O28:P28)</f>
        <v>0</v>
      </c>
      <c r="R28" s="4953">
        <f t="shared" si="14"/>
        <v>0</v>
      </c>
      <c r="S28" s="4951">
        <f t="shared" si="14"/>
        <v>0</v>
      </c>
      <c r="T28" s="4952">
        <f t="shared" si="15"/>
        <v>0</v>
      </c>
    </row>
    <row r="29" spans="2:20" ht="38.25" customHeight="1">
      <c r="B29" s="4395" t="s">
        <v>162</v>
      </c>
      <c r="C29" s="4937">
        <v>0</v>
      </c>
      <c r="D29" s="4938">
        <v>0</v>
      </c>
      <c r="E29" s="4939">
        <f>SUM(C29:D29)</f>
        <v>0</v>
      </c>
      <c r="F29" s="4937">
        <v>0</v>
      </c>
      <c r="G29" s="4938">
        <v>0</v>
      </c>
      <c r="H29" s="767">
        <f t="shared" si="11"/>
        <v>0</v>
      </c>
      <c r="I29" s="5551">
        <v>0</v>
      </c>
      <c r="J29" s="4938">
        <v>0</v>
      </c>
      <c r="K29" s="5552">
        <f>SUM(I29:J29)</f>
        <v>0</v>
      </c>
      <c r="L29" s="4937">
        <v>0</v>
      </c>
      <c r="M29" s="4938">
        <v>0</v>
      </c>
      <c r="N29" s="4941">
        <f>SUM(L29:M29)</f>
        <v>0</v>
      </c>
      <c r="O29" s="5551">
        <v>0</v>
      </c>
      <c r="P29" s="4938">
        <v>0</v>
      </c>
      <c r="Q29" s="5552">
        <v>0</v>
      </c>
      <c r="R29" s="4959">
        <f t="shared" si="14"/>
        <v>0</v>
      </c>
      <c r="S29" s="4960">
        <f t="shared" si="14"/>
        <v>0</v>
      </c>
      <c r="T29" s="4961">
        <f t="shared" si="15"/>
        <v>0</v>
      </c>
    </row>
    <row r="30" spans="2:20" ht="45" customHeight="1">
      <c r="B30" s="4395" t="s">
        <v>163</v>
      </c>
      <c r="C30" s="4957">
        <v>0</v>
      </c>
      <c r="D30" s="4958">
        <v>0</v>
      </c>
      <c r="E30" s="4901">
        <v>0</v>
      </c>
      <c r="F30" s="5553">
        <v>0</v>
      </c>
      <c r="G30" s="3590">
        <v>0</v>
      </c>
      <c r="H30" s="5534">
        <f t="shared" si="11"/>
        <v>0</v>
      </c>
      <c r="I30" s="5555">
        <v>0</v>
      </c>
      <c r="J30" s="3590">
        <v>0</v>
      </c>
      <c r="K30" s="4396">
        <v>0</v>
      </c>
      <c r="L30" s="5553">
        <v>0</v>
      </c>
      <c r="M30" s="3590">
        <v>0</v>
      </c>
      <c r="N30" s="5534">
        <f t="shared" si="13"/>
        <v>0</v>
      </c>
      <c r="O30" s="5555">
        <v>0</v>
      </c>
      <c r="P30" s="3590">
        <v>1</v>
      </c>
      <c r="Q30" s="4396">
        <v>1</v>
      </c>
      <c r="R30" s="4953">
        <f t="shared" si="14"/>
        <v>0</v>
      </c>
      <c r="S30" s="4951">
        <f t="shared" si="14"/>
        <v>1</v>
      </c>
      <c r="T30" s="4952">
        <f t="shared" si="15"/>
        <v>1</v>
      </c>
    </row>
    <row r="31" spans="2:20" ht="45" customHeight="1">
      <c r="B31" s="4395" t="s">
        <v>164</v>
      </c>
      <c r="C31" s="4957">
        <v>0</v>
      </c>
      <c r="D31" s="4958">
        <v>0</v>
      </c>
      <c r="E31" s="4901">
        <f>SUM(C31:D31)</f>
        <v>0</v>
      </c>
      <c r="F31" s="5553">
        <v>0</v>
      </c>
      <c r="G31" s="3590">
        <v>0</v>
      </c>
      <c r="H31" s="5534">
        <v>0</v>
      </c>
      <c r="I31" s="5555">
        <v>0</v>
      </c>
      <c r="J31" s="3590">
        <v>0</v>
      </c>
      <c r="K31" s="4396">
        <v>0</v>
      </c>
      <c r="L31" s="5553">
        <v>0</v>
      </c>
      <c r="M31" s="3590">
        <v>0</v>
      </c>
      <c r="N31" s="5534">
        <f t="shared" si="13"/>
        <v>0</v>
      </c>
      <c r="O31" s="5555">
        <v>0</v>
      </c>
      <c r="P31" s="3590">
        <v>1</v>
      </c>
      <c r="Q31" s="4396">
        <v>1</v>
      </c>
      <c r="R31" s="4953">
        <f t="shared" si="14"/>
        <v>0</v>
      </c>
      <c r="S31" s="4951">
        <f t="shared" si="14"/>
        <v>1</v>
      </c>
      <c r="T31" s="4952">
        <f t="shared" si="15"/>
        <v>1</v>
      </c>
    </row>
    <row r="32" spans="2:20" ht="93" customHeight="1" thickBot="1">
      <c r="B32" s="4398" t="s">
        <v>165</v>
      </c>
      <c r="C32" s="4957">
        <v>0</v>
      </c>
      <c r="D32" s="4958">
        <v>0</v>
      </c>
      <c r="E32" s="4901">
        <f t="shared" si="10"/>
        <v>0</v>
      </c>
      <c r="F32" s="5553">
        <v>0</v>
      </c>
      <c r="G32" s="3590">
        <v>0</v>
      </c>
      <c r="H32" s="5534">
        <f t="shared" si="11"/>
        <v>0</v>
      </c>
      <c r="I32" s="5555">
        <v>0</v>
      </c>
      <c r="J32" s="3590">
        <v>0</v>
      </c>
      <c r="K32" s="4396">
        <f t="shared" si="12"/>
        <v>0</v>
      </c>
      <c r="L32" s="5553">
        <v>0</v>
      </c>
      <c r="M32" s="3590">
        <v>0</v>
      </c>
      <c r="N32" s="5534">
        <f t="shared" si="13"/>
        <v>0</v>
      </c>
      <c r="O32" s="5555">
        <v>0</v>
      </c>
      <c r="P32" s="3590">
        <v>0</v>
      </c>
      <c r="Q32" s="4396">
        <v>0</v>
      </c>
      <c r="R32" s="4953">
        <f t="shared" si="14"/>
        <v>0</v>
      </c>
      <c r="S32" s="4951">
        <f t="shared" si="14"/>
        <v>0</v>
      </c>
      <c r="T32" s="4952">
        <f t="shared" si="15"/>
        <v>0</v>
      </c>
    </row>
    <row r="33" spans="2:21" ht="38.25" customHeight="1" thickBot="1">
      <c r="B33" s="4409" t="s">
        <v>19</v>
      </c>
      <c r="C33" s="4927">
        <f t="shared" ref="C33:R33" si="16">SUM(C26:C32)</f>
        <v>0</v>
      </c>
      <c r="D33" s="4400">
        <f>SUM(D26:D32)</f>
        <v>0</v>
      </c>
      <c r="E33" s="4942">
        <f>SUM(E26:E32)</f>
        <v>0</v>
      </c>
      <c r="F33" s="4400">
        <f t="shared" ref="F33:Q33" si="17">SUM(F26:F32)</f>
        <v>0</v>
      </c>
      <c r="G33" s="4400">
        <f>SUM(G26:G32)</f>
        <v>0</v>
      </c>
      <c r="H33" s="4416">
        <f>SUM(H26:H32)</f>
        <v>0</v>
      </c>
      <c r="I33" s="5541">
        <f t="shared" si="17"/>
        <v>0</v>
      </c>
      <c r="J33" s="4400">
        <f>SUM(J26:J32)</f>
        <v>0</v>
      </c>
      <c r="K33" s="4400">
        <f>SUM(K26:K32)</f>
        <v>0</v>
      </c>
      <c r="L33" s="4400">
        <f t="shared" si="17"/>
        <v>0</v>
      </c>
      <c r="M33" s="4400">
        <f>SUM(M26:M32)</f>
        <v>0</v>
      </c>
      <c r="N33" s="4400">
        <f>SUM(N26:N32)</f>
        <v>0</v>
      </c>
      <c r="O33" s="4400">
        <f t="shared" si="17"/>
        <v>0</v>
      </c>
      <c r="P33" s="4400">
        <f t="shared" si="17"/>
        <v>2</v>
      </c>
      <c r="Q33" s="5556">
        <f t="shared" si="17"/>
        <v>2</v>
      </c>
      <c r="R33" s="4400">
        <f t="shared" si="16"/>
        <v>0</v>
      </c>
      <c r="S33" s="4400">
        <f>SUM(S26:S32)</f>
        <v>2</v>
      </c>
      <c r="T33" s="4416">
        <f>SUM(T26:T32)</f>
        <v>2</v>
      </c>
    </row>
    <row r="34" spans="2:21" ht="39" customHeight="1" thickBot="1">
      <c r="B34" s="4962" t="s">
        <v>29</v>
      </c>
      <c r="C34" s="2864">
        <f t="shared" ref="C34:R34" si="18">C24</f>
        <v>0</v>
      </c>
      <c r="D34" s="1830">
        <f t="shared" si="18"/>
        <v>33</v>
      </c>
      <c r="E34" s="1831">
        <f t="shared" si="18"/>
        <v>33</v>
      </c>
      <c r="F34" s="4440">
        <f t="shared" si="18"/>
        <v>0</v>
      </c>
      <c r="G34" s="1830">
        <f>G24</f>
        <v>68</v>
      </c>
      <c r="H34" s="1832">
        <f>H24</f>
        <v>68</v>
      </c>
      <c r="I34" s="2864">
        <f t="shared" si="18"/>
        <v>0</v>
      </c>
      <c r="J34" s="1830">
        <f t="shared" si="18"/>
        <v>41</v>
      </c>
      <c r="K34" s="1831">
        <f t="shared" si="18"/>
        <v>41</v>
      </c>
      <c r="L34" s="4440">
        <f t="shared" si="18"/>
        <v>0</v>
      </c>
      <c r="M34" s="1830">
        <f t="shared" si="18"/>
        <v>31</v>
      </c>
      <c r="N34" s="1832">
        <f t="shared" si="18"/>
        <v>31</v>
      </c>
      <c r="O34" s="2864">
        <f t="shared" si="18"/>
        <v>0</v>
      </c>
      <c r="P34" s="1830">
        <f t="shared" si="18"/>
        <v>40</v>
      </c>
      <c r="Q34" s="1831">
        <f t="shared" si="18"/>
        <v>40</v>
      </c>
      <c r="R34" s="4440">
        <f t="shared" si="18"/>
        <v>0</v>
      </c>
      <c r="S34" s="1830">
        <f>S24</f>
        <v>213</v>
      </c>
      <c r="T34" s="1831">
        <f>T24</f>
        <v>213</v>
      </c>
      <c r="U34" s="109"/>
    </row>
    <row r="35" spans="2:21" ht="39" customHeight="1" thickBot="1">
      <c r="B35" s="4963" t="s">
        <v>34</v>
      </c>
      <c r="C35" s="4441">
        <f t="shared" ref="C35:R35" si="19">C33</f>
        <v>0</v>
      </c>
      <c r="D35" s="4943">
        <f>D33</f>
        <v>0</v>
      </c>
      <c r="E35" s="4944">
        <f>E33</f>
        <v>0</v>
      </c>
      <c r="F35" s="4441">
        <f t="shared" ref="F35:Q35" si="20">F33</f>
        <v>0</v>
      </c>
      <c r="G35" s="5557">
        <f>G33</f>
        <v>0</v>
      </c>
      <c r="H35" s="5558">
        <f>H33</f>
        <v>0</v>
      </c>
      <c r="I35" s="4441">
        <f t="shared" si="20"/>
        <v>0</v>
      </c>
      <c r="J35" s="5557">
        <f>J33</f>
        <v>0</v>
      </c>
      <c r="K35" s="5559">
        <f>K33</f>
        <v>0</v>
      </c>
      <c r="L35" s="5560">
        <f t="shared" si="20"/>
        <v>0</v>
      </c>
      <c r="M35" s="5557">
        <f>M33</f>
        <v>0</v>
      </c>
      <c r="N35" s="5558">
        <f>N33</f>
        <v>0</v>
      </c>
      <c r="O35" s="4441">
        <f t="shared" si="20"/>
        <v>0</v>
      </c>
      <c r="P35" s="5557">
        <f t="shared" si="20"/>
        <v>2</v>
      </c>
      <c r="Q35" s="5559">
        <f t="shared" si="20"/>
        <v>2</v>
      </c>
      <c r="R35" s="4945">
        <f t="shared" si="19"/>
        <v>0</v>
      </c>
      <c r="S35" s="4943">
        <f>S33</f>
        <v>2</v>
      </c>
      <c r="T35" s="4944">
        <f>T33</f>
        <v>2</v>
      </c>
    </row>
    <row r="36" spans="2:21" ht="41.25" customHeight="1" thickBot="1">
      <c r="B36" s="4504" t="s">
        <v>35</v>
      </c>
      <c r="C36" s="4499">
        <f t="shared" ref="C36:R36" si="21">SUM(C34:C35)</f>
        <v>0</v>
      </c>
      <c r="D36" s="4500">
        <f t="shared" si="21"/>
        <v>33</v>
      </c>
      <c r="E36" s="4501">
        <f t="shared" si="21"/>
        <v>33</v>
      </c>
      <c r="F36" s="4502">
        <f t="shared" si="21"/>
        <v>0</v>
      </c>
      <c r="G36" s="4500">
        <f>SUM(G34:G35)</f>
        <v>68</v>
      </c>
      <c r="H36" s="4503">
        <f>SUM(H34:H35)</f>
        <v>68</v>
      </c>
      <c r="I36" s="4499">
        <f t="shared" si="21"/>
        <v>0</v>
      </c>
      <c r="J36" s="4500">
        <f t="shared" si="21"/>
        <v>41</v>
      </c>
      <c r="K36" s="4501">
        <f t="shared" si="21"/>
        <v>41</v>
      </c>
      <c r="L36" s="4502">
        <f t="shared" si="21"/>
        <v>0</v>
      </c>
      <c r="M36" s="4500">
        <f t="shared" si="21"/>
        <v>31</v>
      </c>
      <c r="N36" s="4503">
        <f t="shared" si="21"/>
        <v>31</v>
      </c>
      <c r="O36" s="4499">
        <f t="shared" si="21"/>
        <v>0</v>
      </c>
      <c r="P36" s="4500">
        <f t="shared" si="21"/>
        <v>42</v>
      </c>
      <c r="Q36" s="4501">
        <f t="shared" si="21"/>
        <v>42</v>
      </c>
      <c r="R36" s="4502">
        <f t="shared" si="21"/>
        <v>0</v>
      </c>
      <c r="S36" s="4500">
        <f>SUM(S34:S35)</f>
        <v>215</v>
      </c>
      <c r="T36" s="4501">
        <f>SUM(T34:T35)</f>
        <v>215</v>
      </c>
    </row>
    <row r="37" spans="2:21" ht="22.5" customHeight="1">
      <c r="B37" s="4369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</row>
    <row r="38" spans="2:21">
      <c r="B38" s="4369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</row>
    <row r="39" spans="2:21" ht="25.5" customHeight="1">
      <c r="B39" s="7069"/>
      <c r="C39" s="7069"/>
      <c r="D39" s="7069"/>
      <c r="E39" s="7069"/>
      <c r="F39" s="7069"/>
      <c r="G39" s="7069"/>
      <c r="H39" s="7069"/>
      <c r="I39" s="7069"/>
      <c r="J39" s="7069"/>
      <c r="K39" s="7069"/>
      <c r="L39" s="7069"/>
      <c r="M39" s="7069"/>
      <c r="N39" s="7069"/>
      <c r="O39" s="7069"/>
      <c r="P39" s="7069"/>
      <c r="Q39" s="7069"/>
      <c r="R39" s="7069"/>
      <c r="S39" s="7069"/>
      <c r="T39" s="7069"/>
    </row>
    <row r="40" spans="2:21">
      <c r="B40" s="4369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</row>
    <row r="42" spans="2:21">
      <c r="B42" s="109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</row>
    <row r="43" spans="2:21"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</row>
  </sheetData>
  <mergeCells count="11">
    <mergeCell ref="B39:T3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Лист37">
    <tabColor rgb="FF00B050"/>
  </sheetPr>
  <dimension ref="A1:T30"/>
  <sheetViews>
    <sheetView zoomScale="50" zoomScaleNormal="50" workbookViewId="0">
      <selection activeCell="K11" sqref="K11"/>
    </sheetView>
  </sheetViews>
  <sheetFormatPr defaultRowHeight="25.5"/>
  <cols>
    <col min="1" max="1" width="88.7109375" style="41" customWidth="1"/>
    <col min="2" max="2" width="17.42578125" style="41" customWidth="1"/>
    <col min="3" max="3" width="19.7109375" style="41" customWidth="1"/>
    <col min="4" max="4" width="17.7109375" style="41" customWidth="1"/>
    <col min="5" max="5" width="18" style="41" customWidth="1"/>
    <col min="6" max="7" width="19.7109375" style="41" customWidth="1"/>
    <col min="8" max="8" width="17.7109375" style="41" customWidth="1"/>
    <col min="9" max="9" width="19.7109375" style="41" customWidth="1"/>
    <col min="10" max="10" width="18.28515625" style="41" customWidth="1"/>
    <col min="11" max="11" width="16.28515625" style="41" customWidth="1"/>
    <col min="1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7086"/>
      <c r="B1" s="7086"/>
      <c r="C1" s="7086"/>
      <c r="D1" s="7086"/>
      <c r="E1" s="7086"/>
      <c r="F1" s="7086"/>
      <c r="G1" s="7086"/>
      <c r="H1" s="7086"/>
      <c r="I1" s="7086"/>
      <c r="J1" s="7086"/>
      <c r="K1" s="7086"/>
      <c r="L1" s="7086"/>
      <c r="M1" s="7086"/>
      <c r="N1" s="7086"/>
      <c r="O1" s="7086"/>
      <c r="P1" s="7086"/>
      <c r="Q1" s="7086"/>
      <c r="R1" s="7086"/>
      <c r="S1" s="7086"/>
      <c r="T1" s="7086"/>
    </row>
    <row r="2" spans="1:20" ht="25.5" customHeight="1">
      <c r="A2" s="7086" t="s">
        <v>157</v>
      </c>
      <c r="B2" s="7086"/>
      <c r="C2" s="7086"/>
      <c r="D2" s="7086"/>
      <c r="E2" s="7086"/>
      <c r="F2" s="7086"/>
      <c r="G2" s="7086"/>
      <c r="H2" s="7086"/>
      <c r="I2" s="7086"/>
      <c r="J2" s="7086"/>
      <c r="K2" s="7086"/>
      <c r="L2" s="7086"/>
      <c r="M2" s="7086"/>
      <c r="N2" s="862"/>
      <c r="O2" s="862"/>
      <c r="P2" s="862"/>
      <c r="Q2" s="862"/>
      <c r="R2" s="862"/>
      <c r="S2" s="862"/>
      <c r="T2" s="862"/>
    </row>
    <row r="3" spans="1:20">
      <c r="A3" s="7144" t="s">
        <v>158</v>
      </c>
      <c r="B3" s="7144"/>
      <c r="C3" s="7144"/>
      <c r="D3" s="7144"/>
      <c r="E3" s="7144"/>
      <c r="F3" s="7144"/>
      <c r="G3" s="7144"/>
      <c r="H3" s="7144"/>
      <c r="I3" s="7144"/>
      <c r="J3" s="7144"/>
      <c r="K3" s="7144"/>
      <c r="L3" s="7144"/>
      <c r="M3" s="7144"/>
      <c r="N3" s="44"/>
      <c r="O3" s="44"/>
      <c r="P3" s="44"/>
      <c r="Q3" s="44"/>
      <c r="R3" s="44"/>
      <c r="S3" s="44"/>
    </row>
    <row r="4" spans="1:20" ht="25.5" customHeight="1">
      <c r="A4" s="7086" t="s">
        <v>458</v>
      </c>
      <c r="B4" s="7086"/>
      <c r="C4" s="7086"/>
      <c r="D4" s="7086"/>
      <c r="E4" s="7086"/>
      <c r="F4" s="7086"/>
      <c r="G4" s="7086"/>
      <c r="H4" s="7086"/>
      <c r="I4" s="7086"/>
      <c r="J4" s="7086"/>
      <c r="K4" s="7086"/>
      <c r="L4" s="7086"/>
      <c r="M4" s="7086"/>
      <c r="N4" s="862"/>
      <c r="O4" s="862"/>
    </row>
    <row r="5" spans="1:20" ht="26.25" thickBot="1">
      <c r="A5" s="216"/>
    </row>
    <row r="6" spans="1:20" ht="26.25" customHeight="1" thickBot="1">
      <c r="A6" s="7666" t="s">
        <v>1</v>
      </c>
      <c r="B6" s="7657" t="s">
        <v>36</v>
      </c>
      <c r="C6" s="7658"/>
      <c r="D6" s="7659"/>
      <c r="E6" s="7657" t="s">
        <v>37</v>
      </c>
      <c r="F6" s="7658"/>
      <c r="G6" s="7659"/>
      <c r="H6" s="7657" t="s">
        <v>43</v>
      </c>
      <c r="I6" s="7658"/>
      <c r="J6" s="7659"/>
      <c r="K6" s="7660" t="s">
        <v>343</v>
      </c>
      <c r="L6" s="7661"/>
      <c r="M6" s="7662"/>
      <c r="N6" s="221"/>
      <c r="O6" s="221"/>
    </row>
    <row r="7" spans="1:20" ht="26.25" customHeight="1" thickBot="1">
      <c r="A7" s="7146"/>
      <c r="B7" s="7663" t="s">
        <v>39</v>
      </c>
      <c r="C7" s="7664"/>
      <c r="D7" s="7665"/>
      <c r="E7" s="7663" t="s">
        <v>39</v>
      </c>
      <c r="F7" s="7664"/>
      <c r="G7" s="7665"/>
      <c r="H7" s="7663" t="s">
        <v>39</v>
      </c>
      <c r="I7" s="7664"/>
      <c r="J7" s="7665"/>
      <c r="K7" s="7151"/>
      <c r="L7" s="7152"/>
      <c r="M7" s="7153"/>
      <c r="N7" s="221"/>
      <c r="O7" s="221"/>
    </row>
    <row r="8" spans="1:20" ht="63" customHeight="1" thickBot="1">
      <c r="A8" s="7147"/>
      <c r="B8" s="863" t="s">
        <v>7</v>
      </c>
      <c r="C8" s="864" t="s">
        <v>8</v>
      </c>
      <c r="D8" s="865" t="s">
        <v>9</v>
      </c>
      <c r="E8" s="863" t="s">
        <v>7</v>
      </c>
      <c r="F8" s="864" t="s">
        <v>8</v>
      </c>
      <c r="G8" s="865" t="s">
        <v>9</v>
      </c>
      <c r="H8" s="863" t="s">
        <v>7</v>
      </c>
      <c r="I8" s="864" t="s">
        <v>8</v>
      </c>
      <c r="J8" s="865" t="s">
        <v>9</v>
      </c>
      <c r="K8" s="863" t="s">
        <v>7</v>
      </c>
      <c r="L8" s="864" t="s">
        <v>8</v>
      </c>
      <c r="M8" s="865" t="s">
        <v>9</v>
      </c>
      <c r="N8" s="221"/>
      <c r="O8" s="221"/>
    </row>
    <row r="9" spans="1:20" ht="26.25">
      <c r="A9" s="827" t="s">
        <v>10</v>
      </c>
      <c r="B9" s="866"/>
      <c r="C9" s="228"/>
      <c r="D9" s="229"/>
      <c r="E9" s="866"/>
      <c r="F9" s="228"/>
      <c r="G9" s="230"/>
      <c r="H9" s="866"/>
      <c r="I9" s="228"/>
      <c r="J9" s="230"/>
      <c r="K9" s="867"/>
      <c r="L9" s="231"/>
      <c r="M9" s="232"/>
      <c r="N9" s="221"/>
      <c r="O9" s="221"/>
    </row>
    <row r="10" spans="1:20" ht="34.5" customHeight="1" thickBot="1">
      <c r="A10" s="2872" t="s">
        <v>167</v>
      </c>
      <c r="B10" s="4896">
        <v>0</v>
      </c>
      <c r="C10" s="4897">
        <v>0</v>
      </c>
      <c r="D10" s="4906">
        <v>0</v>
      </c>
      <c r="E10" s="4896">
        <v>0</v>
      </c>
      <c r="F10" s="4897">
        <v>14</v>
      </c>
      <c r="G10" s="4906">
        <f>SUM(E10:F10)</f>
        <v>14</v>
      </c>
      <c r="H10" s="4896">
        <v>0</v>
      </c>
      <c r="I10" s="4897">
        <v>0</v>
      </c>
      <c r="J10" s="4906">
        <v>0</v>
      </c>
      <c r="K10" s="4964">
        <f>B10+E10</f>
        <v>0</v>
      </c>
      <c r="L10" s="4965">
        <f>C10+F10+I10</f>
        <v>14</v>
      </c>
      <c r="M10" s="4966">
        <f>D10+G10+J10</f>
        <v>14</v>
      </c>
      <c r="N10" s="7654"/>
      <c r="O10" s="7655"/>
      <c r="P10" s="7655"/>
      <c r="Q10" s="7655"/>
      <c r="R10" s="7655"/>
    </row>
    <row r="11" spans="1:20" ht="27" thickBot="1">
      <c r="A11" s="2873" t="s">
        <v>27</v>
      </c>
      <c r="B11" s="4461">
        <f t="shared" ref="B11:G11" si="0">SUM(B9:B10)</f>
        <v>0</v>
      </c>
      <c r="C11" s="4461">
        <f t="shared" si="0"/>
        <v>0</v>
      </c>
      <c r="D11" s="4461">
        <f t="shared" si="0"/>
        <v>0</v>
      </c>
      <c r="E11" s="4461">
        <f t="shared" si="0"/>
        <v>0</v>
      </c>
      <c r="F11" s="4461">
        <f t="shared" si="0"/>
        <v>14</v>
      </c>
      <c r="G11" s="4461">
        <f t="shared" si="0"/>
        <v>14</v>
      </c>
      <c r="H11" s="4461">
        <f>SUM(H9:H10)</f>
        <v>0</v>
      </c>
      <c r="I11" s="4461">
        <f>SUM(I9:I10)</f>
        <v>0</v>
      </c>
      <c r="J11" s="4461">
        <f>SUM(J9:J10)</f>
        <v>0</v>
      </c>
      <c r="K11" s="4461">
        <f>SUM(K10:K10)</f>
        <v>0</v>
      </c>
      <c r="L11" s="4461">
        <f>SUM(L10:L10)</f>
        <v>14</v>
      </c>
      <c r="M11" s="4462">
        <f>SUM(M10:M10)</f>
        <v>14</v>
      </c>
      <c r="N11" s="221"/>
      <c r="O11" s="221"/>
    </row>
    <row r="12" spans="1:20" ht="27" customHeight="1" thickBot="1">
      <c r="A12" s="2873" t="s">
        <v>15</v>
      </c>
      <c r="B12" s="4967"/>
      <c r="C12" s="4968"/>
      <c r="D12" s="2880"/>
      <c r="E12" s="4967"/>
      <c r="F12" s="4968"/>
      <c r="G12" s="2880"/>
      <c r="H12" s="4967"/>
      <c r="I12" s="4968"/>
      <c r="J12" s="2880"/>
      <c r="K12" s="4969"/>
      <c r="L12" s="4968"/>
      <c r="M12" s="4970"/>
      <c r="N12" s="221"/>
      <c r="O12" s="221"/>
    </row>
    <row r="13" spans="1:20" ht="26.25">
      <c r="A13" s="2877" t="s">
        <v>16</v>
      </c>
      <c r="B13" s="4967"/>
      <c r="C13" s="4431"/>
      <c r="D13" s="4470"/>
      <c r="E13" s="4967"/>
      <c r="F13" s="4431"/>
      <c r="G13" s="4470"/>
      <c r="H13" s="4967"/>
      <c r="I13" s="4431"/>
      <c r="J13" s="4470"/>
      <c r="K13" s="4969"/>
      <c r="L13" s="4468"/>
      <c r="M13" s="4971"/>
      <c r="N13" s="222"/>
      <c r="O13" s="222"/>
    </row>
    <row r="14" spans="1:20" ht="27" thickBot="1">
      <c r="A14" s="2872" t="s">
        <v>167</v>
      </c>
      <c r="B14" s="4896">
        <v>0</v>
      </c>
      <c r="C14" s="4897">
        <v>0</v>
      </c>
      <c r="D14" s="4906">
        <v>0</v>
      </c>
      <c r="E14" s="4918">
        <v>0</v>
      </c>
      <c r="F14" s="4972">
        <v>14</v>
      </c>
      <c r="G14" s="4898">
        <f>SUM(E14:F14)</f>
        <v>14</v>
      </c>
      <c r="H14" s="4918">
        <v>0</v>
      </c>
      <c r="I14" s="4972">
        <v>0</v>
      </c>
      <c r="J14" s="4898">
        <v>0</v>
      </c>
      <c r="K14" s="4964">
        <f>B14+E14</f>
        <v>0</v>
      </c>
      <c r="L14" s="4965">
        <f>C14+F14+I14</f>
        <v>14</v>
      </c>
      <c r="M14" s="4966">
        <f>D14+G14+J14</f>
        <v>14</v>
      </c>
      <c r="N14" s="217"/>
      <c r="O14" s="217"/>
    </row>
    <row r="15" spans="1:20" ht="27" thickBot="1">
      <c r="A15" s="2866" t="s">
        <v>17</v>
      </c>
      <c r="B15" s="4461">
        <f>SUM(B13:B14)</f>
        <v>0</v>
      </c>
      <c r="C15" s="4461">
        <f>SUM(C13:C14)</f>
        <v>0</v>
      </c>
      <c r="D15" s="4461">
        <f>SUM(D13:D14)</f>
        <v>0</v>
      </c>
      <c r="E15" s="4973">
        <f t="shared" ref="E15:M15" si="1">SUM(E14:E14)</f>
        <v>0</v>
      </c>
      <c r="F15" s="4973">
        <f t="shared" si="1"/>
        <v>14</v>
      </c>
      <c r="G15" s="4480">
        <f t="shared" si="1"/>
        <v>14</v>
      </c>
      <c r="H15" s="4973">
        <f>SUM(H14:H14)</f>
        <v>0</v>
      </c>
      <c r="I15" s="4973">
        <f>SUM(I14:I14)</f>
        <v>0</v>
      </c>
      <c r="J15" s="4480">
        <f>SUM(J14:J14)</f>
        <v>0</v>
      </c>
      <c r="K15" s="4973">
        <f t="shared" si="1"/>
        <v>0</v>
      </c>
      <c r="L15" s="4973">
        <f t="shared" si="1"/>
        <v>14</v>
      </c>
      <c r="M15" s="4480">
        <f t="shared" si="1"/>
        <v>14</v>
      </c>
      <c r="N15" s="223"/>
      <c r="O15" s="223"/>
    </row>
    <row r="16" spans="1:20" ht="32.25" customHeight="1" thickBot="1">
      <c r="A16" s="2881" t="s">
        <v>18</v>
      </c>
      <c r="B16" s="4433"/>
      <c r="C16" s="4935"/>
      <c r="D16" s="4974"/>
      <c r="E16" s="4433"/>
      <c r="F16" s="4935"/>
      <c r="G16" s="4975"/>
      <c r="H16" s="4433"/>
      <c r="I16" s="4935"/>
      <c r="J16" s="4975"/>
      <c r="K16" s="4976"/>
      <c r="L16" s="4977"/>
      <c r="M16" s="4978"/>
      <c r="N16" s="217"/>
      <c r="O16" s="217"/>
    </row>
    <row r="17" spans="1:19" ht="27" thickBot="1">
      <c r="A17" s="2872" t="s">
        <v>167</v>
      </c>
      <c r="B17" s="4979">
        <v>0</v>
      </c>
      <c r="C17" s="4980">
        <v>0</v>
      </c>
      <c r="D17" s="4939">
        <f>SUM(B17:C17)</f>
        <v>0</v>
      </c>
      <c r="E17" s="4981">
        <v>0</v>
      </c>
      <c r="F17" s="4982">
        <v>0</v>
      </c>
      <c r="G17" s="4939">
        <f>SUM(E17:F17)</f>
        <v>0</v>
      </c>
      <c r="H17" s="4981">
        <v>0</v>
      </c>
      <c r="I17" s="4982">
        <v>0</v>
      </c>
      <c r="J17" s="4939">
        <f>SUM(H17:I17)</f>
        <v>0</v>
      </c>
      <c r="K17" s="4983">
        <f>B17+E17</f>
        <v>0</v>
      </c>
      <c r="L17" s="4984">
        <f>C17+F17</f>
        <v>0</v>
      </c>
      <c r="M17" s="4985">
        <f>D17+G17</f>
        <v>0</v>
      </c>
      <c r="N17" s="217"/>
      <c r="O17" s="217"/>
    </row>
    <row r="18" spans="1:19" ht="26.25" thickBot="1">
      <c r="A18" s="2866" t="s">
        <v>19</v>
      </c>
      <c r="B18" s="4922">
        <f t="shared" ref="B18:M18" si="2">SUM(B17:B17)</f>
        <v>0</v>
      </c>
      <c r="C18" s="4922">
        <f t="shared" si="2"/>
        <v>0</v>
      </c>
      <c r="D18" s="4922">
        <f t="shared" si="2"/>
        <v>0</v>
      </c>
      <c r="E18" s="4922">
        <f t="shared" si="2"/>
        <v>0</v>
      </c>
      <c r="F18" s="4922">
        <f t="shared" si="2"/>
        <v>0</v>
      </c>
      <c r="G18" s="4922">
        <f t="shared" si="2"/>
        <v>0</v>
      </c>
      <c r="H18" s="4922">
        <f>SUM(H17:H17)</f>
        <v>0</v>
      </c>
      <c r="I18" s="4922">
        <f>SUM(I17:I17)</f>
        <v>0</v>
      </c>
      <c r="J18" s="4922">
        <f>SUM(J17:J17)</f>
        <v>0</v>
      </c>
      <c r="K18" s="4922">
        <f t="shared" si="2"/>
        <v>0</v>
      </c>
      <c r="L18" s="4922">
        <f t="shared" si="2"/>
        <v>0</v>
      </c>
      <c r="M18" s="4480">
        <f t="shared" si="2"/>
        <v>0</v>
      </c>
      <c r="N18" s="217"/>
      <c r="O18" s="217"/>
    </row>
    <row r="19" spans="1:19" ht="26.25" thickBot="1">
      <c r="A19" s="2878" t="s">
        <v>29</v>
      </c>
      <c r="B19" s="4461">
        <f t="shared" ref="B19:M19" si="3">B15</f>
        <v>0</v>
      </c>
      <c r="C19" s="4461">
        <f t="shared" si="3"/>
        <v>0</v>
      </c>
      <c r="D19" s="4461">
        <f t="shared" si="3"/>
        <v>0</v>
      </c>
      <c r="E19" s="4461">
        <f t="shared" si="3"/>
        <v>0</v>
      </c>
      <c r="F19" s="4461">
        <f t="shared" si="3"/>
        <v>14</v>
      </c>
      <c r="G19" s="4986">
        <f t="shared" si="3"/>
        <v>14</v>
      </c>
      <c r="H19" s="4461">
        <f>H15</f>
        <v>0</v>
      </c>
      <c r="I19" s="4461">
        <f>I15</f>
        <v>0</v>
      </c>
      <c r="J19" s="4986">
        <f>J15</f>
        <v>0</v>
      </c>
      <c r="K19" s="4986">
        <f t="shared" si="3"/>
        <v>0</v>
      </c>
      <c r="L19" s="4986">
        <f t="shared" si="3"/>
        <v>14</v>
      </c>
      <c r="M19" s="4462">
        <f t="shared" si="3"/>
        <v>14</v>
      </c>
      <c r="N19" s="233"/>
      <c r="O19" s="233"/>
    </row>
    <row r="20" spans="1:19" ht="26.25" thickBot="1">
      <c r="A20" s="2878" t="s">
        <v>30</v>
      </c>
      <c r="B20" s="4461">
        <f t="shared" ref="B20:M20" si="4">B18</f>
        <v>0</v>
      </c>
      <c r="C20" s="4461">
        <f t="shared" si="4"/>
        <v>0</v>
      </c>
      <c r="D20" s="4461">
        <f t="shared" si="4"/>
        <v>0</v>
      </c>
      <c r="E20" s="4461">
        <f t="shared" si="4"/>
        <v>0</v>
      </c>
      <c r="F20" s="4461">
        <f t="shared" si="4"/>
        <v>0</v>
      </c>
      <c r="G20" s="4986">
        <f t="shared" si="4"/>
        <v>0</v>
      </c>
      <c r="H20" s="4461">
        <f>H18</f>
        <v>0</v>
      </c>
      <c r="I20" s="4461">
        <f>I18</f>
        <v>0</v>
      </c>
      <c r="J20" s="4986">
        <f>J18</f>
        <v>0</v>
      </c>
      <c r="K20" s="4986">
        <f t="shared" si="4"/>
        <v>0</v>
      </c>
      <c r="L20" s="4986">
        <f t="shared" si="4"/>
        <v>0</v>
      </c>
      <c r="M20" s="4462">
        <f t="shared" si="4"/>
        <v>0</v>
      </c>
      <c r="N20" s="42"/>
      <c r="O20" s="42"/>
    </row>
    <row r="21" spans="1:19" ht="30.75" thickBot="1">
      <c r="A21" s="1394" t="s">
        <v>31</v>
      </c>
      <c r="B21" s="4318">
        <f t="shared" ref="B21:M21" si="5">SUM(B19:B20)</f>
        <v>0</v>
      </c>
      <c r="C21" s="4318">
        <f t="shared" si="5"/>
        <v>0</v>
      </c>
      <c r="D21" s="4318">
        <f t="shared" si="5"/>
        <v>0</v>
      </c>
      <c r="E21" s="4318">
        <f t="shared" si="5"/>
        <v>0</v>
      </c>
      <c r="F21" s="4318">
        <f t="shared" si="5"/>
        <v>14</v>
      </c>
      <c r="G21" s="4987">
        <f t="shared" si="5"/>
        <v>14</v>
      </c>
      <c r="H21" s="4318">
        <f>SUM(H19:H20)</f>
        <v>0</v>
      </c>
      <c r="I21" s="4318">
        <f>SUM(I19:I20)</f>
        <v>0</v>
      </c>
      <c r="J21" s="4987">
        <f>SUM(J19:J20)</f>
        <v>0</v>
      </c>
      <c r="K21" s="4987">
        <f t="shared" si="5"/>
        <v>0</v>
      </c>
      <c r="L21" s="4987">
        <f t="shared" si="5"/>
        <v>14</v>
      </c>
      <c r="M21" s="4988">
        <f t="shared" si="5"/>
        <v>14</v>
      </c>
      <c r="N21" s="42"/>
      <c r="O21" s="42"/>
    </row>
    <row r="22" spans="1:19">
      <c r="A22" s="217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17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656"/>
      <c r="B24" s="7656"/>
      <c r="C24" s="7656"/>
      <c r="D24" s="7656"/>
      <c r="E24" s="7656"/>
      <c r="F24" s="7656"/>
      <c r="G24" s="7656"/>
      <c r="H24" s="7656"/>
      <c r="I24" s="7656"/>
      <c r="J24" s="7656"/>
      <c r="K24" s="7656"/>
      <c r="L24" s="7656"/>
      <c r="M24" s="7656"/>
      <c r="N24" s="7656"/>
      <c r="O24" s="7656"/>
      <c r="P24" s="7656"/>
      <c r="Q24" s="7656"/>
      <c r="R24" s="7656"/>
      <c r="S24" s="7656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1393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Лист38">
    <tabColor rgb="FF00B050"/>
  </sheetPr>
  <dimension ref="A1:AE40"/>
  <sheetViews>
    <sheetView zoomScale="50" zoomScaleNormal="50" workbookViewId="0">
      <selection activeCell="Q33" sqref="Q33"/>
    </sheetView>
  </sheetViews>
  <sheetFormatPr defaultRowHeight="36" customHeight="1"/>
  <cols>
    <col min="1" max="1" width="95.140625" style="107" customWidth="1"/>
    <col min="2" max="2" width="17.85546875" style="107" customWidth="1"/>
    <col min="3" max="4" width="18.7109375" style="107" customWidth="1"/>
    <col min="5" max="5" width="16.7109375" style="107" customWidth="1"/>
    <col min="6" max="7" width="18.7109375" style="107" customWidth="1"/>
    <col min="8" max="8" width="17" style="107" customWidth="1"/>
    <col min="9" max="10" width="18.7109375" style="107" customWidth="1"/>
    <col min="11" max="11" width="15.5703125" style="107" customWidth="1"/>
    <col min="12" max="13" width="18.710937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95.140625" style="107" customWidth="1"/>
    <col min="258" max="269" width="18.7109375" style="107" customWidth="1"/>
    <col min="270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95.140625" style="107" customWidth="1"/>
    <col min="514" max="525" width="18.7109375" style="107" customWidth="1"/>
    <col min="526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95.140625" style="107" customWidth="1"/>
    <col min="770" max="781" width="18.7109375" style="107" customWidth="1"/>
    <col min="782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95.140625" style="107" customWidth="1"/>
    <col min="1026" max="1037" width="18.7109375" style="107" customWidth="1"/>
    <col min="1038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95.140625" style="107" customWidth="1"/>
    <col min="1282" max="1293" width="18.7109375" style="107" customWidth="1"/>
    <col min="1294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95.140625" style="107" customWidth="1"/>
    <col min="1538" max="1549" width="18.7109375" style="107" customWidth="1"/>
    <col min="1550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95.140625" style="107" customWidth="1"/>
    <col min="1794" max="1805" width="18.7109375" style="107" customWidth="1"/>
    <col min="1806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95.140625" style="107" customWidth="1"/>
    <col min="2050" max="2061" width="18.7109375" style="107" customWidth="1"/>
    <col min="2062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95.140625" style="107" customWidth="1"/>
    <col min="2306" max="2317" width="18.7109375" style="107" customWidth="1"/>
    <col min="2318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95.140625" style="107" customWidth="1"/>
    <col min="2562" max="2573" width="18.7109375" style="107" customWidth="1"/>
    <col min="2574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95.140625" style="107" customWidth="1"/>
    <col min="2818" max="2829" width="18.7109375" style="107" customWidth="1"/>
    <col min="2830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95.140625" style="107" customWidth="1"/>
    <col min="3074" max="3085" width="18.7109375" style="107" customWidth="1"/>
    <col min="3086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95.140625" style="107" customWidth="1"/>
    <col min="3330" max="3341" width="18.7109375" style="107" customWidth="1"/>
    <col min="3342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95.140625" style="107" customWidth="1"/>
    <col min="3586" max="3597" width="18.7109375" style="107" customWidth="1"/>
    <col min="3598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95.140625" style="107" customWidth="1"/>
    <col min="3842" max="3853" width="18.7109375" style="107" customWidth="1"/>
    <col min="3854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95.140625" style="107" customWidth="1"/>
    <col min="4098" max="4109" width="18.7109375" style="107" customWidth="1"/>
    <col min="4110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95.140625" style="107" customWidth="1"/>
    <col min="4354" max="4365" width="18.7109375" style="107" customWidth="1"/>
    <col min="4366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95.140625" style="107" customWidth="1"/>
    <col min="4610" max="4621" width="18.7109375" style="107" customWidth="1"/>
    <col min="4622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95.140625" style="107" customWidth="1"/>
    <col min="4866" max="4877" width="18.7109375" style="107" customWidth="1"/>
    <col min="4878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95.140625" style="107" customWidth="1"/>
    <col min="5122" max="5133" width="18.7109375" style="107" customWidth="1"/>
    <col min="5134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95.140625" style="107" customWidth="1"/>
    <col min="5378" max="5389" width="18.7109375" style="107" customWidth="1"/>
    <col min="5390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95.140625" style="107" customWidth="1"/>
    <col min="5634" max="5645" width="18.7109375" style="107" customWidth="1"/>
    <col min="5646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95.140625" style="107" customWidth="1"/>
    <col min="5890" max="5901" width="18.7109375" style="107" customWidth="1"/>
    <col min="5902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95.140625" style="107" customWidth="1"/>
    <col min="6146" max="6157" width="18.7109375" style="107" customWidth="1"/>
    <col min="6158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95.140625" style="107" customWidth="1"/>
    <col min="6402" max="6413" width="18.7109375" style="107" customWidth="1"/>
    <col min="6414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95.140625" style="107" customWidth="1"/>
    <col min="6658" max="6669" width="18.7109375" style="107" customWidth="1"/>
    <col min="6670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95.140625" style="107" customWidth="1"/>
    <col min="6914" max="6925" width="18.7109375" style="107" customWidth="1"/>
    <col min="6926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95.140625" style="107" customWidth="1"/>
    <col min="7170" max="7181" width="18.7109375" style="107" customWidth="1"/>
    <col min="7182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95.140625" style="107" customWidth="1"/>
    <col min="7426" max="7437" width="18.7109375" style="107" customWidth="1"/>
    <col min="7438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95.140625" style="107" customWidth="1"/>
    <col min="7682" max="7693" width="18.7109375" style="107" customWidth="1"/>
    <col min="7694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95.140625" style="107" customWidth="1"/>
    <col min="7938" max="7949" width="18.7109375" style="107" customWidth="1"/>
    <col min="7950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95.140625" style="107" customWidth="1"/>
    <col min="8194" max="8205" width="18.7109375" style="107" customWidth="1"/>
    <col min="8206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95.140625" style="107" customWidth="1"/>
    <col min="8450" max="8461" width="18.7109375" style="107" customWidth="1"/>
    <col min="8462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95.140625" style="107" customWidth="1"/>
    <col min="8706" max="8717" width="18.7109375" style="107" customWidth="1"/>
    <col min="8718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95.140625" style="107" customWidth="1"/>
    <col min="8962" max="8973" width="18.7109375" style="107" customWidth="1"/>
    <col min="8974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95.140625" style="107" customWidth="1"/>
    <col min="9218" max="9229" width="18.7109375" style="107" customWidth="1"/>
    <col min="9230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95.140625" style="107" customWidth="1"/>
    <col min="9474" max="9485" width="18.7109375" style="107" customWidth="1"/>
    <col min="9486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95.140625" style="107" customWidth="1"/>
    <col min="9730" max="9741" width="18.7109375" style="107" customWidth="1"/>
    <col min="9742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95.140625" style="107" customWidth="1"/>
    <col min="9986" max="9997" width="18.7109375" style="107" customWidth="1"/>
    <col min="9998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95.140625" style="107" customWidth="1"/>
    <col min="10242" max="10253" width="18.7109375" style="107" customWidth="1"/>
    <col min="10254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95.140625" style="107" customWidth="1"/>
    <col min="10498" max="10509" width="18.7109375" style="107" customWidth="1"/>
    <col min="10510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95.140625" style="107" customWidth="1"/>
    <col min="10754" max="10765" width="18.7109375" style="107" customWidth="1"/>
    <col min="10766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95.140625" style="107" customWidth="1"/>
    <col min="11010" max="11021" width="18.7109375" style="107" customWidth="1"/>
    <col min="11022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95.140625" style="107" customWidth="1"/>
    <col min="11266" max="11277" width="18.7109375" style="107" customWidth="1"/>
    <col min="11278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95.140625" style="107" customWidth="1"/>
    <col min="11522" max="11533" width="18.7109375" style="107" customWidth="1"/>
    <col min="11534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95.140625" style="107" customWidth="1"/>
    <col min="11778" max="11789" width="18.7109375" style="107" customWidth="1"/>
    <col min="11790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95.140625" style="107" customWidth="1"/>
    <col min="12034" max="12045" width="18.7109375" style="107" customWidth="1"/>
    <col min="12046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95.140625" style="107" customWidth="1"/>
    <col min="12290" max="12301" width="18.7109375" style="107" customWidth="1"/>
    <col min="12302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95.140625" style="107" customWidth="1"/>
    <col min="12546" max="12557" width="18.7109375" style="107" customWidth="1"/>
    <col min="12558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95.140625" style="107" customWidth="1"/>
    <col min="12802" max="12813" width="18.7109375" style="107" customWidth="1"/>
    <col min="12814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95.140625" style="107" customWidth="1"/>
    <col min="13058" max="13069" width="18.7109375" style="107" customWidth="1"/>
    <col min="13070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95.140625" style="107" customWidth="1"/>
    <col min="13314" max="13325" width="18.7109375" style="107" customWidth="1"/>
    <col min="13326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95.140625" style="107" customWidth="1"/>
    <col min="13570" max="13581" width="18.7109375" style="107" customWidth="1"/>
    <col min="13582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95.140625" style="107" customWidth="1"/>
    <col min="13826" max="13837" width="18.7109375" style="107" customWidth="1"/>
    <col min="13838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95.140625" style="107" customWidth="1"/>
    <col min="14082" max="14093" width="18.7109375" style="107" customWidth="1"/>
    <col min="14094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95.140625" style="107" customWidth="1"/>
    <col min="14338" max="14349" width="18.7109375" style="107" customWidth="1"/>
    <col min="14350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95.140625" style="107" customWidth="1"/>
    <col min="14594" max="14605" width="18.7109375" style="107" customWidth="1"/>
    <col min="14606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95.140625" style="107" customWidth="1"/>
    <col min="14850" max="14861" width="18.7109375" style="107" customWidth="1"/>
    <col min="14862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95.140625" style="107" customWidth="1"/>
    <col min="15106" max="15117" width="18.7109375" style="107" customWidth="1"/>
    <col min="15118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95.140625" style="107" customWidth="1"/>
    <col min="15362" max="15373" width="18.7109375" style="107" customWidth="1"/>
    <col min="15374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95.140625" style="107" customWidth="1"/>
    <col min="15618" max="15629" width="18.7109375" style="107" customWidth="1"/>
    <col min="15630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95.140625" style="107" customWidth="1"/>
    <col min="15874" max="15885" width="18.7109375" style="107" customWidth="1"/>
    <col min="15886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95.140625" style="107" customWidth="1"/>
    <col min="16130" max="16141" width="18.7109375" style="107" customWidth="1"/>
    <col min="16142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31" ht="32.25" customHeight="1">
      <c r="A1" s="7086" t="s">
        <v>157</v>
      </c>
      <c r="B1" s="7086"/>
      <c r="C1" s="7086"/>
      <c r="D1" s="7086"/>
      <c r="E1" s="7086"/>
      <c r="F1" s="7086"/>
      <c r="G1" s="7086"/>
      <c r="H1" s="7086"/>
      <c r="I1" s="7086"/>
      <c r="J1" s="7086"/>
      <c r="K1" s="7086"/>
      <c r="L1" s="7086"/>
      <c r="M1" s="7086"/>
      <c r="N1" s="234"/>
      <c r="O1" s="234"/>
      <c r="P1" s="234"/>
      <c r="Q1" s="234"/>
      <c r="R1" s="234"/>
      <c r="S1" s="234"/>
      <c r="T1" s="234"/>
    </row>
    <row r="2" spans="1:31" ht="22.5" customHeight="1">
      <c r="A2" s="7086" t="s">
        <v>158</v>
      </c>
      <c r="B2" s="7086"/>
      <c r="C2" s="7086"/>
      <c r="D2" s="7086"/>
      <c r="E2" s="7086"/>
      <c r="F2" s="7086"/>
      <c r="G2" s="7086"/>
      <c r="H2" s="7086"/>
      <c r="I2" s="7086"/>
      <c r="J2" s="7086"/>
      <c r="K2" s="7086"/>
      <c r="L2" s="7086"/>
      <c r="M2" s="7086"/>
      <c r="N2" s="234"/>
      <c r="O2" s="234"/>
      <c r="P2" s="234"/>
    </row>
    <row r="3" spans="1:31" ht="24.75" customHeight="1">
      <c r="A3" s="7086" t="s">
        <v>446</v>
      </c>
      <c r="B3" s="7086"/>
      <c r="C3" s="7086"/>
      <c r="D3" s="7086"/>
      <c r="E3" s="7086"/>
      <c r="F3" s="7086"/>
      <c r="G3" s="7086"/>
      <c r="H3" s="7086"/>
      <c r="I3" s="7086"/>
      <c r="J3" s="7086"/>
      <c r="K3" s="7086"/>
      <c r="L3" s="7086"/>
      <c r="M3" s="7086"/>
      <c r="N3" s="4366"/>
      <c r="O3" s="4366"/>
    </row>
    <row r="4" spans="1:31" ht="19.5" customHeight="1" thickBot="1">
      <c r="A4" s="224"/>
    </row>
    <row r="5" spans="1:31" ht="33" customHeight="1" thickBot="1">
      <c r="A5" s="7608" t="s">
        <v>1</v>
      </c>
      <c r="B5" s="7675" t="s">
        <v>36</v>
      </c>
      <c r="C5" s="7676"/>
      <c r="D5" s="7677"/>
      <c r="E5" s="7675" t="s">
        <v>37</v>
      </c>
      <c r="F5" s="7676"/>
      <c r="G5" s="7677"/>
      <c r="H5" s="7675" t="s">
        <v>43</v>
      </c>
      <c r="I5" s="7676"/>
      <c r="J5" s="7677"/>
      <c r="K5" s="7617" t="s">
        <v>343</v>
      </c>
      <c r="L5" s="7618"/>
      <c r="M5" s="7619"/>
      <c r="N5" s="235"/>
      <c r="O5" s="235"/>
    </row>
    <row r="6" spans="1:31" ht="33" customHeight="1" thickBot="1">
      <c r="A6" s="7609"/>
      <c r="B6" s="7678" t="s">
        <v>39</v>
      </c>
      <c r="C6" s="7679"/>
      <c r="D6" s="7680"/>
      <c r="E6" s="7678" t="s">
        <v>39</v>
      </c>
      <c r="F6" s="7679"/>
      <c r="G6" s="7680"/>
      <c r="H6" s="7678" t="s">
        <v>39</v>
      </c>
      <c r="I6" s="7679"/>
      <c r="J6" s="7680"/>
      <c r="K6" s="7620"/>
      <c r="L6" s="7621"/>
      <c r="M6" s="7622"/>
      <c r="N6" s="235"/>
      <c r="O6" s="235"/>
    </row>
    <row r="7" spans="1:31" ht="68.25" customHeight="1" thickBot="1">
      <c r="A7" s="7610"/>
      <c r="B7" s="4391" t="s">
        <v>7</v>
      </c>
      <c r="C7" s="4392" t="s">
        <v>8</v>
      </c>
      <c r="D7" s="4393" t="s">
        <v>9</v>
      </c>
      <c r="E7" s="4391" t="s">
        <v>7</v>
      </c>
      <c r="F7" s="4392" t="s">
        <v>8</v>
      </c>
      <c r="G7" s="4393" t="s">
        <v>9</v>
      </c>
      <c r="H7" s="4391" t="s">
        <v>7</v>
      </c>
      <c r="I7" s="4392" t="s">
        <v>8</v>
      </c>
      <c r="J7" s="4393" t="s">
        <v>9</v>
      </c>
      <c r="K7" s="4391" t="s">
        <v>7</v>
      </c>
      <c r="L7" s="4392" t="s">
        <v>8</v>
      </c>
      <c r="M7" s="4393" t="s">
        <v>9</v>
      </c>
      <c r="N7" s="235"/>
      <c r="O7" s="235"/>
    </row>
    <row r="8" spans="1:31" ht="24.75" customHeight="1" thickBot="1">
      <c r="A8" s="4394" t="s">
        <v>10</v>
      </c>
      <c r="B8" s="4450"/>
      <c r="C8" s="2386"/>
      <c r="D8" s="4451"/>
      <c r="E8" s="4450"/>
      <c r="F8" s="2386"/>
      <c r="G8" s="2387"/>
      <c r="H8" s="4452"/>
      <c r="I8" s="4453"/>
      <c r="J8" s="4454"/>
      <c r="K8" s="2882"/>
      <c r="L8" s="2355"/>
      <c r="M8" s="2356"/>
      <c r="N8" s="235"/>
      <c r="O8" s="235"/>
    </row>
    <row r="9" spans="1:31" ht="27.75" customHeight="1">
      <c r="A9" s="4455" t="s">
        <v>348</v>
      </c>
      <c r="B9" s="6216">
        <v>0</v>
      </c>
      <c r="C9" s="6217">
        <v>24</v>
      </c>
      <c r="D9" s="6194">
        <f>B9+C9</f>
        <v>24</v>
      </c>
      <c r="E9" s="6192">
        <f>E30+E18</f>
        <v>0</v>
      </c>
      <c r="F9" s="6193">
        <v>45</v>
      </c>
      <c r="G9" s="6218">
        <v>45</v>
      </c>
      <c r="H9" s="6192">
        <f>H30+H18</f>
        <v>0</v>
      </c>
      <c r="I9" s="6193">
        <v>32</v>
      </c>
      <c r="J9" s="6218">
        <v>32</v>
      </c>
      <c r="K9" s="5933">
        <f t="shared" ref="K9:M14" si="0">B9+E9+H9</f>
        <v>0</v>
      </c>
      <c r="L9" s="5385">
        <f t="shared" si="0"/>
        <v>101</v>
      </c>
      <c r="M9" s="5934">
        <f t="shared" si="0"/>
        <v>101</v>
      </c>
      <c r="N9" s="7606"/>
      <c r="O9" s="7607"/>
      <c r="P9" s="7607"/>
      <c r="Q9" s="7607"/>
      <c r="R9" s="7607"/>
      <c r="S9" s="7607"/>
      <c r="T9" s="7607"/>
      <c r="U9" s="7607"/>
      <c r="V9" s="7607"/>
      <c r="W9" s="7607"/>
      <c r="X9" s="7607"/>
      <c r="Y9" s="7607"/>
    </row>
    <row r="10" spans="1:31" ht="27.75" customHeight="1">
      <c r="A10" s="4395" t="s">
        <v>349</v>
      </c>
      <c r="B10" s="6216">
        <v>0</v>
      </c>
      <c r="C10" s="6217">
        <v>35</v>
      </c>
      <c r="D10" s="6194">
        <v>35</v>
      </c>
      <c r="E10" s="6192">
        <f>E31+E19</f>
        <v>0</v>
      </c>
      <c r="F10" s="6193">
        <v>8</v>
      </c>
      <c r="G10" s="6218">
        <v>8</v>
      </c>
      <c r="H10" s="6192">
        <f>H31+H19</f>
        <v>0</v>
      </c>
      <c r="I10" s="6193">
        <v>7</v>
      </c>
      <c r="J10" s="6218">
        <v>7</v>
      </c>
      <c r="K10" s="5935">
        <f t="shared" si="0"/>
        <v>0</v>
      </c>
      <c r="L10" s="5936">
        <f t="shared" si="0"/>
        <v>50</v>
      </c>
      <c r="M10" s="5937">
        <f t="shared" si="0"/>
        <v>50</v>
      </c>
      <c r="N10" s="4397"/>
      <c r="O10" s="4368"/>
      <c r="P10" s="4368"/>
      <c r="Q10" s="4368"/>
      <c r="R10" s="4368"/>
      <c r="S10" s="4368"/>
      <c r="T10" s="4368"/>
      <c r="U10" s="4368"/>
      <c r="V10" s="4368"/>
      <c r="W10" s="4368"/>
      <c r="X10" s="4368"/>
      <c r="Y10" s="4368"/>
    </row>
    <row r="11" spans="1:31" ht="27.75" customHeight="1">
      <c r="A11" s="4395" t="s">
        <v>350</v>
      </c>
      <c r="B11" s="6216">
        <v>0</v>
      </c>
      <c r="C11" s="6217">
        <v>46</v>
      </c>
      <c r="D11" s="6194">
        <f>B11+C11</f>
        <v>46</v>
      </c>
      <c r="E11" s="6192">
        <f>E32+E20</f>
        <v>0</v>
      </c>
      <c r="F11" s="6193">
        <v>25</v>
      </c>
      <c r="G11" s="6218">
        <v>25</v>
      </c>
      <c r="H11" s="6192">
        <f>H32+H20</f>
        <v>0</v>
      </c>
      <c r="I11" s="6193">
        <v>31</v>
      </c>
      <c r="J11" s="6218">
        <v>31</v>
      </c>
      <c r="K11" s="5935">
        <f t="shared" si="0"/>
        <v>0</v>
      </c>
      <c r="L11" s="5936">
        <f t="shared" si="0"/>
        <v>102</v>
      </c>
      <c r="M11" s="5937">
        <f t="shared" si="0"/>
        <v>102</v>
      </c>
      <c r="N11" s="7606"/>
      <c r="O11" s="7607"/>
      <c r="P11" s="7607"/>
      <c r="Q11" s="7607"/>
      <c r="R11" s="7607"/>
      <c r="S11" s="7607"/>
      <c r="T11" s="7607"/>
      <c r="U11" s="7607"/>
      <c r="V11" s="7607"/>
      <c r="W11" s="7607"/>
      <c r="X11" s="7607"/>
      <c r="Y11" s="7607"/>
      <c r="Z11" s="7607"/>
      <c r="AA11" s="7607"/>
      <c r="AB11" s="7607"/>
      <c r="AC11" s="7607"/>
      <c r="AD11" s="7607"/>
      <c r="AE11" s="7607"/>
    </row>
    <row r="12" spans="1:31" ht="25.5" customHeight="1">
      <c r="A12" s="4395" t="s">
        <v>169</v>
      </c>
      <c r="B12" s="6216">
        <v>0</v>
      </c>
      <c r="C12" s="6217">
        <v>0</v>
      </c>
      <c r="D12" s="6194">
        <f>SUM(B12:C12)</f>
        <v>0</v>
      </c>
      <c r="E12" s="6216">
        <v>0</v>
      </c>
      <c r="F12" s="6217">
        <v>5</v>
      </c>
      <c r="G12" s="6218">
        <f>SUM(E12:F12)</f>
        <v>5</v>
      </c>
      <c r="H12" s="6192">
        <v>0</v>
      </c>
      <c r="I12" s="6193">
        <v>6</v>
      </c>
      <c r="J12" s="6218">
        <v>6</v>
      </c>
      <c r="K12" s="5935">
        <f>B12+E12+H12</f>
        <v>0</v>
      </c>
      <c r="L12" s="5936">
        <f t="shared" si="0"/>
        <v>11</v>
      </c>
      <c r="M12" s="5937">
        <f t="shared" si="0"/>
        <v>11</v>
      </c>
      <c r="N12" s="7606"/>
      <c r="O12" s="7607"/>
      <c r="P12" s="7607"/>
      <c r="Q12" s="7607"/>
      <c r="R12" s="7607"/>
      <c r="S12" s="7607"/>
      <c r="T12" s="7607"/>
    </row>
    <row r="13" spans="1:31" ht="25.5" customHeight="1">
      <c r="A13" s="4398" t="s">
        <v>170</v>
      </c>
      <c r="B13" s="6216">
        <v>0</v>
      </c>
      <c r="C13" s="6217">
        <v>8</v>
      </c>
      <c r="D13" s="6194">
        <v>8</v>
      </c>
      <c r="E13" s="6216">
        <v>0</v>
      </c>
      <c r="F13" s="6217">
        <v>6</v>
      </c>
      <c r="G13" s="6218">
        <f>SUM(E13:F13)</f>
        <v>6</v>
      </c>
      <c r="H13" s="6192">
        <v>0</v>
      </c>
      <c r="I13" s="6193">
        <v>8</v>
      </c>
      <c r="J13" s="6218">
        <v>8</v>
      </c>
      <c r="K13" s="5935">
        <f t="shared" si="0"/>
        <v>0</v>
      </c>
      <c r="L13" s="5936">
        <f>C13+F13+I13</f>
        <v>22</v>
      </c>
      <c r="M13" s="5937">
        <f>D13+G13+J13</f>
        <v>22</v>
      </c>
      <c r="N13" s="7606"/>
      <c r="O13" s="7607"/>
      <c r="P13" s="7607"/>
      <c r="Q13" s="7607"/>
      <c r="R13" s="7607"/>
      <c r="S13" s="7607"/>
      <c r="T13" s="7607"/>
      <c r="U13" s="7607"/>
      <c r="V13" s="7607"/>
    </row>
    <row r="14" spans="1:31" ht="54.75" customHeight="1" thickBot="1">
      <c r="A14" s="4398" t="s">
        <v>171</v>
      </c>
      <c r="B14" s="6216">
        <v>0</v>
      </c>
      <c r="C14" s="6217">
        <v>15</v>
      </c>
      <c r="D14" s="6194">
        <v>15</v>
      </c>
      <c r="E14" s="6216">
        <v>0</v>
      </c>
      <c r="F14" s="6217">
        <v>11</v>
      </c>
      <c r="G14" s="6218">
        <f>SUM(E14:F14)</f>
        <v>11</v>
      </c>
      <c r="H14" s="6192">
        <v>0</v>
      </c>
      <c r="I14" s="6193">
        <v>11</v>
      </c>
      <c r="J14" s="6218">
        <v>11</v>
      </c>
      <c r="K14" s="5935">
        <f t="shared" si="0"/>
        <v>0</v>
      </c>
      <c r="L14" s="5936">
        <f t="shared" si="0"/>
        <v>37</v>
      </c>
      <c r="M14" s="5937">
        <f t="shared" si="0"/>
        <v>37</v>
      </c>
      <c r="N14" s="7606"/>
      <c r="O14" s="7607"/>
      <c r="P14" s="7607"/>
      <c r="Q14" s="7607"/>
      <c r="R14" s="7607"/>
      <c r="S14" s="7607"/>
      <c r="T14" s="7607"/>
    </row>
    <row r="15" spans="1:31" ht="36.75" customHeight="1" thickBot="1">
      <c r="A15" s="4399" t="s">
        <v>27</v>
      </c>
      <c r="B15" s="6195">
        <f t="shared" ref="B15:J15" si="1">SUM(B8:B14)</f>
        <v>0</v>
      </c>
      <c r="C15" s="6195">
        <f t="shared" si="1"/>
        <v>128</v>
      </c>
      <c r="D15" s="6195">
        <f t="shared" si="1"/>
        <v>128</v>
      </c>
      <c r="E15" s="6195">
        <f t="shared" si="1"/>
        <v>0</v>
      </c>
      <c r="F15" s="6195">
        <f t="shared" si="1"/>
        <v>100</v>
      </c>
      <c r="G15" s="6195">
        <f t="shared" si="1"/>
        <v>100</v>
      </c>
      <c r="H15" s="6195">
        <f t="shared" si="1"/>
        <v>0</v>
      </c>
      <c r="I15" s="6195">
        <f t="shared" si="1"/>
        <v>95</v>
      </c>
      <c r="J15" s="6195">
        <f t="shared" si="1"/>
        <v>95</v>
      </c>
      <c r="K15" s="4400">
        <f t="shared" ref="K15:M15" si="2">SUM(K8:K14)</f>
        <v>0</v>
      </c>
      <c r="L15" s="4400">
        <f>SUM(L8:L14)</f>
        <v>323</v>
      </c>
      <c r="M15" s="4416">
        <f t="shared" si="2"/>
        <v>323</v>
      </c>
      <c r="N15" s="235"/>
      <c r="O15" s="235"/>
    </row>
    <row r="16" spans="1:31" ht="27" customHeight="1" thickBot="1">
      <c r="A16" s="4399" t="s">
        <v>15</v>
      </c>
      <c r="B16" s="6198"/>
      <c r="C16" s="6219"/>
      <c r="D16" s="6220"/>
      <c r="E16" s="6198"/>
      <c r="F16" s="6219"/>
      <c r="G16" s="6220"/>
      <c r="H16" s="6198"/>
      <c r="I16" s="6219"/>
      <c r="J16" s="6220"/>
      <c r="K16" s="4403"/>
      <c r="L16" s="4402"/>
      <c r="M16" s="4404"/>
      <c r="N16" s="235"/>
      <c r="O16" s="235"/>
    </row>
    <row r="17" spans="1:21" ht="31.5" customHeight="1">
      <c r="A17" s="4405" t="s">
        <v>16</v>
      </c>
      <c r="B17" s="6221"/>
      <c r="C17" s="6222"/>
      <c r="D17" s="6223"/>
      <c r="E17" s="6221"/>
      <c r="F17" s="6222"/>
      <c r="G17" s="6223"/>
      <c r="H17" s="6221"/>
      <c r="I17" s="6222"/>
      <c r="J17" s="6223"/>
      <c r="K17" s="4406"/>
      <c r="L17" s="4407"/>
      <c r="M17" s="4408"/>
      <c r="N17" s="236"/>
      <c r="O17" s="236"/>
    </row>
    <row r="18" spans="1:21" ht="24.95" customHeight="1">
      <c r="A18" s="4395" t="s">
        <v>348</v>
      </c>
      <c r="B18" s="6216">
        <v>0</v>
      </c>
      <c r="C18" s="6217">
        <v>24</v>
      </c>
      <c r="D18" s="6194">
        <v>24</v>
      </c>
      <c r="E18" s="6216">
        <v>0</v>
      </c>
      <c r="F18" s="6217">
        <v>45</v>
      </c>
      <c r="G18" s="6218">
        <v>45</v>
      </c>
      <c r="H18" s="6192">
        <v>0</v>
      </c>
      <c r="I18" s="6193">
        <v>32</v>
      </c>
      <c r="J18" s="6218">
        <v>32</v>
      </c>
      <c r="K18" s="5935">
        <f t="shared" ref="K18:M23" si="3">B18+E18+H18</f>
        <v>0</v>
      </c>
      <c r="L18" s="5936">
        <f t="shared" si="3"/>
        <v>101</v>
      </c>
      <c r="M18" s="5937">
        <f t="shared" si="3"/>
        <v>101</v>
      </c>
      <c r="N18" s="4369"/>
      <c r="O18" s="4369"/>
    </row>
    <row r="19" spans="1:21" ht="24.95" customHeight="1">
      <c r="A19" s="4395" t="s">
        <v>349</v>
      </c>
      <c r="B19" s="6216">
        <v>0</v>
      </c>
      <c r="C19" s="6217">
        <v>35</v>
      </c>
      <c r="D19" s="6194">
        <v>35</v>
      </c>
      <c r="E19" s="6216">
        <v>0</v>
      </c>
      <c r="F19" s="6217">
        <v>8</v>
      </c>
      <c r="G19" s="6218">
        <v>8</v>
      </c>
      <c r="H19" s="6192">
        <v>0</v>
      </c>
      <c r="I19" s="6193">
        <v>7</v>
      </c>
      <c r="J19" s="6218">
        <v>7</v>
      </c>
      <c r="K19" s="5935">
        <f t="shared" si="3"/>
        <v>0</v>
      </c>
      <c r="L19" s="5936">
        <f t="shared" si="3"/>
        <v>50</v>
      </c>
      <c r="M19" s="5937">
        <f t="shared" si="3"/>
        <v>50</v>
      </c>
      <c r="N19" s="4369"/>
      <c r="O19" s="4369"/>
    </row>
    <row r="20" spans="1:21" ht="24.95" customHeight="1">
      <c r="A20" s="4395" t="s">
        <v>350</v>
      </c>
      <c r="B20" s="6216">
        <v>0</v>
      </c>
      <c r="C20" s="6217">
        <v>46</v>
      </c>
      <c r="D20" s="6194">
        <v>46</v>
      </c>
      <c r="E20" s="6216">
        <v>0</v>
      </c>
      <c r="F20" s="6217">
        <v>25</v>
      </c>
      <c r="G20" s="6218">
        <f>SUM(E20:F20)</f>
        <v>25</v>
      </c>
      <c r="H20" s="6192">
        <v>0</v>
      </c>
      <c r="I20" s="6193">
        <v>31</v>
      </c>
      <c r="J20" s="6218">
        <v>31</v>
      </c>
      <c r="K20" s="5935">
        <f t="shared" si="3"/>
        <v>0</v>
      </c>
      <c r="L20" s="5936">
        <f t="shared" si="3"/>
        <v>102</v>
      </c>
      <c r="M20" s="5937">
        <f t="shared" si="3"/>
        <v>102</v>
      </c>
      <c r="N20" s="4369"/>
      <c r="O20" s="4369"/>
    </row>
    <row r="21" spans="1:21" ht="24.95" customHeight="1">
      <c r="A21" s="4395" t="s">
        <v>169</v>
      </c>
      <c r="B21" s="6216">
        <v>0</v>
      </c>
      <c r="C21" s="6217">
        <v>0</v>
      </c>
      <c r="D21" s="6194">
        <v>0</v>
      </c>
      <c r="E21" s="6216">
        <v>0</v>
      </c>
      <c r="F21" s="6217">
        <v>5</v>
      </c>
      <c r="G21" s="6218">
        <f>SUM(E21:F21)</f>
        <v>5</v>
      </c>
      <c r="H21" s="6192">
        <v>0</v>
      </c>
      <c r="I21" s="6193">
        <v>6</v>
      </c>
      <c r="J21" s="6218">
        <v>6</v>
      </c>
      <c r="K21" s="5935">
        <f t="shared" si="3"/>
        <v>0</v>
      </c>
      <c r="L21" s="5936">
        <f t="shared" si="3"/>
        <v>11</v>
      </c>
      <c r="M21" s="5937">
        <f t="shared" si="3"/>
        <v>11</v>
      </c>
      <c r="N21" s="4369"/>
      <c r="O21" s="4369"/>
    </row>
    <row r="22" spans="1:21" ht="24.75" customHeight="1">
      <c r="A22" s="4398" t="s">
        <v>170</v>
      </c>
      <c r="B22" s="6216">
        <v>0</v>
      </c>
      <c r="C22" s="6217">
        <v>8</v>
      </c>
      <c r="D22" s="6194">
        <v>8</v>
      </c>
      <c r="E22" s="6216">
        <v>0</v>
      </c>
      <c r="F22" s="6217">
        <v>6</v>
      </c>
      <c r="G22" s="6218">
        <f>SUM(E22:F22)</f>
        <v>6</v>
      </c>
      <c r="H22" s="6192">
        <v>0</v>
      </c>
      <c r="I22" s="6193">
        <v>8</v>
      </c>
      <c r="J22" s="6218">
        <v>8</v>
      </c>
      <c r="K22" s="5935">
        <f t="shared" si="3"/>
        <v>0</v>
      </c>
      <c r="L22" s="5936">
        <f t="shared" si="3"/>
        <v>22</v>
      </c>
      <c r="M22" s="5937">
        <f t="shared" si="3"/>
        <v>22</v>
      </c>
      <c r="N22" s="4369"/>
      <c r="O22" s="4369"/>
    </row>
    <row r="23" spans="1:21" ht="54" customHeight="1" thickBot="1">
      <c r="A23" s="4398" t="s">
        <v>171</v>
      </c>
      <c r="B23" s="6216">
        <v>0</v>
      </c>
      <c r="C23" s="6217">
        <v>15</v>
      </c>
      <c r="D23" s="6194">
        <v>15</v>
      </c>
      <c r="E23" s="6216">
        <v>0</v>
      </c>
      <c r="F23" s="6217">
        <v>11</v>
      </c>
      <c r="G23" s="6218">
        <f>SUM(E23:F23)</f>
        <v>11</v>
      </c>
      <c r="H23" s="6192">
        <v>0</v>
      </c>
      <c r="I23" s="6193">
        <v>11</v>
      </c>
      <c r="J23" s="6218">
        <v>11</v>
      </c>
      <c r="K23" s="5935">
        <f t="shared" si="3"/>
        <v>0</v>
      </c>
      <c r="L23" s="5936">
        <f t="shared" si="3"/>
        <v>37</v>
      </c>
      <c r="M23" s="5937">
        <f t="shared" si="3"/>
        <v>37</v>
      </c>
      <c r="N23" s="4369"/>
      <c r="O23" s="4369"/>
    </row>
    <row r="24" spans="1:21" ht="24.95" customHeight="1" thickBot="1">
      <c r="A24" s="4409" t="s">
        <v>17</v>
      </c>
      <c r="B24" s="6195">
        <f t="shared" ref="B24:J24" si="4">SUM(B17:B23)</f>
        <v>0</v>
      </c>
      <c r="C24" s="6195">
        <f t="shared" si="4"/>
        <v>128</v>
      </c>
      <c r="D24" s="6195">
        <f t="shared" si="4"/>
        <v>128</v>
      </c>
      <c r="E24" s="6195">
        <f t="shared" si="4"/>
        <v>0</v>
      </c>
      <c r="F24" s="6195">
        <f t="shared" si="4"/>
        <v>100</v>
      </c>
      <c r="G24" s="6195">
        <f t="shared" si="4"/>
        <v>100</v>
      </c>
      <c r="H24" s="6195">
        <f t="shared" si="4"/>
        <v>0</v>
      </c>
      <c r="I24" s="6195">
        <f t="shared" si="4"/>
        <v>95</v>
      </c>
      <c r="J24" s="6195">
        <f t="shared" si="4"/>
        <v>95</v>
      </c>
      <c r="K24" s="4410">
        <f>SUM(K18:K23)</f>
        <v>0</v>
      </c>
      <c r="L24" s="4410">
        <f>SUM(L18:L23)</f>
        <v>323</v>
      </c>
      <c r="M24" s="4411">
        <f>SUM(M18:M23)</f>
        <v>323</v>
      </c>
      <c r="N24" s="237"/>
      <c r="O24" s="237"/>
    </row>
    <row r="25" spans="1:21" ht="24.95" customHeight="1">
      <c r="A25" s="4412" t="s">
        <v>18</v>
      </c>
      <c r="B25" s="6224"/>
      <c r="C25" s="6225"/>
      <c r="D25" s="238"/>
      <c r="E25" s="6224"/>
      <c r="F25" s="6225"/>
      <c r="G25" s="238"/>
      <c r="H25" s="6226"/>
      <c r="I25" s="5742"/>
      <c r="J25" s="6227"/>
      <c r="K25" s="5938"/>
      <c r="L25" s="5939"/>
      <c r="M25" s="5940"/>
      <c r="N25" s="4369"/>
      <c r="O25" s="4369"/>
    </row>
    <row r="26" spans="1:21" ht="24.95" customHeight="1">
      <c r="A26" s="4398" t="s">
        <v>167</v>
      </c>
      <c r="B26" s="6192">
        <v>0</v>
      </c>
      <c r="C26" s="6193">
        <v>0</v>
      </c>
      <c r="D26" s="6194">
        <f t="shared" ref="D26:D32" si="5">SUM(B26:C26)</f>
        <v>0</v>
      </c>
      <c r="E26" s="6192">
        <v>0</v>
      </c>
      <c r="F26" s="6193">
        <v>0</v>
      </c>
      <c r="G26" s="6194">
        <f t="shared" ref="G26:G32" si="6">SUM(E26:F26)</f>
        <v>0</v>
      </c>
      <c r="H26" s="6228">
        <v>0</v>
      </c>
      <c r="I26" s="6229">
        <v>0</v>
      </c>
      <c r="J26" s="6194">
        <f t="shared" ref="J26:J32" si="7">SUM(H26:I26)</f>
        <v>0</v>
      </c>
      <c r="K26" s="5935">
        <f t="shared" ref="K26:M32" si="8">B26+E26+H26</f>
        <v>0</v>
      </c>
      <c r="L26" s="5936">
        <f t="shared" si="8"/>
        <v>0</v>
      </c>
      <c r="M26" s="5937">
        <f t="shared" si="8"/>
        <v>0</v>
      </c>
      <c r="N26" s="7667"/>
      <c r="O26" s="7668"/>
      <c r="P26" s="7668"/>
      <c r="Q26" s="7668"/>
      <c r="R26" s="7668"/>
    </row>
    <row r="27" spans="1:21" ht="24.95" customHeight="1">
      <c r="A27" s="4395" t="s">
        <v>83</v>
      </c>
      <c r="B27" s="6192">
        <v>0</v>
      </c>
      <c r="C27" s="6193">
        <v>0</v>
      </c>
      <c r="D27" s="6194">
        <v>0</v>
      </c>
      <c r="E27" s="6192">
        <v>0</v>
      </c>
      <c r="F27" s="6193">
        <v>0</v>
      </c>
      <c r="G27" s="6194">
        <f t="shared" si="6"/>
        <v>0</v>
      </c>
      <c r="H27" s="6228">
        <v>0</v>
      </c>
      <c r="I27" s="6229">
        <v>0</v>
      </c>
      <c r="J27" s="6194">
        <f t="shared" si="7"/>
        <v>0</v>
      </c>
      <c r="K27" s="5935">
        <f t="shared" si="8"/>
        <v>0</v>
      </c>
      <c r="L27" s="5936">
        <f t="shared" si="8"/>
        <v>0</v>
      </c>
      <c r="M27" s="5937">
        <f t="shared" si="8"/>
        <v>0</v>
      </c>
      <c r="N27" s="7667"/>
      <c r="O27" s="7668"/>
      <c r="P27" s="7668"/>
      <c r="Q27" s="7668"/>
      <c r="R27" s="7668"/>
      <c r="S27" s="7668"/>
      <c r="T27" s="7668"/>
    </row>
    <row r="28" spans="1:21" ht="26.25" customHeight="1">
      <c r="A28" s="4395" t="s">
        <v>85</v>
      </c>
      <c r="B28" s="6192">
        <v>0</v>
      </c>
      <c r="C28" s="6193">
        <v>0</v>
      </c>
      <c r="D28" s="6194">
        <v>0</v>
      </c>
      <c r="E28" s="6192">
        <v>0</v>
      </c>
      <c r="F28" s="6193">
        <v>0</v>
      </c>
      <c r="G28" s="6194">
        <f t="shared" si="6"/>
        <v>0</v>
      </c>
      <c r="H28" s="6228">
        <v>0</v>
      </c>
      <c r="I28" s="6229">
        <v>0</v>
      </c>
      <c r="J28" s="6194">
        <f t="shared" si="7"/>
        <v>0</v>
      </c>
      <c r="K28" s="5935">
        <f t="shared" si="8"/>
        <v>0</v>
      </c>
      <c r="L28" s="5936">
        <f>C28+F28+I28</f>
        <v>0</v>
      </c>
      <c r="M28" s="5937">
        <f>D28+G28+J28</f>
        <v>0</v>
      </c>
      <c r="N28" s="7669"/>
      <c r="O28" s="7670"/>
      <c r="P28" s="7670"/>
      <c r="Q28" s="7670"/>
    </row>
    <row r="29" spans="1:21" ht="24.95" customHeight="1">
      <c r="A29" s="4395" t="s">
        <v>168</v>
      </c>
      <c r="B29" s="6192">
        <v>0</v>
      </c>
      <c r="C29" s="6193">
        <v>0</v>
      </c>
      <c r="D29" s="6194">
        <v>0</v>
      </c>
      <c r="E29" s="6192">
        <v>0</v>
      </c>
      <c r="F29" s="6193">
        <v>0</v>
      </c>
      <c r="G29" s="6194">
        <f t="shared" si="6"/>
        <v>0</v>
      </c>
      <c r="H29" s="6228">
        <v>0</v>
      </c>
      <c r="I29" s="6229">
        <v>0</v>
      </c>
      <c r="J29" s="6194">
        <f t="shared" si="7"/>
        <v>0</v>
      </c>
      <c r="K29" s="5935">
        <f t="shared" si="8"/>
        <v>0</v>
      </c>
      <c r="L29" s="5936">
        <f t="shared" si="8"/>
        <v>0</v>
      </c>
      <c r="M29" s="5937">
        <f t="shared" si="8"/>
        <v>0</v>
      </c>
      <c r="N29" s="237"/>
      <c r="O29" s="237"/>
    </row>
    <row r="30" spans="1:21" ht="28.5" customHeight="1">
      <c r="A30" s="4395" t="s">
        <v>169</v>
      </c>
      <c r="B30" s="6192">
        <v>0</v>
      </c>
      <c r="C30" s="6193">
        <v>0</v>
      </c>
      <c r="D30" s="6194">
        <f t="shared" si="5"/>
        <v>0</v>
      </c>
      <c r="E30" s="6192">
        <v>0</v>
      </c>
      <c r="F30" s="6193">
        <v>0</v>
      </c>
      <c r="G30" s="6194">
        <f t="shared" si="6"/>
        <v>0</v>
      </c>
      <c r="H30" s="6228">
        <v>0</v>
      </c>
      <c r="I30" s="6229">
        <v>0</v>
      </c>
      <c r="J30" s="6194">
        <f>SUM(H30:I30)</f>
        <v>0</v>
      </c>
      <c r="K30" s="5935">
        <f t="shared" si="8"/>
        <v>0</v>
      </c>
      <c r="L30" s="5936">
        <f t="shared" si="8"/>
        <v>0</v>
      </c>
      <c r="M30" s="5937">
        <f t="shared" si="8"/>
        <v>0</v>
      </c>
      <c r="N30" s="7671"/>
      <c r="O30" s="7672"/>
      <c r="P30" s="7672"/>
      <c r="Q30" s="7672"/>
      <c r="R30" s="7672"/>
      <c r="S30" s="7672"/>
    </row>
    <row r="31" spans="1:21" ht="32.25" customHeight="1">
      <c r="A31" s="4398" t="s">
        <v>170</v>
      </c>
      <c r="B31" s="6192">
        <v>0</v>
      </c>
      <c r="C31" s="6193">
        <v>0</v>
      </c>
      <c r="D31" s="6194">
        <f>SUM(B31:C31)</f>
        <v>0</v>
      </c>
      <c r="E31" s="6192">
        <v>0</v>
      </c>
      <c r="F31" s="6193">
        <v>0</v>
      </c>
      <c r="G31" s="6194">
        <f t="shared" si="6"/>
        <v>0</v>
      </c>
      <c r="H31" s="6228">
        <v>0</v>
      </c>
      <c r="I31" s="6229">
        <v>0</v>
      </c>
      <c r="J31" s="6194">
        <f t="shared" si="7"/>
        <v>0</v>
      </c>
      <c r="K31" s="5935">
        <f t="shared" si="8"/>
        <v>0</v>
      </c>
      <c r="L31" s="5936">
        <f t="shared" si="8"/>
        <v>0</v>
      </c>
      <c r="M31" s="5937">
        <f t="shared" si="8"/>
        <v>0</v>
      </c>
      <c r="N31" s="7673"/>
      <c r="O31" s="7674"/>
      <c r="P31" s="7674"/>
      <c r="Q31" s="7674"/>
      <c r="R31" s="7674"/>
    </row>
    <row r="32" spans="1:21" ht="61.5" customHeight="1" thickBot="1">
      <c r="A32" s="4398" t="s">
        <v>171</v>
      </c>
      <c r="B32" s="6192">
        <v>0</v>
      </c>
      <c r="C32" s="6193">
        <v>0</v>
      </c>
      <c r="D32" s="6194">
        <f t="shared" si="5"/>
        <v>0</v>
      </c>
      <c r="E32" s="6192">
        <v>0</v>
      </c>
      <c r="F32" s="6193">
        <v>0</v>
      </c>
      <c r="G32" s="6194">
        <f t="shared" si="6"/>
        <v>0</v>
      </c>
      <c r="H32" s="6228">
        <v>0</v>
      </c>
      <c r="I32" s="6229">
        <v>0</v>
      </c>
      <c r="J32" s="6194">
        <f t="shared" si="7"/>
        <v>0</v>
      </c>
      <c r="K32" s="5935">
        <f t="shared" si="8"/>
        <v>0</v>
      </c>
      <c r="L32" s="5936">
        <f t="shared" si="8"/>
        <v>0</v>
      </c>
      <c r="M32" s="5937">
        <f t="shared" si="8"/>
        <v>0</v>
      </c>
      <c r="N32" s="7671"/>
      <c r="O32" s="7672"/>
      <c r="P32" s="7672"/>
      <c r="Q32" s="7672"/>
      <c r="R32" s="7672"/>
      <c r="S32" s="7672"/>
      <c r="T32" s="7672"/>
      <c r="U32" s="7672"/>
    </row>
    <row r="33" spans="1:19" ht="36.75" customHeight="1" thickBot="1">
      <c r="A33" s="4409" t="s">
        <v>19</v>
      </c>
      <c r="B33" s="6230">
        <f>SUM(B26:B32)</f>
        <v>0</v>
      </c>
      <c r="C33" s="6230">
        <f t="shared" ref="C33:J33" si="9">SUM(C26:C32)</f>
        <v>0</v>
      </c>
      <c r="D33" s="6230">
        <f t="shared" si="9"/>
        <v>0</v>
      </c>
      <c r="E33" s="6230">
        <f t="shared" si="9"/>
        <v>0</v>
      </c>
      <c r="F33" s="6230">
        <f t="shared" si="9"/>
        <v>0</v>
      </c>
      <c r="G33" s="6230">
        <f t="shared" si="9"/>
        <v>0</v>
      </c>
      <c r="H33" s="6230">
        <f t="shared" si="9"/>
        <v>0</v>
      </c>
      <c r="I33" s="6230">
        <f t="shared" si="9"/>
        <v>0</v>
      </c>
      <c r="J33" s="6230">
        <f t="shared" si="9"/>
        <v>0</v>
      </c>
      <c r="K33" s="4413">
        <f t="shared" ref="K33:M33" si="10">SUM(K26:K32)</f>
        <v>0</v>
      </c>
      <c r="L33" s="4413">
        <f t="shared" si="10"/>
        <v>0</v>
      </c>
      <c r="M33" s="4411">
        <f t="shared" si="10"/>
        <v>0</v>
      </c>
      <c r="N33" s="4369"/>
      <c r="O33" s="4369"/>
    </row>
    <row r="34" spans="1:19" ht="30" customHeight="1" thickBot="1">
      <c r="A34" s="4414" t="s">
        <v>29</v>
      </c>
      <c r="B34" s="6195">
        <f>B24</f>
        <v>0</v>
      </c>
      <c r="C34" s="6195">
        <f>C24</f>
        <v>128</v>
      </c>
      <c r="D34" s="6195">
        <f>D24</f>
        <v>128</v>
      </c>
      <c r="E34" s="6195">
        <f>E24</f>
        <v>0</v>
      </c>
      <c r="F34" s="6195">
        <f t="shared" ref="F34:J34" si="11">F24</f>
        <v>100</v>
      </c>
      <c r="G34" s="6209">
        <f t="shared" si="11"/>
        <v>100</v>
      </c>
      <c r="H34" s="6209">
        <f t="shared" si="11"/>
        <v>0</v>
      </c>
      <c r="I34" s="6209">
        <f t="shared" si="11"/>
        <v>95</v>
      </c>
      <c r="J34" s="6209">
        <f t="shared" si="11"/>
        <v>95</v>
      </c>
      <c r="K34" s="4415">
        <f t="shared" ref="K34" si="12">K24</f>
        <v>0</v>
      </c>
      <c r="L34" s="4415">
        <f>L24</f>
        <v>323</v>
      </c>
      <c r="M34" s="4416">
        <f>M24</f>
        <v>323</v>
      </c>
      <c r="N34" s="239"/>
      <c r="O34" s="239"/>
    </row>
    <row r="35" spans="1:19" ht="26.25" thickBot="1">
      <c r="A35" s="4414" t="s">
        <v>30</v>
      </c>
      <c r="B35" s="6195">
        <f t="shared" ref="B35:H35" si="13">B33</f>
        <v>0</v>
      </c>
      <c r="C35" s="6195">
        <f>C33</f>
        <v>0</v>
      </c>
      <c r="D35" s="6195">
        <f>D33</f>
        <v>0</v>
      </c>
      <c r="E35" s="6195">
        <f t="shared" si="13"/>
        <v>0</v>
      </c>
      <c r="F35" s="6195">
        <f t="shared" si="13"/>
        <v>0</v>
      </c>
      <c r="G35" s="6209">
        <f t="shared" si="13"/>
        <v>0</v>
      </c>
      <c r="H35" s="6209">
        <f t="shared" si="13"/>
        <v>0</v>
      </c>
      <c r="I35" s="6209">
        <f>I33</f>
        <v>0</v>
      </c>
      <c r="J35" s="6209">
        <f>J33</f>
        <v>0</v>
      </c>
      <c r="K35" s="4415">
        <f t="shared" ref="K35" si="14">K33</f>
        <v>0</v>
      </c>
      <c r="L35" s="4415">
        <f>L33</f>
        <v>0</v>
      </c>
      <c r="M35" s="4416">
        <f>M33</f>
        <v>0</v>
      </c>
      <c r="N35" s="108"/>
      <c r="O35" s="108"/>
    </row>
    <row r="36" spans="1:19" ht="33.75" customHeight="1" thickBot="1">
      <c r="A36" s="4417" t="s">
        <v>31</v>
      </c>
      <c r="B36" s="4989">
        <f>SUM(B34:B35)</f>
        <v>0</v>
      </c>
      <c r="C36" s="4989">
        <f>SUM(C34:C35)</f>
        <v>128</v>
      </c>
      <c r="D36" s="4989">
        <f>SUM(D34:D35)</f>
        <v>128</v>
      </c>
      <c r="E36" s="4989">
        <f>SUM(E34:E35)</f>
        <v>0</v>
      </c>
      <c r="F36" s="4989">
        <f t="shared" ref="F36:K36" si="15">SUM(F34:F35)</f>
        <v>100</v>
      </c>
      <c r="G36" s="4990">
        <f t="shared" si="15"/>
        <v>100</v>
      </c>
      <c r="H36" s="4990">
        <f t="shared" si="15"/>
        <v>0</v>
      </c>
      <c r="I36" s="4990">
        <f t="shared" si="15"/>
        <v>95</v>
      </c>
      <c r="J36" s="4990">
        <f t="shared" si="15"/>
        <v>95</v>
      </c>
      <c r="K36" s="4990">
        <f t="shared" si="15"/>
        <v>0</v>
      </c>
      <c r="L36" s="4990">
        <f>SUM(L34:L35)</f>
        <v>323</v>
      </c>
      <c r="M36" s="4991">
        <f>SUM(M34:M35)</f>
        <v>323</v>
      </c>
      <c r="N36" s="108"/>
      <c r="O36" s="108"/>
    </row>
    <row r="37" spans="1:19" ht="12" customHeight="1">
      <c r="A37" s="4369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</row>
    <row r="38" spans="1:19" ht="25.5" hidden="1" customHeight="1">
      <c r="A38" s="4369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9"/>
    </row>
    <row r="39" spans="1:19" ht="37.5" customHeight="1">
      <c r="A39" s="7069"/>
      <c r="B39" s="7069"/>
      <c r="C39" s="7069"/>
      <c r="D39" s="7069"/>
      <c r="E39" s="7069"/>
      <c r="F39" s="7069"/>
      <c r="G39" s="7069"/>
      <c r="H39" s="7069"/>
      <c r="I39" s="7069"/>
      <c r="J39" s="7069"/>
      <c r="K39" s="7069"/>
      <c r="L39" s="7069"/>
      <c r="M39" s="7069"/>
      <c r="N39" s="7069"/>
      <c r="O39" s="7069"/>
      <c r="P39" s="7069"/>
      <c r="Q39" s="7069"/>
      <c r="R39" s="7069"/>
      <c r="S39" s="7069"/>
    </row>
    <row r="40" spans="1:19" ht="26.25" customHeight="1"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</row>
  </sheetData>
  <mergeCells count="23">
    <mergeCell ref="N9:Y9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  <mergeCell ref="N30:S30"/>
    <mergeCell ref="N31:R31"/>
    <mergeCell ref="N32:U32"/>
    <mergeCell ref="A39:S39"/>
    <mergeCell ref="N13:V13"/>
    <mergeCell ref="N11:AE11"/>
    <mergeCell ref="N12:T12"/>
    <mergeCell ref="N26:R26"/>
    <mergeCell ref="N27:T27"/>
    <mergeCell ref="N28:Q28"/>
    <mergeCell ref="N14:T14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Лист40">
    <tabColor rgb="FF00B050"/>
  </sheetPr>
  <dimension ref="A1:AH956"/>
  <sheetViews>
    <sheetView view="pageBreakPreview" zoomScale="50" zoomScaleNormal="50" zoomScaleSheetLayoutView="50" workbookViewId="0">
      <selection activeCell="A33" sqref="A33"/>
    </sheetView>
  </sheetViews>
  <sheetFormatPr defaultColWidth="9.140625" defaultRowHeight="15" customHeight="1"/>
  <cols>
    <col min="1" max="1" width="88.85546875" style="843" customWidth="1"/>
    <col min="2" max="2" width="13.85546875" style="843" customWidth="1"/>
    <col min="3" max="3" width="12.85546875" style="843" customWidth="1"/>
    <col min="4" max="4" width="12.28515625" style="843" customWidth="1"/>
    <col min="5" max="5" width="14" style="843" customWidth="1"/>
    <col min="6" max="6" width="12.85546875" style="843" customWidth="1"/>
    <col min="7" max="7" width="11.28515625" style="843" customWidth="1"/>
    <col min="8" max="8" width="14" style="843" customWidth="1"/>
    <col min="9" max="9" width="13" style="843" customWidth="1"/>
    <col min="10" max="10" width="12.28515625" style="843" customWidth="1"/>
    <col min="11" max="11" width="13.5703125" style="843" customWidth="1"/>
    <col min="12" max="12" width="13.28515625" style="843" customWidth="1"/>
    <col min="13" max="13" width="12" style="843" customWidth="1"/>
    <col min="14" max="14" width="14.42578125" style="843" customWidth="1"/>
    <col min="15" max="15" width="14.85546875" style="843" customWidth="1"/>
    <col min="16" max="16" width="13.7109375" style="843" customWidth="1"/>
    <col min="17" max="17" width="10.7109375" style="843" customWidth="1"/>
    <col min="18" max="18" width="9.140625" style="843" customWidth="1"/>
    <col min="19" max="19" width="12.85546875" style="843" customWidth="1"/>
    <col min="20" max="20" width="23.42578125" style="843" customWidth="1"/>
    <col min="21" max="21" width="9.140625" style="843" customWidth="1"/>
    <col min="22" max="26" width="18" style="843" customWidth="1"/>
    <col min="27" max="31" width="15.42578125" style="843" customWidth="1"/>
    <col min="32" max="16384" width="9.140625" style="843"/>
  </cols>
  <sheetData>
    <row r="1" spans="1:19" ht="39.75" customHeight="1">
      <c r="A1" s="7682" t="s">
        <v>172</v>
      </c>
      <c r="B1" s="7682"/>
      <c r="C1" s="7682"/>
      <c r="D1" s="7682"/>
      <c r="E1" s="7682"/>
      <c r="F1" s="7682"/>
      <c r="G1" s="7682"/>
      <c r="H1" s="7682"/>
      <c r="I1" s="7682"/>
      <c r="J1" s="7682"/>
      <c r="K1" s="7682"/>
      <c r="L1" s="7682"/>
      <c r="M1" s="7682"/>
      <c r="N1" s="7682"/>
      <c r="O1" s="7682"/>
      <c r="P1" s="7682"/>
      <c r="Q1" s="2808"/>
      <c r="R1" s="2808"/>
      <c r="S1" s="2808"/>
    </row>
    <row r="2" spans="1:19" ht="37.5" customHeight="1">
      <c r="A2" s="7682" t="s">
        <v>459</v>
      </c>
      <c r="B2" s="7682"/>
      <c r="C2" s="7682"/>
      <c r="D2" s="7682"/>
      <c r="E2" s="7682"/>
      <c r="F2" s="7682"/>
      <c r="G2" s="7682"/>
      <c r="H2" s="7682"/>
      <c r="I2" s="7682"/>
      <c r="J2" s="7682"/>
      <c r="K2" s="7682"/>
      <c r="L2" s="7682"/>
      <c r="M2" s="7682"/>
      <c r="N2" s="7682"/>
      <c r="O2" s="7682"/>
      <c r="P2" s="7682"/>
      <c r="Q2" s="4738"/>
    </row>
    <row r="3" spans="1:19" ht="33" customHeight="1" thickBot="1">
      <c r="A3" s="1119"/>
    </row>
    <row r="4" spans="1:19" ht="19.5" customHeight="1">
      <c r="A4" s="7683" t="s">
        <v>1</v>
      </c>
      <c r="B4" s="7686" t="s">
        <v>36</v>
      </c>
      <c r="C4" s="7687"/>
      <c r="D4" s="7688"/>
      <c r="E4" s="7686" t="s">
        <v>37</v>
      </c>
      <c r="F4" s="7687"/>
      <c r="G4" s="7688"/>
      <c r="H4" s="7686" t="s">
        <v>43</v>
      </c>
      <c r="I4" s="7687"/>
      <c r="J4" s="7688"/>
      <c r="K4" s="7686" t="s">
        <v>148</v>
      </c>
      <c r="L4" s="7687"/>
      <c r="M4" s="7688"/>
      <c r="N4" s="7692" t="s">
        <v>342</v>
      </c>
      <c r="O4" s="7693"/>
      <c r="P4" s="7694"/>
      <c r="Q4" s="4762"/>
    </row>
    <row r="5" spans="1:19" ht="33" customHeight="1" thickBot="1">
      <c r="A5" s="7684"/>
      <c r="B5" s="7689"/>
      <c r="C5" s="7690"/>
      <c r="D5" s="7691"/>
      <c r="E5" s="7689"/>
      <c r="F5" s="7690"/>
      <c r="G5" s="7691"/>
      <c r="H5" s="7689"/>
      <c r="I5" s="7690"/>
      <c r="J5" s="7691"/>
      <c r="K5" s="7689"/>
      <c r="L5" s="7690"/>
      <c r="M5" s="7691"/>
      <c r="N5" s="7695"/>
      <c r="O5" s="7696"/>
      <c r="P5" s="7697"/>
      <c r="Q5" s="4762"/>
    </row>
    <row r="6" spans="1:19" ht="81.75" customHeight="1" thickBot="1">
      <c r="A6" s="7685"/>
      <c r="B6" s="4763" t="s">
        <v>7</v>
      </c>
      <c r="C6" s="4764" t="s">
        <v>8</v>
      </c>
      <c r="D6" s="4765" t="s">
        <v>9</v>
      </c>
      <c r="E6" s="4763" t="s">
        <v>7</v>
      </c>
      <c r="F6" s="4764" t="s">
        <v>8</v>
      </c>
      <c r="G6" s="4765" t="s">
        <v>9</v>
      </c>
      <c r="H6" s="4763" t="s">
        <v>7</v>
      </c>
      <c r="I6" s="4764" t="s">
        <v>8</v>
      </c>
      <c r="J6" s="4765" t="s">
        <v>9</v>
      </c>
      <c r="K6" s="4763" t="s">
        <v>7</v>
      </c>
      <c r="L6" s="4764" t="s">
        <v>8</v>
      </c>
      <c r="M6" s="4765" t="s">
        <v>9</v>
      </c>
      <c r="N6" s="4763" t="s">
        <v>7</v>
      </c>
      <c r="O6" s="4764" t="s">
        <v>8</v>
      </c>
      <c r="P6" s="4766" t="s">
        <v>9</v>
      </c>
      <c r="Q6" s="4762"/>
    </row>
    <row r="7" spans="1:19" ht="27" customHeight="1" thickBot="1">
      <c r="A7" s="6231" t="s">
        <v>10</v>
      </c>
      <c r="B7" s="6232"/>
      <c r="C7" s="5624"/>
      <c r="D7" s="5625"/>
      <c r="E7" s="6232"/>
      <c r="F7" s="5624"/>
      <c r="G7" s="5625"/>
      <c r="H7" s="6232"/>
      <c r="I7" s="5624"/>
      <c r="J7" s="5625"/>
      <c r="K7" s="6233"/>
      <c r="L7" s="5624"/>
      <c r="M7" s="6234"/>
      <c r="N7" s="6235"/>
      <c r="O7" s="6236"/>
      <c r="P7" s="6237"/>
      <c r="Q7" s="4762"/>
    </row>
    <row r="8" spans="1:19" ht="28.5" customHeight="1">
      <c r="A8" s="6238" t="s">
        <v>273</v>
      </c>
      <c r="B8" s="6239">
        <f t="shared" ref="B8:M21" si="0">B25+B41</f>
        <v>33</v>
      </c>
      <c r="C8" s="6239">
        <f t="shared" si="0"/>
        <v>0</v>
      </c>
      <c r="D8" s="6239">
        <f t="shared" si="0"/>
        <v>33</v>
      </c>
      <c r="E8" s="6239">
        <f t="shared" si="0"/>
        <v>22</v>
      </c>
      <c r="F8" s="5627">
        <f t="shared" si="0"/>
        <v>0</v>
      </c>
      <c r="G8" s="6240">
        <f t="shared" si="0"/>
        <v>22</v>
      </c>
      <c r="H8" s="5626">
        <f t="shared" si="0"/>
        <v>20</v>
      </c>
      <c r="I8" s="5627">
        <f t="shared" si="0"/>
        <v>0</v>
      </c>
      <c r="J8" s="5628">
        <f t="shared" si="0"/>
        <v>20</v>
      </c>
      <c r="K8" s="6240">
        <f t="shared" si="0"/>
        <v>16</v>
      </c>
      <c r="L8" s="5627">
        <f t="shared" si="0"/>
        <v>0</v>
      </c>
      <c r="M8" s="6240">
        <f t="shared" si="0"/>
        <v>16</v>
      </c>
      <c r="N8" s="6241">
        <f t="shared" ref="N8:P21" si="1">B8+E8+H8+K8</f>
        <v>91</v>
      </c>
      <c r="O8" s="6315">
        <f t="shared" si="1"/>
        <v>0</v>
      </c>
      <c r="P8" s="6277">
        <f t="shared" si="1"/>
        <v>91</v>
      </c>
      <c r="Q8" s="4762"/>
    </row>
    <row r="9" spans="1:19" ht="30.75" customHeight="1">
      <c r="A9" s="6242" t="s">
        <v>173</v>
      </c>
      <c r="B9" s="6243">
        <f t="shared" si="0"/>
        <v>50</v>
      </c>
      <c r="C9" s="6243">
        <f t="shared" si="0"/>
        <v>11</v>
      </c>
      <c r="D9" s="6243">
        <f t="shared" si="0"/>
        <v>61</v>
      </c>
      <c r="E9" s="6243">
        <f t="shared" si="0"/>
        <v>52</v>
      </c>
      <c r="F9" s="6244">
        <f t="shared" si="0"/>
        <v>9</v>
      </c>
      <c r="G9" s="6245">
        <f t="shared" si="0"/>
        <v>61</v>
      </c>
      <c r="H9" s="6246">
        <f t="shared" si="0"/>
        <v>45</v>
      </c>
      <c r="I9" s="6244">
        <f t="shared" si="0"/>
        <v>0</v>
      </c>
      <c r="J9" s="6247">
        <f t="shared" si="0"/>
        <v>45</v>
      </c>
      <c r="K9" s="6245">
        <f t="shared" si="0"/>
        <v>49</v>
      </c>
      <c r="L9" s="6244">
        <f t="shared" si="0"/>
        <v>0</v>
      </c>
      <c r="M9" s="6245">
        <f t="shared" si="0"/>
        <v>49</v>
      </c>
      <c r="N9" s="6248">
        <f t="shared" si="1"/>
        <v>196</v>
      </c>
      <c r="O9" s="6316">
        <f t="shared" si="1"/>
        <v>20</v>
      </c>
      <c r="P9" s="6280">
        <f t="shared" si="1"/>
        <v>216</v>
      </c>
      <c r="Q9" s="4762"/>
      <c r="R9" s="2810"/>
    </row>
    <row r="10" spans="1:19" ht="26.25">
      <c r="A10" s="6242" t="s">
        <v>174</v>
      </c>
      <c r="B10" s="6243">
        <f t="shared" si="0"/>
        <v>0</v>
      </c>
      <c r="C10" s="6243">
        <f t="shared" si="0"/>
        <v>0</v>
      </c>
      <c r="D10" s="6243">
        <f t="shared" si="0"/>
        <v>0</v>
      </c>
      <c r="E10" s="6243">
        <f t="shared" si="0"/>
        <v>0</v>
      </c>
      <c r="F10" s="6244">
        <f t="shared" si="0"/>
        <v>0</v>
      </c>
      <c r="G10" s="6245">
        <f t="shared" si="0"/>
        <v>0</v>
      </c>
      <c r="H10" s="6246">
        <f t="shared" si="0"/>
        <v>0</v>
      </c>
      <c r="I10" s="6244">
        <f t="shared" si="0"/>
        <v>0</v>
      </c>
      <c r="J10" s="6247">
        <f t="shared" si="0"/>
        <v>0</v>
      </c>
      <c r="K10" s="6245">
        <f t="shared" si="0"/>
        <v>25</v>
      </c>
      <c r="L10" s="6244">
        <f t="shared" si="0"/>
        <v>0</v>
      </c>
      <c r="M10" s="6245">
        <f t="shared" si="0"/>
        <v>25</v>
      </c>
      <c r="N10" s="6248">
        <f t="shared" si="1"/>
        <v>25</v>
      </c>
      <c r="O10" s="6316">
        <f t="shared" si="1"/>
        <v>0</v>
      </c>
      <c r="P10" s="6280">
        <f t="shared" si="1"/>
        <v>25</v>
      </c>
      <c r="Q10" s="4762"/>
    </row>
    <row r="11" spans="1:19" ht="28.5" customHeight="1">
      <c r="A11" s="6242" t="s">
        <v>175</v>
      </c>
      <c r="B11" s="6243">
        <f t="shared" si="0"/>
        <v>30</v>
      </c>
      <c r="C11" s="6243">
        <f t="shared" si="0"/>
        <v>0</v>
      </c>
      <c r="D11" s="6243">
        <f t="shared" si="0"/>
        <v>30</v>
      </c>
      <c r="E11" s="6243">
        <f t="shared" si="0"/>
        <v>20</v>
      </c>
      <c r="F11" s="6244">
        <f t="shared" si="0"/>
        <v>0</v>
      </c>
      <c r="G11" s="6245">
        <f t="shared" si="0"/>
        <v>20</v>
      </c>
      <c r="H11" s="6246">
        <f t="shared" si="0"/>
        <v>6</v>
      </c>
      <c r="I11" s="6244">
        <f t="shared" si="0"/>
        <v>0</v>
      </c>
      <c r="J11" s="6247">
        <f t="shared" si="0"/>
        <v>6</v>
      </c>
      <c r="K11" s="6245">
        <f t="shared" si="0"/>
        <v>11</v>
      </c>
      <c r="L11" s="6244">
        <f t="shared" si="0"/>
        <v>0</v>
      </c>
      <c r="M11" s="6245">
        <f t="shared" si="0"/>
        <v>11</v>
      </c>
      <c r="N11" s="6248">
        <f t="shared" si="1"/>
        <v>67</v>
      </c>
      <c r="O11" s="6316">
        <f t="shared" si="1"/>
        <v>0</v>
      </c>
      <c r="P11" s="6280">
        <f t="shared" si="1"/>
        <v>67</v>
      </c>
      <c r="Q11" s="4762"/>
    </row>
    <row r="12" spans="1:19" ht="30.75" customHeight="1">
      <c r="A12" s="6242" t="s">
        <v>176</v>
      </c>
      <c r="B12" s="6243">
        <f t="shared" si="0"/>
        <v>20</v>
      </c>
      <c r="C12" s="6243">
        <f t="shared" si="0"/>
        <v>0</v>
      </c>
      <c r="D12" s="6243">
        <f t="shared" si="0"/>
        <v>20</v>
      </c>
      <c r="E12" s="6243">
        <f t="shared" si="0"/>
        <v>20</v>
      </c>
      <c r="F12" s="6244">
        <f t="shared" si="0"/>
        <v>0</v>
      </c>
      <c r="G12" s="6245">
        <f t="shared" si="0"/>
        <v>20</v>
      </c>
      <c r="H12" s="6246">
        <f t="shared" si="0"/>
        <v>18</v>
      </c>
      <c r="I12" s="6244">
        <f t="shared" si="0"/>
        <v>0</v>
      </c>
      <c r="J12" s="6247">
        <f t="shared" si="0"/>
        <v>18</v>
      </c>
      <c r="K12" s="6245">
        <f t="shared" si="0"/>
        <v>14</v>
      </c>
      <c r="L12" s="6244">
        <f t="shared" si="0"/>
        <v>0</v>
      </c>
      <c r="M12" s="6245">
        <f t="shared" si="0"/>
        <v>14</v>
      </c>
      <c r="N12" s="6248">
        <f t="shared" si="1"/>
        <v>72</v>
      </c>
      <c r="O12" s="6316">
        <f t="shared" si="1"/>
        <v>0</v>
      </c>
      <c r="P12" s="6280">
        <f t="shared" si="1"/>
        <v>72</v>
      </c>
      <c r="Q12" s="4762"/>
    </row>
    <row r="13" spans="1:19" ht="30.75" customHeight="1">
      <c r="A13" s="6242" t="s">
        <v>180</v>
      </c>
      <c r="B13" s="6243">
        <f t="shared" si="0"/>
        <v>41</v>
      </c>
      <c r="C13" s="6243">
        <f t="shared" si="0"/>
        <v>2</v>
      </c>
      <c r="D13" s="6243">
        <f t="shared" si="0"/>
        <v>43</v>
      </c>
      <c r="E13" s="6243">
        <f t="shared" si="0"/>
        <v>48</v>
      </c>
      <c r="F13" s="6244">
        <f t="shared" si="0"/>
        <v>17</v>
      </c>
      <c r="G13" s="6245">
        <f t="shared" si="0"/>
        <v>65</v>
      </c>
      <c r="H13" s="6246">
        <f t="shared" si="0"/>
        <v>44</v>
      </c>
      <c r="I13" s="6244">
        <f t="shared" si="0"/>
        <v>2</v>
      </c>
      <c r="J13" s="6247">
        <f t="shared" si="0"/>
        <v>46</v>
      </c>
      <c r="K13" s="6245">
        <f t="shared" si="0"/>
        <v>41</v>
      </c>
      <c r="L13" s="6244">
        <f t="shared" si="0"/>
        <v>2</v>
      </c>
      <c r="M13" s="6245">
        <f t="shared" si="0"/>
        <v>43</v>
      </c>
      <c r="N13" s="6248">
        <f t="shared" si="1"/>
        <v>174</v>
      </c>
      <c r="O13" s="6316">
        <f t="shared" si="1"/>
        <v>23</v>
      </c>
      <c r="P13" s="6280">
        <f t="shared" si="1"/>
        <v>197</v>
      </c>
      <c r="Q13" s="4762"/>
    </row>
    <row r="14" spans="1:19" ht="30.75" customHeight="1">
      <c r="A14" s="6242" t="s">
        <v>390</v>
      </c>
      <c r="B14" s="6243">
        <f t="shared" si="0"/>
        <v>15</v>
      </c>
      <c r="C14" s="6243">
        <f t="shared" si="0"/>
        <v>3</v>
      </c>
      <c r="D14" s="6243">
        <f t="shared" si="0"/>
        <v>18</v>
      </c>
      <c r="E14" s="6243">
        <f t="shared" si="0"/>
        <v>0</v>
      </c>
      <c r="F14" s="6244">
        <f t="shared" si="0"/>
        <v>0</v>
      </c>
      <c r="G14" s="6245">
        <f t="shared" si="0"/>
        <v>0</v>
      </c>
      <c r="H14" s="6246">
        <f t="shared" si="0"/>
        <v>0</v>
      </c>
      <c r="I14" s="6244">
        <f t="shared" si="0"/>
        <v>0</v>
      </c>
      <c r="J14" s="6247">
        <f t="shared" si="0"/>
        <v>0</v>
      </c>
      <c r="K14" s="6245">
        <f t="shared" si="0"/>
        <v>0</v>
      </c>
      <c r="L14" s="6244">
        <f t="shared" si="0"/>
        <v>0</v>
      </c>
      <c r="M14" s="6245">
        <f t="shared" si="0"/>
        <v>0</v>
      </c>
      <c r="N14" s="6248">
        <f t="shared" si="1"/>
        <v>15</v>
      </c>
      <c r="O14" s="6316">
        <f t="shared" si="1"/>
        <v>3</v>
      </c>
      <c r="P14" s="6280">
        <f t="shared" si="1"/>
        <v>18</v>
      </c>
      <c r="Q14" s="4762"/>
    </row>
    <row r="15" spans="1:19" ht="30.75" customHeight="1">
      <c r="A15" s="6242" t="s">
        <v>177</v>
      </c>
      <c r="B15" s="6243">
        <f t="shared" si="0"/>
        <v>54</v>
      </c>
      <c r="C15" s="6243">
        <f t="shared" si="0"/>
        <v>6</v>
      </c>
      <c r="D15" s="6243">
        <f t="shared" si="0"/>
        <v>60</v>
      </c>
      <c r="E15" s="6243">
        <f t="shared" si="0"/>
        <v>52</v>
      </c>
      <c r="F15" s="6244">
        <f t="shared" si="0"/>
        <v>18</v>
      </c>
      <c r="G15" s="6245">
        <f t="shared" si="0"/>
        <v>70</v>
      </c>
      <c r="H15" s="6246">
        <f t="shared" si="0"/>
        <v>71</v>
      </c>
      <c r="I15" s="6244">
        <f t="shared" si="0"/>
        <v>11</v>
      </c>
      <c r="J15" s="6247">
        <f t="shared" si="0"/>
        <v>82</v>
      </c>
      <c r="K15" s="6245">
        <f t="shared" si="0"/>
        <v>54</v>
      </c>
      <c r="L15" s="6244">
        <f t="shared" si="0"/>
        <v>2</v>
      </c>
      <c r="M15" s="6245">
        <f t="shared" si="0"/>
        <v>56</v>
      </c>
      <c r="N15" s="6248">
        <f t="shared" si="1"/>
        <v>231</v>
      </c>
      <c r="O15" s="6316">
        <f t="shared" si="1"/>
        <v>37</v>
      </c>
      <c r="P15" s="6280">
        <f t="shared" si="1"/>
        <v>268</v>
      </c>
      <c r="Q15" s="4762"/>
    </row>
    <row r="16" spans="1:19" ht="43.5" customHeight="1">
      <c r="A16" s="6242" t="s">
        <v>366</v>
      </c>
      <c r="B16" s="6243">
        <f t="shared" si="0"/>
        <v>32</v>
      </c>
      <c r="C16" s="6243">
        <f t="shared" si="0"/>
        <v>0</v>
      </c>
      <c r="D16" s="6243">
        <f t="shared" si="0"/>
        <v>32</v>
      </c>
      <c r="E16" s="6243">
        <f t="shared" si="0"/>
        <v>25</v>
      </c>
      <c r="F16" s="6244">
        <f t="shared" si="0"/>
        <v>2</v>
      </c>
      <c r="G16" s="6245">
        <f t="shared" si="0"/>
        <v>27</v>
      </c>
      <c r="H16" s="6246">
        <f t="shared" si="0"/>
        <v>0</v>
      </c>
      <c r="I16" s="6244">
        <f t="shared" si="0"/>
        <v>0</v>
      </c>
      <c r="J16" s="6247">
        <f t="shared" si="0"/>
        <v>0</v>
      </c>
      <c r="K16" s="6245">
        <f t="shared" si="0"/>
        <v>0</v>
      </c>
      <c r="L16" s="6244">
        <f t="shared" si="0"/>
        <v>0</v>
      </c>
      <c r="M16" s="6245">
        <f t="shared" si="0"/>
        <v>0</v>
      </c>
      <c r="N16" s="6248">
        <f t="shared" si="1"/>
        <v>57</v>
      </c>
      <c r="O16" s="6316">
        <f t="shared" si="1"/>
        <v>2</v>
      </c>
      <c r="P16" s="6280">
        <f t="shared" si="1"/>
        <v>59</v>
      </c>
      <c r="Q16" s="4762"/>
    </row>
    <row r="17" spans="1:34" ht="30.75" customHeight="1">
      <c r="A17" s="6249" t="s">
        <v>33</v>
      </c>
      <c r="B17" s="6243">
        <f t="shared" si="0"/>
        <v>25</v>
      </c>
      <c r="C17" s="6243">
        <f t="shared" si="0"/>
        <v>3</v>
      </c>
      <c r="D17" s="6243">
        <f t="shared" si="0"/>
        <v>28</v>
      </c>
      <c r="E17" s="6243">
        <f t="shared" si="0"/>
        <v>25</v>
      </c>
      <c r="F17" s="6244">
        <f t="shared" si="0"/>
        <v>3</v>
      </c>
      <c r="G17" s="6245">
        <f t="shared" si="0"/>
        <v>28</v>
      </c>
      <c r="H17" s="6246">
        <f t="shared" si="0"/>
        <v>21</v>
      </c>
      <c r="I17" s="6244">
        <f t="shared" si="0"/>
        <v>1</v>
      </c>
      <c r="J17" s="6247">
        <f>H17+I17</f>
        <v>22</v>
      </c>
      <c r="K17" s="6245">
        <f t="shared" si="0"/>
        <v>15</v>
      </c>
      <c r="L17" s="6244">
        <f t="shared" si="0"/>
        <v>1</v>
      </c>
      <c r="M17" s="6245">
        <f t="shared" si="0"/>
        <v>16</v>
      </c>
      <c r="N17" s="6248">
        <f t="shared" si="1"/>
        <v>86</v>
      </c>
      <c r="O17" s="6316">
        <f t="shared" si="1"/>
        <v>8</v>
      </c>
      <c r="P17" s="6280">
        <f t="shared" si="1"/>
        <v>94</v>
      </c>
      <c r="Q17" s="4762"/>
    </row>
    <row r="18" spans="1:34" ht="52.5">
      <c r="A18" s="6250" t="s">
        <v>328</v>
      </c>
      <c r="B18" s="6243">
        <f t="shared" si="0"/>
        <v>20</v>
      </c>
      <c r="C18" s="6243">
        <f t="shared" si="0"/>
        <v>1</v>
      </c>
      <c r="D18" s="6243">
        <f t="shared" si="0"/>
        <v>21</v>
      </c>
      <c r="E18" s="6243">
        <f t="shared" si="0"/>
        <v>0</v>
      </c>
      <c r="F18" s="6244">
        <f t="shared" si="0"/>
        <v>0</v>
      </c>
      <c r="G18" s="6245">
        <f t="shared" si="0"/>
        <v>0</v>
      </c>
      <c r="H18" s="6246">
        <f t="shared" si="0"/>
        <v>10</v>
      </c>
      <c r="I18" s="6244">
        <f t="shared" si="0"/>
        <v>1</v>
      </c>
      <c r="J18" s="6247">
        <f>J35+J51</f>
        <v>11</v>
      </c>
      <c r="K18" s="6245">
        <f t="shared" si="0"/>
        <v>0</v>
      </c>
      <c r="L18" s="6244">
        <f t="shared" si="0"/>
        <v>0</v>
      </c>
      <c r="M18" s="6245">
        <f t="shared" si="0"/>
        <v>0</v>
      </c>
      <c r="N18" s="6248">
        <f t="shared" si="1"/>
        <v>30</v>
      </c>
      <c r="O18" s="6316">
        <f t="shared" si="1"/>
        <v>2</v>
      </c>
      <c r="P18" s="6280">
        <f t="shared" si="1"/>
        <v>32</v>
      </c>
      <c r="Q18" s="4762"/>
    </row>
    <row r="19" spans="1:34" ht="27.75" customHeight="1">
      <c r="A19" s="6242" t="s">
        <v>178</v>
      </c>
      <c r="B19" s="6243">
        <f t="shared" si="0"/>
        <v>17</v>
      </c>
      <c r="C19" s="6243">
        <f t="shared" si="0"/>
        <v>0</v>
      </c>
      <c r="D19" s="6243">
        <f t="shared" si="0"/>
        <v>17</v>
      </c>
      <c r="E19" s="6243">
        <f t="shared" si="0"/>
        <v>20</v>
      </c>
      <c r="F19" s="6244">
        <f t="shared" si="0"/>
        <v>0</v>
      </c>
      <c r="G19" s="6245">
        <f t="shared" si="0"/>
        <v>20</v>
      </c>
      <c r="H19" s="6246">
        <f t="shared" si="0"/>
        <v>10</v>
      </c>
      <c r="I19" s="6244">
        <f t="shared" si="0"/>
        <v>0</v>
      </c>
      <c r="J19" s="6247">
        <f>J36+J52</f>
        <v>10</v>
      </c>
      <c r="K19" s="6245">
        <f t="shared" si="0"/>
        <v>4</v>
      </c>
      <c r="L19" s="6244">
        <f t="shared" si="0"/>
        <v>0</v>
      </c>
      <c r="M19" s="6245">
        <f t="shared" si="0"/>
        <v>4</v>
      </c>
      <c r="N19" s="6248">
        <f t="shared" si="1"/>
        <v>51</v>
      </c>
      <c r="O19" s="6316">
        <f t="shared" si="1"/>
        <v>0</v>
      </c>
      <c r="P19" s="6280">
        <f t="shared" si="1"/>
        <v>51</v>
      </c>
      <c r="Q19" s="4762"/>
    </row>
    <row r="20" spans="1:34" ht="30.75" customHeight="1">
      <c r="A20" s="6242" t="s">
        <v>59</v>
      </c>
      <c r="B20" s="6243">
        <f t="shared" si="0"/>
        <v>20</v>
      </c>
      <c r="C20" s="6243">
        <f t="shared" si="0"/>
        <v>1</v>
      </c>
      <c r="D20" s="6243">
        <f t="shared" si="0"/>
        <v>21</v>
      </c>
      <c r="E20" s="6243">
        <f t="shared" si="0"/>
        <v>25</v>
      </c>
      <c r="F20" s="6244">
        <f t="shared" si="0"/>
        <v>1</v>
      </c>
      <c r="G20" s="6245">
        <f t="shared" si="0"/>
        <v>26</v>
      </c>
      <c r="H20" s="6246">
        <f t="shared" si="0"/>
        <v>18</v>
      </c>
      <c r="I20" s="6244">
        <f t="shared" si="0"/>
        <v>0</v>
      </c>
      <c r="J20" s="6247">
        <f>J37+J53</f>
        <v>18</v>
      </c>
      <c r="K20" s="6245">
        <f t="shared" si="0"/>
        <v>17</v>
      </c>
      <c r="L20" s="6244">
        <f t="shared" si="0"/>
        <v>0</v>
      </c>
      <c r="M20" s="6245">
        <f t="shared" si="0"/>
        <v>17</v>
      </c>
      <c r="N20" s="6248">
        <f t="shared" si="1"/>
        <v>80</v>
      </c>
      <c r="O20" s="6316">
        <f t="shared" si="1"/>
        <v>2</v>
      </c>
      <c r="P20" s="6280">
        <f t="shared" si="1"/>
        <v>82</v>
      </c>
      <c r="Q20" s="4762"/>
    </row>
    <row r="21" spans="1:34" ht="27.75" customHeight="1" thickBot="1">
      <c r="A21" s="6242" t="s">
        <v>179</v>
      </c>
      <c r="B21" s="6243">
        <f t="shared" si="0"/>
        <v>22</v>
      </c>
      <c r="C21" s="6243">
        <f t="shared" si="0"/>
        <v>10</v>
      </c>
      <c r="D21" s="6243">
        <f t="shared" si="0"/>
        <v>32</v>
      </c>
      <c r="E21" s="6251">
        <f t="shared" si="0"/>
        <v>26</v>
      </c>
      <c r="F21" s="6252">
        <f t="shared" si="0"/>
        <v>5</v>
      </c>
      <c r="G21" s="6253">
        <f t="shared" si="0"/>
        <v>31</v>
      </c>
      <c r="H21" s="6254">
        <f t="shared" si="0"/>
        <v>21</v>
      </c>
      <c r="I21" s="6252">
        <f t="shared" si="0"/>
        <v>3</v>
      </c>
      <c r="J21" s="6255">
        <f>J38+J54</f>
        <v>24</v>
      </c>
      <c r="K21" s="6253">
        <f t="shared" si="0"/>
        <v>27</v>
      </c>
      <c r="L21" s="6252">
        <f t="shared" si="0"/>
        <v>5</v>
      </c>
      <c r="M21" s="6253">
        <f t="shared" si="0"/>
        <v>32</v>
      </c>
      <c r="N21" s="6256">
        <f t="shared" si="1"/>
        <v>96</v>
      </c>
      <c r="O21" s="6317">
        <f t="shared" si="1"/>
        <v>23</v>
      </c>
      <c r="P21" s="6286">
        <f t="shared" si="1"/>
        <v>119</v>
      </c>
      <c r="Q21" s="4762"/>
    </row>
    <row r="22" spans="1:34" ht="45" customHeight="1" thickBot="1">
      <c r="A22" s="6257" t="s">
        <v>27</v>
      </c>
      <c r="B22" s="6258">
        <f t="shared" ref="B22:M22" si="2">SUM(B8:B21)</f>
        <v>379</v>
      </c>
      <c r="C22" s="6258">
        <f t="shared" si="2"/>
        <v>37</v>
      </c>
      <c r="D22" s="6258">
        <f t="shared" si="2"/>
        <v>416</v>
      </c>
      <c r="E22" s="6258">
        <f t="shared" si="2"/>
        <v>335</v>
      </c>
      <c r="F22" s="6258">
        <f t="shared" si="2"/>
        <v>55</v>
      </c>
      <c r="G22" s="6258">
        <f t="shared" si="2"/>
        <v>390</v>
      </c>
      <c r="H22" s="6259">
        <f t="shared" si="2"/>
        <v>284</v>
      </c>
      <c r="I22" s="6259">
        <f t="shared" si="2"/>
        <v>18</v>
      </c>
      <c r="J22" s="6259">
        <f t="shared" si="2"/>
        <v>302</v>
      </c>
      <c r="K22" s="6258">
        <f t="shared" si="2"/>
        <v>273</v>
      </c>
      <c r="L22" s="6258">
        <f t="shared" si="2"/>
        <v>10</v>
      </c>
      <c r="M22" s="6258">
        <f t="shared" si="2"/>
        <v>283</v>
      </c>
      <c r="N22" s="6260">
        <f>B22+E22+H22+K22</f>
        <v>1271</v>
      </c>
      <c r="O22" s="6318">
        <f>C22+F22+I22+L22</f>
        <v>120</v>
      </c>
      <c r="P22" s="6311">
        <f>N22+O22</f>
        <v>1391</v>
      </c>
      <c r="Q22" s="4767"/>
      <c r="R22" s="4767"/>
      <c r="S22" s="4767"/>
      <c r="T22" s="4767"/>
      <c r="U22" s="4767"/>
      <c r="V22" s="4767"/>
      <c r="W22" s="4767"/>
      <c r="X22" s="4767"/>
      <c r="Y22" s="4767"/>
      <c r="Z22" s="4767"/>
      <c r="AA22" s="4767"/>
      <c r="AB22" s="4767"/>
      <c r="AC22" s="4767"/>
      <c r="AD22" s="4767"/>
      <c r="AE22" s="4767"/>
      <c r="AF22" s="4767"/>
      <c r="AG22" s="4767"/>
      <c r="AH22" s="4767"/>
    </row>
    <row r="23" spans="1:34" ht="31.5" customHeight="1" thickBot="1">
      <c r="A23" s="6257" t="s">
        <v>15</v>
      </c>
      <c r="B23" s="6261"/>
      <c r="C23" s="6262"/>
      <c r="D23" s="6263"/>
      <c r="E23" s="6262"/>
      <c r="F23" s="6262"/>
      <c r="G23" s="6263"/>
      <c r="H23" s="6262"/>
      <c r="I23" s="6262"/>
      <c r="J23" s="5629"/>
      <c r="K23" s="6261"/>
      <c r="L23" s="6262"/>
      <c r="M23" s="6263"/>
      <c r="N23" s="6264"/>
      <c r="O23" s="6265"/>
      <c r="P23" s="6266"/>
      <c r="Q23" s="4767"/>
      <c r="R23" s="4767"/>
      <c r="S23" s="4767"/>
      <c r="T23" s="4767"/>
      <c r="U23" s="4767"/>
      <c r="V23" s="4767"/>
      <c r="W23" s="4767"/>
      <c r="X23" s="4767"/>
      <c r="Y23" s="4767"/>
      <c r="Z23" s="4767"/>
      <c r="AA23" s="4767"/>
      <c r="AB23" s="4767"/>
      <c r="AC23" s="4767"/>
      <c r="AD23" s="4767"/>
      <c r="AE23" s="4767"/>
      <c r="AF23" s="4767"/>
      <c r="AG23" s="4767"/>
      <c r="AH23" s="4767"/>
    </row>
    <row r="24" spans="1:34" ht="24.95" customHeight="1" thickBot="1">
      <c r="A24" s="6267" t="s">
        <v>16</v>
      </c>
      <c r="B24" s="6268"/>
      <c r="C24" s="6269"/>
      <c r="D24" s="6270"/>
      <c r="E24" s="6271"/>
      <c r="F24" s="6269"/>
      <c r="G24" s="6270"/>
      <c r="H24" s="6271"/>
      <c r="I24" s="6269" t="s">
        <v>28</v>
      </c>
      <c r="J24" s="6270"/>
      <c r="K24" s="6272"/>
      <c r="L24" s="6269"/>
      <c r="M24" s="6270"/>
      <c r="N24" s="6273"/>
      <c r="O24" s="6319"/>
      <c r="P24" s="6274"/>
      <c r="Q24" s="4767"/>
      <c r="R24" s="4767"/>
      <c r="S24" s="4767"/>
      <c r="T24" s="4767"/>
      <c r="U24" s="4767"/>
      <c r="V24" s="4767"/>
      <c r="W24" s="4767"/>
      <c r="X24" s="4767"/>
      <c r="Y24" s="4767"/>
      <c r="Z24" s="4767"/>
      <c r="AA24" s="4767"/>
      <c r="AB24" s="4767"/>
      <c r="AC24" s="4767"/>
      <c r="AD24" s="4767"/>
      <c r="AE24" s="4767"/>
      <c r="AF24" s="4767"/>
      <c r="AG24" s="4767"/>
      <c r="AH24" s="4767"/>
    </row>
    <row r="25" spans="1:34" ht="28.5" customHeight="1">
      <c r="A25" s="4232" t="s">
        <v>273</v>
      </c>
      <c r="B25" s="6275">
        <v>33</v>
      </c>
      <c r="C25" s="5627">
        <v>0</v>
      </c>
      <c r="D25" s="5630">
        <f t="shared" ref="D25:D38" si="3">B25+C25</f>
        <v>33</v>
      </c>
      <c r="E25" s="5626">
        <v>22</v>
      </c>
      <c r="F25" s="5627">
        <v>0</v>
      </c>
      <c r="G25" s="6240">
        <f t="shared" ref="G25:G32" si="4">F25+E25</f>
        <v>22</v>
      </c>
      <c r="H25" s="5626">
        <v>20</v>
      </c>
      <c r="I25" s="5627">
        <v>0</v>
      </c>
      <c r="J25" s="5630">
        <f>H25+I25</f>
        <v>20</v>
      </c>
      <c r="K25" s="6276">
        <v>16</v>
      </c>
      <c r="L25" s="5627">
        <v>0</v>
      </c>
      <c r="M25" s="5630">
        <f t="shared" ref="M25:M32" si="5">L25+K25</f>
        <v>16</v>
      </c>
      <c r="N25" s="6241">
        <f t="shared" ref="N25:O38" si="6">B25+E25+H25+K25</f>
        <v>91</v>
      </c>
      <c r="O25" s="6315">
        <f t="shared" si="6"/>
        <v>0</v>
      </c>
      <c r="P25" s="6277">
        <f t="shared" ref="P25:P32" si="7">SUM(N25:O25)</f>
        <v>91</v>
      </c>
      <c r="Q25" s="4767"/>
      <c r="R25" s="4767"/>
      <c r="S25" s="4767"/>
      <c r="T25" s="4767"/>
      <c r="U25" s="4767"/>
      <c r="V25" s="4767"/>
      <c r="W25" s="4767"/>
      <c r="X25" s="4767"/>
      <c r="Y25" s="4767"/>
      <c r="Z25" s="4767"/>
      <c r="AA25" s="4767"/>
      <c r="AB25" s="4767"/>
      <c r="AC25" s="4767"/>
      <c r="AD25" s="4767"/>
      <c r="AE25" s="4767"/>
      <c r="AF25" s="4767"/>
      <c r="AG25" s="4767"/>
      <c r="AH25" s="4767"/>
    </row>
    <row r="26" spans="1:34" ht="30.75" customHeight="1">
      <c r="A26" s="6242" t="s">
        <v>173</v>
      </c>
      <c r="B26" s="6246">
        <v>50</v>
      </c>
      <c r="C26" s="6244">
        <v>11</v>
      </c>
      <c r="D26" s="6278">
        <f t="shared" si="3"/>
        <v>61</v>
      </c>
      <c r="E26" s="6246">
        <v>52</v>
      </c>
      <c r="F26" s="6244">
        <v>9</v>
      </c>
      <c r="G26" s="6245">
        <f t="shared" si="4"/>
        <v>61</v>
      </c>
      <c r="H26" s="6246">
        <v>44</v>
      </c>
      <c r="I26" s="6244">
        <v>0</v>
      </c>
      <c r="J26" s="6278">
        <f>I26+H26</f>
        <v>44</v>
      </c>
      <c r="K26" s="6279">
        <v>49</v>
      </c>
      <c r="L26" s="6244">
        <v>0</v>
      </c>
      <c r="M26" s="6278">
        <f t="shared" si="5"/>
        <v>49</v>
      </c>
      <c r="N26" s="6248">
        <f t="shared" si="6"/>
        <v>195</v>
      </c>
      <c r="O26" s="6316">
        <f t="shared" si="6"/>
        <v>20</v>
      </c>
      <c r="P26" s="6280">
        <f t="shared" si="7"/>
        <v>215</v>
      </c>
      <c r="Q26" s="4767"/>
      <c r="R26" s="4767"/>
      <c r="S26" s="4767"/>
      <c r="T26" s="4767"/>
      <c r="U26" s="4767"/>
      <c r="V26" s="4767"/>
      <c r="W26" s="4767"/>
      <c r="X26" s="4767"/>
      <c r="Y26" s="4767"/>
      <c r="Z26" s="4767"/>
      <c r="AA26" s="4767"/>
      <c r="AB26" s="4767"/>
      <c r="AC26" s="4767"/>
      <c r="AD26" s="4767"/>
      <c r="AE26" s="4767"/>
      <c r="AF26" s="4767"/>
      <c r="AG26" s="4767"/>
      <c r="AH26" s="4767"/>
    </row>
    <row r="27" spans="1:34" ht="30.75" customHeight="1">
      <c r="A27" s="6242" t="s">
        <v>174</v>
      </c>
      <c r="B27" s="6246">
        <v>0</v>
      </c>
      <c r="C27" s="6244">
        <v>0</v>
      </c>
      <c r="D27" s="6278">
        <f t="shared" si="3"/>
        <v>0</v>
      </c>
      <c r="E27" s="6246">
        <v>0</v>
      </c>
      <c r="F27" s="6244">
        <v>0</v>
      </c>
      <c r="G27" s="6245">
        <f t="shared" si="4"/>
        <v>0</v>
      </c>
      <c r="H27" s="6246">
        <v>0</v>
      </c>
      <c r="I27" s="6244">
        <v>0</v>
      </c>
      <c r="J27" s="6278">
        <f>I27+H27</f>
        <v>0</v>
      </c>
      <c r="K27" s="6279">
        <v>25</v>
      </c>
      <c r="L27" s="6244">
        <v>0</v>
      </c>
      <c r="M27" s="6278">
        <f t="shared" si="5"/>
        <v>25</v>
      </c>
      <c r="N27" s="6248">
        <f t="shared" si="6"/>
        <v>25</v>
      </c>
      <c r="O27" s="6316">
        <f t="shared" si="6"/>
        <v>0</v>
      </c>
      <c r="P27" s="6280">
        <f t="shared" si="7"/>
        <v>25</v>
      </c>
      <c r="Q27" s="4767"/>
      <c r="R27" s="4767"/>
      <c r="S27" s="4767"/>
      <c r="T27" s="4767"/>
      <c r="U27" s="4767"/>
      <c r="V27" s="4767"/>
      <c r="W27" s="4767"/>
      <c r="X27" s="4767"/>
      <c r="Y27" s="4767"/>
      <c r="Z27" s="4767"/>
      <c r="AA27" s="4767"/>
      <c r="AB27" s="4767"/>
      <c r="AC27" s="4767"/>
      <c r="AD27" s="4767"/>
      <c r="AE27" s="4767"/>
      <c r="AF27" s="4767"/>
      <c r="AG27" s="4767"/>
      <c r="AH27" s="4767"/>
    </row>
    <row r="28" spans="1:34" ht="28.5" customHeight="1">
      <c r="A28" s="6242" t="s">
        <v>175</v>
      </c>
      <c r="B28" s="6243">
        <v>30</v>
      </c>
      <c r="C28" s="6244">
        <v>0</v>
      </c>
      <c r="D28" s="6278">
        <f t="shared" si="3"/>
        <v>30</v>
      </c>
      <c r="E28" s="6243">
        <v>20</v>
      </c>
      <c r="F28" s="6244">
        <v>0</v>
      </c>
      <c r="G28" s="6245">
        <f t="shared" si="4"/>
        <v>20</v>
      </c>
      <c r="H28" s="6243">
        <v>6</v>
      </c>
      <c r="I28" s="6244">
        <v>0</v>
      </c>
      <c r="J28" s="6278">
        <f>I28+H28</f>
        <v>6</v>
      </c>
      <c r="K28" s="6245">
        <v>11</v>
      </c>
      <c r="L28" s="6244">
        <v>0</v>
      </c>
      <c r="M28" s="6278">
        <f t="shared" si="5"/>
        <v>11</v>
      </c>
      <c r="N28" s="6248">
        <f t="shared" si="6"/>
        <v>67</v>
      </c>
      <c r="O28" s="6316">
        <f t="shared" si="6"/>
        <v>0</v>
      </c>
      <c r="P28" s="6280">
        <f t="shared" si="7"/>
        <v>67</v>
      </c>
      <c r="Q28" s="4767"/>
      <c r="R28" s="4767"/>
      <c r="S28" s="4767"/>
      <c r="T28" s="4767"/>
      <c r="U28" s="4767"/>
      <c r="V28" s="4767"/>
      <c r="W28" s="4767"/>
      <c r="X28" s="4767"/>
      <c r="Y28" s="4767"/>
      <c r="Z28" s="4767"/>
      <c r="AA28" s="4767"/>
      <c r="AB28" s="4767"/>
      <c r="AC28" s="4767"/>
      <c r="AD28" s="4767"/>
      <c r="AE28" s="4767"/>
      <c r="AF28" s="4767"/>
      <c r="AG28" s="4767"/>
      <c r="AH28" s="4767"/>
    </row>
    <row r="29" spans="1:34" ht="30.75" customHeight="1">
      <c r="A29" s="6242" t="s">
        <v>176</v>
      </c>
      <c r="B29" s="6243">
        <v>20</v>
      </c>
      <c r="C29" s="6244">
        <v>0</v>
      </c>
      <c r="D29" s="6278">
        <f t="shared" si="3"/>
        <v>20</v>
      </c>
      <c r="E29" s="6243">
        <v>20</v>
      </c>
      <c r="F29" s="6244">
        <v>0</v>
      </c>
      <c r="G29" s="6245">
        <f t="shared" si="4"/>
        <v>20</v>
      </c>
      <c r="H29" s="6243">
        <v>17</v>
      </c>
      <c r="I29" s="6244">
        <v>0</v>
      </c>
      <c r="J29" s="6278">
        <f>I29+H29</f>
        <v>17</v>
      </c>
      <c r="K29" s="6245">
        <v>14</v>
      </c>
      <c r="L29" s="6244">
        <v>0</v>
      </c>
      <c r="M29" s="6278">
        <f t="shared" si="5"/>
        <v>14</v>
      </c>
      <c r="N29" s="6248">
        <f t="shared" si="6"/>
        <v>71</v>
      </c>
      <c r="O29" s="6316">
        <f t="shared" si="6"/>
        <v>0</v>
      </c>
      <c r="P29" s="6280">
        <f t="shared" si="7"/>
        <v>71</v>
      </c>
      <c r="Q29" s="4767"/>
      <c r="R29" s="4767"/>
      <c r="S29" s="4767"/>
      <c r="T29" s="4767"/>
      <c r="U29" s="4767"/>
      <c r="V29" s="4767"/>
      <c r="W29" s="4767"/>
      <c r="X29" s="4767"/>
      <c r="Y29" s="4767"/>
      <c r="Z29" s="4767"/>
      <c r="AA29" s="4767"/>
      <c r="AB29" s="4767"/>
      <c r="AC29" s="4767"/>
      <c r="AD29" s="4767"/>
      <c r="AE29" s="4767"/>
      <c r="AF29" s="4767"/>
      <c r="AG29" s="4767"/>
      <c r="AH29" s="4767"/>
    </row>
    <row r="30" spans="1:34" ht="30.75" customHeight="1">
      <c r="A30" s="6242" t="s">
        <v>180</v>
      </c>
      <c r="B30" s="6243">
        <v>41</v>
      </c>
      <c r="C30" s="6244">
        <v>2</v>
      </c>
      <c r="D30" s="6278">
        <f t="shared" si="3"/>
        <v>43</v>
      </c>
      <c r="E30" s="6243">
        <v>48</v>
      </c>
      <c r="F30" s="6244">
        <v>17</v>
      </c>
      <c r="G30" s="6281">
        <f t="shared" si="4"/>
        <v>65</v>
      </c>
      <c r="H30" s="6243">
        <v>44</v>
      </c>
      <c r="I30" s="6244">
        <v>2</v>
      </c>
      <c r="J30" s="6278">
        <f>H30+I30</f>
        <v>46</v>
      </c>
      <c r="K30" s="6245">
        <v>41</v>
      </c>
      <c r="L30" s="6244">
        <v>2</v>
      </c>
      <c r="M30" s="6278">
        <f t="shared" si="5"/>
        <v>43</v>
      </c>
      <c r="N30" s="6248">
        <f t="shared" si="6"/>
        <v>174</v>
      </c>
      <c r="O30" s="6316">
        <f t="shared" si="6"/>
        <v>23</v>
      </c>
      <c r="P30" s="6280">
        <f t="shared" si="7"/>
        <v>197</v>
      </c>
      <c r="Q30" s="4767"/>
      <c r="R30" s="4767"/>
      <c r="S30" s="4767"/>
      <c r="T30" s="4767"/>
      <c r="U30" s="4767"/>
      <c r="V30" s="4767"/>
      <c r="W30" s="4767"/>
      <c r="X30" s="4767"/>
      <c r="Y30" s="4767"/>
      <c r="Z30" s="4767"/>
      <c r="AA30" s="4767"/>
      <c r="AB30" s="4767"/>
      <c r="AC30" s="4767"/>
      <c r="AD30" s="4767"/>
      <c r="AE30" s="4767"/>
      <c r="AF30" s="4767"/>
      <c r="AG30" s="4767"/>
      <c r="AH30" s="4767"/>
    </row>
    <row r="31" spans="1:34" ht="30.75" customHeight="1">
      <c r="A31" s="6242" t="s">
        <v>390</v>
      </c>
      <c r="B31" s="6243">
        <v>15</v>
      </c>
      <c r="C31" s="6244">
        <v>3</v>
      </c>
      <c r="D31" s="6278">
        <f t="shared" si="3"/>
        <v>18</v>
      </c>
      <c r="E31" s="6243"/>
      <c r="F31" s="6244"/>
      <c r="G31" s="6281">
        <f t="shared" si="4"/>
        <v>0</v>
      </c>
      <c r="H31" s="6243"/>
      <c r="I31" s="6244"/>
      <c r="J31" s="6278">
        <f>H31+I31</f>
        <v>0</v>
      </c>
      <c r="K31" s="6245"/>
      <c r="L31" s="6244"/>
      <c r="M31" s="6278">
        <f t="shared" si="5"/>
        <v>0</v>
      </c>
      <c r="N31" s="6248">
        <f t="shared" si="6"/>
        <v>15</v>
      </c>
      <c r="O31" s="6316">
        <f t="shared" si="6"/>
        <v>3</v>
      </c>
      <c r="P31" s="6280">
        <f t="shared" si="7"/>
        <v>18</v>
      </c>
      <c r="Q31" s="4767"/>
      <c r="R31" s="4767"/>
      <c r="S31" s="4767"/>
      <c r="T31" s="4767"/>
      <c r="U31" s="4767"/>
      <c r="V31" s="4767"/>
      <c r="W31" s="4767"/>
      <c r="X31" s="4767"/>
      <c r="Y31" s="4767"/>
      <c r="Z31" s="4767"/>
      <c r="AA31" s="4767"/>
      <c r="AB31" s="4767"/>
      <c r="AC31" s="4767"/>
      <c r="AD31" s="4767"/>
      <c r="AE31" s="4767"/>
      <c r="AF31" s="4767"/>
      <c r="AG31" s="4767"/>
      <c r="AH31" s="4767"/>
    </row>
    <row r="32" spans="1:34" ht="30.75" customHeight="1">
      <c r="A32" s="6242" t="s">
        <v>177</v>
      </c>
      <c r="B32" s="6243">
        <v>54</v>
      </c>
      <c r="C32" s="6244">
        <v>6</v>
      </c>
      <c r="D32" s="6278">
        <f t="shared" si="3"/>
        <v>60</v>
      </c>
      <c r="E32" s="6243">
        <v>52</v>
      </c>
      <c r="F32" s="6244">
        <v>18</v>
      </c>
      <c r="G32" s="6245">
        <f t="shared" si="4"/>
        <v>70</v>
      </c>
      <c r="H32" s="6243">
        <v>71</v>
      </c>
      <c r="I32" s="6244">
        <v>11</v>
      </c>
      <c r="J32" s="6278">
        <f>I32+H32</f>
        <v>82</v>
      </c>
      <c r="K32" s="6245">
        <v>54</v>
      </c>
      <c r="L32" s="6244">
        <v>2</v>
      </c>
      <c r="M32" s="6278">
        <f t="shared" si="5"/>
        <v>56</v>
      </c>
      <c r="N32" s="6248">
        <f t="shared" si="6"/>
        <v>231</v>
      </c>
      <c r="O32" s="6316">
        <f t="shared" si="6"/>
        <v>37</v>
      </c>
      <c r="P32" s="6280">
        <f t="shared" si="7"/>
        <v>268</v>
      </c>
      <c r="Q32" s="4767"/>
      <c r="R32" s="4767"/>
      <c r="S32" s="4767"/>
      <c r="T32" s="4767"/>
      <c r="U32" s="4767"/>
      <c r="V32" s="4767"/>
      <c r="W32" s="4767"/>
      <c r="X32" s="4767"/>
      <c r="Y32" s="4767"/>
      <c r="Z32" s="4767"/>
      <c r="AA32" s="4767"/>
      <c r="AB32" s="4767"/>
      <c r="AC32" s="4767"/>
      <c r="AD32" s="4767"/>
      <c r="AE32" s="4767"/>
      <c r="AF32" s="4767"/>
      <c r="AG32" s="4767"/>
      <c r="AH32" s="4767"/>
    </row>
    <row r="33" spans="1:34" ht="46.5" customHeight="1">
      <c r="A33" s="6242" t="s">
        <v>366</v>
      </c>
      <c r="B33" s="6243">
        <v>32</v>
      </c>
      <c r="C33" s="6244">
        <v>0</v>
      </c>
      <c r="D33" s="6278">
        <f t="shared" si="3"/>
        <v>32</v>
      </c>
      <c r="E33" s="6243">
        <v>25</v>
      </c>
      <c r="F33" s="6244">
        <v>2</v>
      </c>
      <c r="G33" s="6245">
        <f>E33+F33</f>
        <v>27</v>
      </c>
      <c r="H33" s="6243">
        <v>0</v>
      </c>
      <c r="I33" s="6244">
        <v>0</v>
      </c>
      <c r="J33" s="6278">
        <v>0</v>
      </c>
      <c r="K33" s="6245">
        <v>0</v>
      </c>
      <c r="L33" s="6244">
        <v>0</v>
      </c>
      <c r="M33" s="6278">
        <v>0</v>
      </c>
      <c r="N33" s="6248">
        <f t="shared" si="6"/>
        <v>57</v>
      </c>
      <c r="O33" s="6316">
        <f t="shared" si="6"/>
        <v>2</v>
      </c>
      <c r="P33" s="6312">
        <f>D33+G33+J33+M33</f>
        <v>59</v>
      </c>
      <c r="Q33" s="4767"/>
      <c r="R33" s="4767"/>
      <c r="S33" s="4767"/>
      <c r="T33" s="4767"/>
      <c r="U33" s="4767"/>
      <c r="V33" s="4767"/>
      <c r="W33" s="4767"/>
      <c r="X33" s="4767"/>
      <c r="Y33" s="4767"/>
      <c r="Z33" s="4767"/>
      <c r="AA33" s="4767"/>
      <c r="AB33" s="4767"/>
      <c r="AC33" s="4767"/>
      <c r="AD33" s="4767"/>
      <c r="AE33" s="4767"/>
      <c r="AF33" s="4767"/>
      <c r="AG33" s="4767"/>
      <c r="AH33" s="4767"/>
    </row>
    <row r="34" spans="1:34" ht="30.75" customHeight="1">
      <c r="A34" s="6249" t="s">
        <v>33</v>
      </c>
      <c r="B34" s="6243">
        <v>25</v>
      </c>
      <c r="C34" s="6244">
        <v>3</v>
      </c>
      <c r="D34" s="6278">
        <f t="shared" si="3"/>
        <v>28</v>
      </c>
      <c r="E34" s="6282">
        <v>25</v>
      </c>
      <c r="F34" s="6244">
        <v>3</v>
      </c>
      <c r="G34" s="6245">
        <f>F34+E34</f>
        <v>28</v>
      </c>
      <c r="H34" s="6243">
        <v>21</v>
      </c>
      <c r="I34" s="6244">
        <v>1</v>
      </c>
      <c r="J34" s="6278">
        <f>I34+H34</f>
        <v>22</v>
      </c>
      <c r="K34" s="6245">
        <v>15</v>
      </c>
      <c r="L34" s="6244">
        <v>1</v>
      </c>
      <c r="M34" s="6278">
        <f>L34+K34</f>
        <v>16</v>
      </c>
      <c r="N34" s="6248">
        <f t="shared" si="6"/>
        <v>86</v>
      </c>
      <c r="O34" s="6316">
        <f t="shared" si="6"/>
        <v>8</v>
      </c>
      <c r="P34" s="6280">
        <f>SUM(N34:O34)</f>
        <v>94</v>
      </c>
      <c r="Q34" s="4767"/>
      <c r="R34" s="4767"/>
      <c r="S34" s="4767"/>
      <c r="T34" s="4767"/>
      <c r="U34" s="4767"/>
      <c r="V34" s="4767"/>
      <c r="W34" s="4767"/>
      <c r="X34" s="4767"/>
      <c r="Y34" s="4767"/>
      <c r="Z34" s="4767"/>
      <c r="AA34" s="4767"/>
      <c r="AB34" s="4767"/>
      <c r="AC34" s="4767"/>
      <c r="AD34" s="4767"/>
      <c r="AE34" s="4767"/>
      <c r="AF34" s="4767"/>
      <c r="AG34" s="4767"/>
      <c r="AH34" s="4767"/>
    </row>
    <row r="35" spans="1:34" ht="52.5">
      <c r="A35" s="6283" t="s">
        <v>328</v>
      </c>
      <c r="B35" s="6243">
        <v>20</v>
      </c>
      <c r="C35" s="6244">
        <v>1</v>
      </c>
      <c r="D35" s="6278">
        <f t="shared" si="3"/>
        <v>21</v>
      </c>
      <c r="E35" s="6243">
        <v>0</v>
      </c>
      <c r="F35" s="6244">
        <v>0</v>
      </c>
      <c r="G35" s="6245">
        <f>F35+E35</f>
        <v>0</v>
      </c>
      <c r="H35" s="6243">
        <v>10</v>
      </c>
      <c r="I35" s="6244">
        <v>1</v>
      </c>
      <c r="J35" s="6278">
        <f>I35+H35</f>
        <v>11</v>
      </c>
      <c r="K35" s="6245">
        <v>0</v>
      </c>
      <c r="L35" s="6244">
        <v>0</v>
      </c>
      <c r="M35" s="6278">
        <f>L35+K35</f>
        <v>0</v>
      </c>
      <c r="N35" s="6248">
        <f t="shared" si="6"/>
        <v>30</v>
      </c>
      <c r="O35" s="6316">
        <f t="shared" si="6"/>
        <v>2</v>
      </c>
      <c r="P35" s="6280">
        <f>SUM(N35:O35)</f>
        <v>32</v>
      </c>
      <c r="Q35" s="4767"/>
      <c r="R35" s="4767"/>
      <c r="S35" s="4767"/>
      <c r="T35" s="4767"/>
      <c r="U35" s="4767"/>
      <c r="V35" s="4767"/>
      <c r="W35" s="4767"/>
      <c r="X35" s="4767"/>
      <c r="Y35" s="4767"/>
      <c r="Z35" s="4767"/>
      <c r="AA35" s="4767"/>
      <c r="AB35" s="4767"/>
      <c r="AC35" s="4767"/>
      <c r="AD35" s="4767"/>
      <c r="AE35" s="4767"/>
      <c r="AF35" s="4767"/>
      <c r="AG35" s="4767"/>
      <c r="AH35" s="4767"/>
    </row>
    <row r="36" spans="1:34" ht="27.75" customHeight="1">
      <c r="A36" s="6242" t="s">
        <v>347</v>
      </c>
      <c r="B36" s="6243">
        <v>17</v>
      </c>
      <c r="C36" s="6244">
        <v>0</v>
      </c>
      <c r="D36" s="6278">
        <f t="shared" si="3"/>
        <v>17</v>
      </c>
      <c r="E36" s="6243">
        <v>20</v>
      </c>
      <c r="F36" s="6244">
        <v>0</v>
      </c>
      <c r="G36" s="6245">
        <f>F36+E36</f>
        <v>20</v>
      </c>
      <c r="H36" s="6243">
        <v>10</v>
      </c>
      <c r="I36" s="6244">
        <v>0</v>
      </c>
      <c r="J36" s="6278">
        <f>I36+H36</f>
        <v>10</v>
      </c>
      <c r="K36" s="6245">
        <v>4</v>
      </c>
      <c r="L36" s="6244">
        <v>0</v>
      </c>
      <c r="M36" s="6278">
        <f>L36+K36</f>
        <v>4</v>
      </c>
      <c r="N36" s="6248">
        <f t="shared" si="6"/>
        <v>51</v>
      </c>
      <c r="O36" s="6320">
        <f t="shared" si="6"/>
        <v>0</v>
      </c>
      <c r="P36" s="6280">
        <f>SUM(N36:O36)</f>
        <v>51</v>
      </c>
      <c r="Q36" s="4767"/>
      <c r="R36" s="4767"/>
      <c r="S36" s="4767"/>
      <c r="T36" s="4767"/>
      <c r="U36" s="4767"/>
      <c r="V36" s="4767"/>
      <c r="W36" s="4767"/>
      <c r="X36" s="4767"/>
      <c r="Y36" s="4767"/>
      <c r="Z36" s="4767"/>
      <c r="AA36" s="4767"/>
      <c r="AB36" s="4767"/>
      <c r="AC36" s="4767"/>
      <c r="AD36" s="4767"/>
      <c r="AE36" s="4767"/>
      <c r="AF36" s="4767"/>
      <c r="AG36" s="4767"/>
      <c r="AH36" s="4767"/>
    </row>
    <row r="37" spans="1:34" ht="30.75" customHeight="1">
      <c r="A37" s="6242" t="s">
        <v>59</v>
      </c>
      <c r="B37" s="6246">
        <v>20</v>
      </c>
      <c r="C37" s="6244">
        <v>1</v>
      </c>
      <c r="D37" s="6278">
        <f t="shared" si="3"/>
        <v>21</v>
      </c>
      <c r="E37" s="6246">
        <v>24</v>
      </c>
      <c r="F37" s="6244">
        <v>1</v>
      </c>
      <c r="G37" s="6245">
        <f>F37+E37</f>
        <v>25</v>
      </c>
      <c r="H37" s="6246">
        <v>18</v>
      </c>
      <c r="I37" s="6244">
        <v>0</v>
      </c>
      <c r="J37" s="6278">
        <f>I37+H37</f>
        <v>18</v>
      </c>
      <c r="K37" s="6279">
        <v>16</v>
      </c>
      <c r="L37" s="6244">
        <v>0</v>
      </c>
      <c r="M37" s="6278">
        <f>L37+K37</f>
        <v>16</v>
      </c>
      <c r="N37" s="6248">
        <f t="shared" si="6"/>
        <v>78</v>
      </c>
      <c r="O37" s="6316">
        <f t="shared" si="6"/>
        <v>2</v>
      </c>
      <c r="P37" s="6280">
        <f>SUM(N37:O37)</f>
        <v>80</v>
      </c>
      <c r="Q37" s="4767"/>
      <c r="R37" s="4767"/>
      <c r="S37" s="4767"/>
      <c r="T37" s="4767"/>
      <c r="U37" s="4767"/>
      <c r="V37" s="4767"/>
      <c r="W37" s="4767"/>
      <c r="X37" s="4767"/>
      <c r="Y37" s="4767"/>
      <c r="Z37" s="4767"/>
      <c r="AA37" s="4767"/>
      <c r="AB37" s="4767"/>
      <c r="AC37" s="4767"/>
      <c r="AD37" s="4767"/>
      <c r="AE37" s="4767"/>
      <c r="AF37" s="4767"/>
      <c r="AG37" s="4767"/>
      <c r="AH37" s="4767"/>
    </row>
    <row r="38" spans="1:34" ht="27.75" customHeight="1" thickBot="1">
      <c r="A38" s="6242" t="s">
        <v>179</v>
      </c>
      <c r="B38" s="6254">
        <v>22</v>
      </c>
      <c r="C38" s="6252">
        <v>10</v>
      </c>
      <c r="D38" s="6278">
        <f t="shared" si="3"/>
        <v>32</v>
      </c>
      <c r="E38" s="6254">
        <v>26</v>
      </c>
      <c r="F38" s="6252">
        <v>5</v>
      </c>
      <c r="G38" s="6245">
        <f>F38+E38</f>
        <v>31</v>
      </c>
      <c r="H38" s="6254">
        <v>21</v>
      </c>
      <c r="I38" s="6252">
        <v>3</v>
      </c>
      <c r="J38" s="6284">
        <f>I38+H38</f>
        <v>24</v>
      </c>
      <c r="K38" s="6285">
        <v>27</v>
      </c>
      <c r="L38" s="6252">
        <v>5</v>
      </c>
      <c r="M38" s="6284">
        <f>L38+K38</f>
        <v>32</v>
      </c>
      <c r="N38" s="6256">
        <f t="shared" si="6"/>
        <v>96</v>
      </c>
      <c r="O38" s="6317">
        <f t="shared" si="6"/>
        <v>23</v>
      </c>
      <c r="P38" s="6286">
        <f>SUM(N38:O38)</f>
        <v>119</v>
      </c>
      <c r="Q38" s="4767"/>
      <c r="R38" s="4767"/>
      <c r="S38" s="4767"/>
      <c r="T38" s="4767"/>
      <c r="U38" s="4767"/>
      <c r="V38" s="4767"/>
      <c r="W38" s="4767"/>
      <c r="X38" s="4767"/>
      <c r="Y38" s="4767"/>
      <c r="Z38" s="4767"/>
      <c r="AA38" s="4767"/>
      <c r="AB38" s="4767"/>
      <c r="AC38" s="4767"/>
      <c r="AD38" s="4767"/>
      <c r="AE38" s="4767"/>
      <c r="AF38" s="4767"/>
      <c r="AG38" s="4767"/>
      <c r="AH38" s="4767"/>
    </row>
    <row r="39" spans="1:34" ht="24.95" customHeight="1" thickBot="1">
      <c r="A39" s="6287" t="s">
        <v>17</v>
      </c>
      <c r="B39" s="4163">
        <f t="shared" ref="B39:P39" si="8">SUM(B25:B38)</f>
        <v>379</v>
      </c>
      <c r="C39" s="4163">
        <f t="shared" si="8"/>
        <v>37</v>
      </c>
      <c r="D39" s="4163">
        <f t="shared" si="8"/>
        <v>416</v>
      </c>
      <c r="E39" s="4163">
        <f t="shared" si="8"/>
        <v>334</v>
      </c>
      <c r="F39" s="4163">
        <f t="shared" si="8"/>
        <v>55</v>
      </c>
      <c r="G39" s="4163">
        <f t="shared" si="8"/>
        <v>389</v>
      </c>
      <c r="H39" s="4163">
        <f t="shared" si="8"/>
        <v>282</v>
      </c>
      <c r="I39" s="4163">
        <f t="shared" si="8"/>
        <v>18</v>
      </c>
      <c r="J39" s="4163">
        <f t="shared" si="8"/>
        <v>300</v>
      </c>
      <c r="K39" s="4163">
        <f t="shared" si="8"/>
        <v>272</v>
      </c>
      <c r="L39" s="4163">
        <f t="shared" si="8"/>
        <v>10</v>
      </c>
      <c r="M39" s="4163">
        <f t="shared" si="8"/>
        <v>282</v>
      </c>
      <c r="N39" s="5634">
        <f t="shared" si="8"/>
        <v>1267</v>
      </c>
      <c r="O39" s="6321">
        <f t="shared" si="8"/>
        <v>120</v>
      </c>
      <c r="P39" s="6313">
        <f t="shared" si="8"/>
        <v>1387</v>
      </c>
      <c r="Q39" s="4767"/>
      <c r="R39" s="4767"/>
      <c r="S39" s="4767"/>
      <c r="T39" s="4767"/>
      <c r="U39" s="4767"/>
      <c r="V39" s="4767"/>
      <c r="W39" s="4767"/>
      <c r="X39" s="4767"/>
      <c r="Y39" s="4767"/>
      <c r="Z39" s="4767"/>
      <c r="AA39" s="4767"/>
      <c r="AB39" s="4767"/>
      <c r="AC39" s="4767"/>
      <c r="AD39" s="4767"/>
      <c r="AE39" s="4767"/>
      <c r="AF39" s="4767"/>
      <c r="AG39" s="4767"/>
      <c r="AH39" s="4767"/>
    </row>
    <row r="40" spans="1:34" ht="51.75" customHeight="1" thickBot="1">
      <c r="A40" s="6288" t="s">
        <v>18</v>
      </c>
      <c r="B40" s="4164"/>
      <c r="C40" s="5631"/>
      <c r="D40" s="6289"/>
      <c r="E40" s="6290"/>
      <c r="F40" s="5631"/>
      <c r="G40" s="5632"/>
      <c r="H40" s="4164"/>
      <c r="I40" s="5631"/>
      <c r="J40" s="5632"/>
      <c r="K40" s="4164" t="s">
        <v>28</v>
      </c>
      <c r="L40" s="5631"/>
      <c r="M40" s="5632"/>
      <c r="N40" s="6291"/>
      <c r="O40" s="6322"/>
      <c r="P40" s="6293"/>
      <c r="Q40" s="4767"/>
      <c r="R40" s="4767"/>
      <c r="S40" s="4767"/>
      <c r="T40" s="4767"/>
      <c r="U40" s="4767"/>
      <c r="V40" s="4767"/>
      <c r="W40" s="4767"/>
      <c r="X40" s="4767"/>
      <c r="Y40" s="4767"/>
      <c r="Z40" s="4767"/>
      <c r="AA40" s="4767"/>
      <c r="AB40" s="4767"/>
      <c r="AC40" s="4767"/>
      <c r="AD40" s="4767"/>
      <c r="AE40" s="4767"/>
      <c r="AF40" s="4767"/>
      <c r="AG40" s="4767"/>
      <c r="AH40" s="4767"/>
    </row>
    <row r="41" spans="1:34" ht="28.5" customHeight="1">
      <c r="A41" s="4166" t="s">
        <v>273</v>
      </c>
      <c r="B41" s="5633">
        <v>0</v>
      </c>
      <c r="C41" s="6294">
        <v>0</v>
      </c>
      <c r="D41" s="6295">
        <f t="shared" ref="D41:D52" si="9">B41+C41</f>
        <v>0</v>
      </c>
      <c r="E41" s="5633">
        <v>0</v>
      </c>
      <c r="F41" s="6294">
        <v>0</v>
      </c>
      <c r="G41" s="6295">
        <f t="shared" ref="G41:G48" si="10">F41+E41</f>
        <v>0</v>
      </c>
      <c r="H41" s="5633">
        <v>0</v>
      </c>
      <c r="I41" s="6294">
        <v>0</v>
      </c>
      <c r="J41" s="6295">
        <f t="shared" ref="J41:J48" si="11">I41+H41</f>
        <v>0</v>
      </c>
      <c r="K41" s="5633">
        <v>0</v>
      </c>
      <c r="L41" s="6294">
        <v>0</v>
      </c>
      <c r="M41" s="6295">
        <v>0</v>
      </c>
      <c r="N41" s="6296">
        <f t="shared" ref="N41:O55" si="12">B41+E41+H41+K41</f>
        <v>0</v>
      </c>
      <c r="O41" s="6323">
        <f t="shared" si="12"/>
        <v>0</v>
      </c>
      <c r="P41" s="6297">
        <f t="shared" ref="P41:P48" si="13">SUM(N41:O41)</f>
        <v>0</v>
      </c>
      <c r="Q41" s="4767"/>
      <c r="R41" s="4767"/>
      <c r="S41" s="4767"/>
      <c r="T41" s="4767"/>
      <c r="U41" s="4767"/>
      <c r="V41" s="4767"/>
      <c r="W41" s="4767"/>
      <c r="X41" s="4767"/>
      <c r="Y41" s="4767"/>
      <c r="Z41" s="4767"/>
      <c r="AA41" s="4767"/>
      <c r="AB41" s="4767"/>
      <c r="AC41" s="4767"/>
      <c r="AD41" s="4767"/>
      <c r="AE41" s="4767"/>
      <c r="AF41" s="4767"/>
      <c r="AG41" s="4767"/>
      <c r="AH41" s="4767"/>
    </row>
    <row r="42" spans="1:34" ht="30.75" customHeight="1">
      <c r="A42" s="6298" t="s">
        <v>173</v>
      </c>
      <c r="B42" s="6299">
        <v>0</v>
      </c>
      <c r="C42" s="6300">
        <v>0</v>
      </c>
      <c r="D42" s="6301">
        <f t="shared" si="9"/>
        <v>0</v>
      </c>
      <c r="E42" s="6299">
        <v>0</v>
      </c>
      <c r="F42" s="6300">
        <v>0</v>
      </c>
      <c r="G42" s="6301">
        <f t="shared" si="10"/>
        <v>0</v>
      </c>
      <c r="H42" s="6299">
        <v>1</v>
      </c>
      <c r="I42" s="6300">
        <v>0</v>
      </c>
      <c r="J42" s="6301">
        <f t="shared" si="11"/>
        <v>1</v>
      </c>
      <c r="K42" s="6302">
        <v>0</v>
      </c>
      <c r="L42" s="6300">
        <v>0</v>
      </c>
      <c r="M42" s="6301">
        <f t="shared" ref="M42:M48" si="14">L42+K42</f>
        <v>0</v>
      </c>
      <c r="N42" s="6303">
        <f t="shared" si="12"/>
        <v>1</v>
      </c>
      <c r="O42" s="6324">
        <f t="shared" si="12"/>
        <v>0</v>
      </c>
      <c r="P42" s="6304">
        <f t="shared" si="13"/>
        <v>1</v>
      </c>
      <c r="Q42" s="4767"/>
      <c r="R42" s="4767"/>
      <c r="S42" s="4767"/>
      <c r="T42" s="4767"/>
      <c r="U42" s="4767"/>
      <c r="V42" s="4767"/>
      <c r="W42" s="4767"/>
      <c r="X42" s="4767"/>
      <c r="Y42" s="4767"/>
      <c r="Z42" s="4767"/>
      <c r="AA42" s="4767"/>
      <c r="AB42" s="4767"/>
      <c r="AC42" s="4767"/>
      <c r="AD42" s="4767"/>
      <c r="AE42" s="4767"/>
      <c r="AF42" s="4767"/>
      <c r="AG42" s="4767"/>
      <c r="AH42" s="4767"/>
    </row>
    <row r="43" spans="1:34" ht="30.75" customHeight="1">
      <c r="A43" s="6298" t="s">
        <v>174</v>
      </c>
      <c r="B43" s="6299">
        <v>0</v>
      </c>
      <c r="C43" s="6300">
        <v>0</v>
      </c>
      <c r="D43" s="6301">
        <f t="shared" si="9"/>
        <v>0</v>
      </c>
      <c r="E43" s="6299">
        <v>0</v>
      </c>
      <c r="F43" s="6300">
        <v>0</v>
      </c>
      <c r="G43" s="6301">
        <f t="shared" si="10"/>
        <v>0</v>
      </c>
      <c r="H43" s="6299">
        <v>0</v>
      </c>
      <c r="I43" s="6300">
        <v>0</v>
      </c>
      <c r="J43" s="6301">
        <f t="shared" si="11"/>
        <v>0</v>
      </c>
      <c r="K43" s="6299">
        <v>0</v>
      </c>
      <c r="L43" s="6300">
        <v>0</v>
      </c>
      <c r="M43" s="6301">
        <f t="shared" si="14"/>
        <v>0</v>
      </c>
      <c r="N43" s="6303">
        <f t="shared" si="12"/>
        <v>0</v>
      </c>
      <c r="O43" s="6324">
        <f t="shared" si="12"/>
        <v>0</v>
      </c>
      <c r="P43" s="6304">
        <f t="shared" si="13"/>
        <v>0</v>
      </c>
      <c r="Q43" s="4762"/>
    </row>
    <row r="44" spans="1:34" ht="28.5" customHeight="1">
      <c r="A44" s="6298" t="s">
        <v>175</v>
      </c>
      <c r="B44" s="6299">
        <v>0</v>
      </c>
      <c r="C44" s="6300">
        <v>0</v>
      </c>
      <c r="D44" s="6301">
        <f t="shared" si="9"/>
        <v>0</v>
      </c>
      <c r="E44" s="6299">
        <v>0</v>
      </c>
      <c r="F44" s="6300">
        <v>0</v>
      </c>
      <c r="G44" s="6301">
        <f t="shared" si="10"/>
        <v>0</v>
      </c>
      <c r="H44" s="6299">
        <v>0</v>
      </c>
      <c r="I44" s="6300">
        <v>0</v>
      </c>
      <c r="J44" s="6301">
        <f t="shared" si="11"/>
        <v>0</v>
      </c>
      <c r="K44" s="6299">
        <v>0</v>
      </c>
      <c r="L44" s="6300">
        <v>0</v>
      </c>
      <c r="M44" s="6301">
        <f t="shared" si="14"/>
        <v>0</v>
      </c>
      <c r="N44" s="6303">
        <f t="shared" si="12"/>
        <v>0</v>
      </c>
      <c r="O44" s="6324">
        <f t="shared" si="12"/>
        <v>0</v>
      </c>
      <c r="P44" s="6304">
        <f t="shared" si="13"/>
        <v>0</v>
      </c>
      <c r="Q44" s="4762"/>
    </row>
    <row r="45" spans="1:34" ht="30.75" customHeight="1">
      <c r="A45" s="6298" t="s">
        <v>176</v>
      </c>
      <c r="B45" s="6299">
        <v>0</v>
      </c>
      <c r="C45" s="6300">
        <v>0</v>
      </c>
      <c r="D45" s="6301">
        <f t="shared" si="9"/>
        <v>0</v>
      </c>
      <c r="E45" s="6299">
        <v>0</v>
      </c>
      <c r="F45" s="6300">
        <v>0</v>
      </c>
      <c r="G45" s="6301">
        <f t="shared" si="10"/>
        <v>0</v>
      </c>
      <c r="H45" s="6299">
        <v>1</v>
      </c>
      <c r="I45" s="6300">
        <v>0</v>
      </c>
      <c r="J45" s="6301">
        <f t="shared" si="11"/>
        <v>1</v>
      </c>
      <c r="K45" s="6299">
        <v>0</v>
      </c>
      <c r="L45" s="6300">
        <v>0</v>
      </c>
      <c r="M45" s="6301">
        <f t="shared" si="14"/>
        <v>0</v>
      </c>
      <c r="N45" s="6303">
        <f t="shared" si="12"/>
        <v>1</v>
      </c>
      <c r="O45" s="6324">
        <f t="shared" si="12"/>
        <v>0</v>
      </c>
      <c r="P45" s="6304">
        <f t="shared" si="13"/>
        <v>1</v>
      </c>
      <c r="Q45" s="4762"/>
    </row>
    <row r="46" spans="1:34" ht="30.75" customHeight="1">
      <c r="A46" s="6298" t="s">
        <v>180</v>
      </c>
      <c r="B46" s="6299">
        <v>0</v>
      </c>
      <c r="C46" s="6300">
        <v>0</v>
      </c>
      <c r="D46" s="6301">
        <f t="shared" si="9"/>
        <v>0</v>
      </c>
      <c r="E46" s="6299">
        <v>0</v>
      </c>
      <c r="F46" s="6300">
        <v>0</v>
      </c>
      <c r="G46" s="6301">
        <f t="shared" si="10"/>
        <v>0</v>
      </c>
      <c r="H46" s="6299">
        <v>0</v>
      </c>
      <c r="I46" s="6300">
        <v>0</v>
      </c>
      <c r="J46" s="6301">
        <f t="shared" si="11"/>
        <v>0</v>
      </c>
      <c r="K46" s="6299">
        <v>0</v>
      </c>
      <c r="L46" s="6300">
        <v>0</v>
      </c>
      <c r="M46" s="6301">
        <f t="shared" si="14"/>
        <v>0</v>
      </c>
      <c r="N46" s="6303">
        <f t="shared" si="12"/>
        <v>0</v>
      </c>
      <c r="O46" s="6324">
        <f t="shared" si="12"/>
        <v>0</v>
      </c>
      <c r="P46" s="6304">
        <f t="shared" si="13"/>
        <v>0</v>
      </c>
      <c r="Q46" s="4762"/>
    </row>
    <row r="47" spans="1:34" ht="30.75" customHeight="1">
      <c r="A47" s="6298" t="s">
        <v>390</v>
      </c>
      <c r="B47" s="6299">
        <v>0</v>
      </c>
      <c r="C47" s="6300">
        <v>0</v>
      </c>
      <c r="D47" s="6301">
        <f t="shared" si="9"/>
        <v>0</v>
      </c>
      <c r="E47" s="6299">
        <v>0</v>
      </c>
      <c r="F47" s="6300">
        <v>0</v>
      </c>
      <c r="G47" s="6301">
        <f t="shared" si="10"/>
        <v>0</v>
      </c>
      <c r="H47" s="6299">
        <v>0</v>
      </c>
      <c r="I47" s="6300">
        <v>0</v>
      </c>
      <c r="J47" s="6301">
        <f t="shared" si="11"/>
        <v>0</v>
      </c>
      <c r="K47" s="6299">
        <v>0</v>
      </c>
      <c r="L47" s="6300">
        <v>0</v>
      </c>
      <c r="M47" s="6301">
        <f t="shared" si="14"/>
        <v>0</v>
      </c>
      <c r="N47" s="6303">
        <f t="shared" si="12"/>
        <v>0</v>
      </c>
      <c r="O47" s="6324">
        <f t="shared" si="12"/>
        <v>0</v>
      </c>
      <c r="P47" s="6304">
        <f t="shared" si="13"/>
        <v>0</v>
      </c>
      <c r="Q47" s="4762"/>
    </row>
    <row r="48" spans="1:34" ht="30.75" customHeight="1">
      <c r="A48" s="6298" t="s">
        <v>177</v>
      </c>
      <c r="B48" s="6299">
        <v>0</v>
      </c>
      <c r="C48" s="6300">
        <v>0</v>
      </c>
      <c r="D48" s="6301">
        <f t="shared" si="9"/>
        <v>0</v>
      </c>
      <c r="E48" s="6299">
        <v>0</v>
      </c>
      <c r="F48" s="6300">
        <v>0</v>
      </c>
      <c r="G48" s="6301">
        <f t="shared" si="10"/>
        <v>0</v>
      </c>
      <c r="H48" s="6299">
        <v>0</v>
      </c>
      <c r="I48" s="6300">
        <v>0</v>
      </c>
      <c r="J48" s="6301">
        <f t="shared" si="11"/>
        <v>0</v>
      </c>
      <c r="K48" s="6299">
        <v>0</v>
      </c>
      <c r="L48" s="6300">
        <v>0</v>
      </c>
      <c r="M48" s="6301">
        <f t="shared" si="14"/>
        <v>0</v>
      </c>
      <c r="N48" s="6303">
        <f t="shared" si="12"/>
        <v>0</v>
      </c>
      <c r="O48" s="6324">
        <f t="shared" si="12"/>
        <v>0</v>
      </c>
      <c r="P48" s="6304">
        <f t="shared" si="13"/>
        <v>0</v>
      </c>
      <c r="Q48" s="4762"/>
    </row>
    <row r="49" spans="1:17" ht="49.5" customHeight="1">
      <c r="A49" s="6298" t="s">
        <v>366</v>
      </c>
      <c r="B49" s="6302">
        <v>0</v>
      </c>
      <c r="C49" s="6300">
        <v>0</v>
      </c>
      <c r="D49" s="6301">
        <f t="shared" si="9"/>
        <v>0</v>
      </c>
      <c r="E49" s="6299">
        <v>0</v>
      </c>
      <c r="F49" s="6300">
        <v>0</v>
      </c>
      <c r="G49" s="6301">
        <v>0</v>
      </c>
      <c r="H49" s="6299">
        <v>0</v>
      </c>
      <c r="I49" s="6300">
        <v>0</v>
      </c>
      <c r="J49" s="6301">
        <v>0</v>
      </c>
      <c r="K49" s="6299">
        <v>0</v>
      </c>
      <c r="L49" s="6300">
        <v>0</v>
      </c>
      <c r="M49" s="6301">
        <v>0</v>
      </c>
      <c r="N49" s="6303">
        <f t="shared" si="12"/>
        <v>0</v>
      </c>
      <c r="O49" s="6324">
        <f t="shared" si="12"/>
        <v>0</v>
      </c>
      <c r="P49" s="6314">
        <f>D49+G49+J49+M49</f>
        <v>0</v>
      </c>
      <c r="Q49" s="4762"/>
    </row>
    <row r="50" spans="1:17" ht="30.75" customHeight="1">
      <c r="A50" s="6305" t="s">
        <v>33</v>
      </c>
      <c r="B50" s="6299">
        <v>0</v>
      </c>
      <c r="C50" s="6300">
        <v>0</v>
      </c>
      <c r="D50" s="6301">
        <f t="shared" si="9"/>
        <v>0</v>
      </c>
      <c r="E50" s="6299">
        <v>0</v>
      </c>
      <c r="F50" s="6244">
        <v>0</v>
      </c>
      <c r="G50" s="6301">
        <f>F50+E50</f>
        <v>0</v>
      </c>
      <c r="H50" s="6299">
        <v>0</v>
      </c>
      <c r="I50" s="6300">
        <v>0</v>
      </c>
      <c r="J50" s="6301">
        <f>I50+H50</f>
        <v>0</v>
      </c>
      <c r="K50" s="6299">
        <v>0</v>
      </c>
      <c r="L50" s="6300">
        <v>0</v>
      </c>
      <c r="M50" s="6301">
        <f>L50+K50</f>
        <v>0</v>
      </c>
      <c r="N50" s="6303">
        <f t="shared" si="12"/>
        <v>0</v>
      </c>
      <c r="O50" s="6324">
        <f t="shared" si="12"/>
        <v>0</v>
      </c>
      <c r="P50" s="6304">
        <f t="shared" ref="P50:P55" si="15">SUM(N50:O50)</f>
        <v>0</v>
      </c>
      <c r="Q50" s="4762"/>
    </row>
    <row r="51" spans="1:17" ht="52.5">
      <c r="A51" s="6306" t="s">
        <v>329</v>
      </c>
      <c r="B51" s="6299">
        <v>0</v>
      </c>
      <c r="C51" s="6300">
        <v>0</v>
      </c>
      <c r="D51" s="6301">
        <f t="shared" si="9"/>
        <v>0</v>
      </c>
      <c r="E51" s="6299">
        <v>0</v>
      </c>
      <c r="F51" s="6300">
        <v>0</v>
      </c>
      <c r="G51" s="6301">
        <f>F51+E51</f>
        <v>0</v>
      </c>
      <c r="H51" s="6299">
        <v>0</v>
      </c>
      <c r="I51" s="6300">
        <v>0</v>
      </c>
      <c r="J51" s="6301">
        <f>I51+H51</f>
        <v>0</v>
      </c>
      <c r="K51" s="6299">
        <v>0</v>
      </c>
      <c r="L51" s="6300">
        <v>0</v>
      </c>
      <c r="M51" s="6301">
        <f>L51+K51</f>
        <v>0</v>
      </c>
      <c r="N51" s="6303">
        <f t="shared" si="12"/>
        <v>0</v>
      </c>
      <c r="O51" s="6324">
        <f t="shared" si="12"/>
        <v>0</v>
      </c>
      <c r="P51" s="6304">
        <f t="shared" si="15"/>
        <v>0</v>
      </c>
      <c r="Q51" s="4762"/>
    </row>
    <row r="52" spans="1:17" ht="27.75" customHeight="1">
      <c r="A52" s="6298" t="s">
        <v>178</v>
      </c>
      <c r="B52" s="6299">
        <v>0</v>
      </c>
      <c r="C52" s="6300">
        <v>0</v>
      </c>
      <c r="D52" s="6301">
        <f t="shared" si="9"/>
        <v>0</v>
      </c>
      <c r="E52" s="6299">
        <v>0</v>
      </c>
      <c r="F52" s="6300">
        <v>0</v>
      </c>
      <c r="G52" s="6301">
        <f>F52+E52</f>
        <v>0</v>
      </c>
      <c r="H52" s="6299">
        <v>0</v>
      </c>
      <c r="I52" s="6300">
        <v>0</v>
      </c>
      <c r="J52" s="6301">
        <f>I52+H52</f>
        <v>0</v>
      </c>
      <c r="K52" s="6299">
        <v>0</v>
      </c>
      <c r="L52" s="6300">
        <v>0</v>
      </c>
      <c r="M52" s="6301">
        <f>L52+K52</f>
        <v>0</v>
      </c>
      <c r="N52" s="6303">
        <f t="shared" si="12"/>
        <v>0</v>
      </c>
      <c r="O52" s="6324">
        <f t="shared" si="12"/>
        <v>0</v>
      </c>
      <c r="P52" s="6304">
        <f t="shared" si="15"/>
        <v>0</v>
      </c>
      <c r="Q52" s="4762"/>
    </row>
    <row r="53" spans="1:17" ht="30.75" customHeight="1">
      <c r="A53" s="6298" t="s">
        <v>59</v>
      </c>
      <c r="B53" s="6299">
        <v>0</v>
      </c>
      <c r="C53" s="6300">
        <v>0</v>
      </c>
      <c r="D53" s="6301">
        <v>0</v>
      </c>
      <c r="E53" s="6302">
        <v>1</v>
      </c>
      <c r="F53" s="6300">
        <v>0</v>
      </c>
      <c r="G53" s="6301">
        <f>F53+E53</f>
        <v>1</v>
      </c>
      <c r="H53" s="6299">
        <v>0</v>
      </c>
      <c r="I53" s="6300">
        <v>0</v>
      </c>
      <c r="J53" s="6301">
        <f>I53+H53</f>
        <v>0</v>
      </c>
      <c r="K53" s="6299">
        <v>1</v>
      </c>
      <c r="L53" s="6300">
        <v>0</v>
      </c>
      <c r="M53" s="6301">
        <f>L53+K53</f>
        <v>1</v>
      </c>
      <c r="N53" s="6303">
        <f t="shared" si="12"/>
        <v>2</v>
      </c>
      <c r="O53" s="6324">
        <f t="shared" si="12"/>
        <v>0</v>
      </c>
      <c r="P53" s="6304">
        <f t="shared" si="15"/>
        <v>2</v>
      </c>
      <c r="Q53" s="4762"/>
    </row>
    <row r="54" spans="1:17" ht="27.75" customHeight="1" thickBot="1">
      <c r="A54" s="6298" t="s">
        <v>179</v>
      </c>
      <c r="B54" s="6299">
        <v>0</v>
      </c>
      <c r="C54" s="6300">
        <v>0</v>
      </c>
      <c r="D54" s="6301">
        <f>B54+C54</f>
        <v>0</v>
      </c>
      <c r="E54" s="6299">
        <v>0</v>
      </c>
      <c r="F54" s="6300">
        <v>0</v>
      </c>
      <c r="G54" s="6301">
        <f>F54+E54</f>
        <v>0</v>
      </c>
      <c r="H54" s="6299">
        <v>0</v>
      </c>
      <c r="I54" s="6300">
        <v>0</v>
      </c>
      <c r="J54" s="6301">
        <f>I54+H54</f>
        <v>0</v>
      </c>
      <c r="K54" s="6299">
        <v>0</v>
      </c>
      <c r="L54" s="6300">
        <v>0</v>
      </c>
      <c r="M54" s="6301">
        <f>L54+K54</f>
        <v>0</v>
      </c>
      <c r="N54" s="6307">
        <f t="shared" si="12"/>
        <v>0</v>
      </c>
      <c r="O54" s="6325">
        <f t="shared" si="12"/>
        <v>0</v>
      </c>
      <c r="P54" s="6308">
        <f t="shared" si="15"/>
        <v>0</v>
      </c>
      <c r="Q54" s="4762"/>
    </row>
    <row r="55" spans="1:17" ht="26.25" thickBot="1">
      <c r="A55" s="6309" t="s">
        <v>19</v>
      </c>
      <c r="B55" s="5634">
        <f t="shared" ref="B55:M55" si="16">SUM(B41:B54)</f>
        <v>0</v>
      </c>
      <c r="C55" s="5634">
        <f t="shared" si="16"/>
        <v>0</v>
      </c>
      <c r="D55" s="5634">
        <f t="shared" si="16"/>
        <v>0</v>
      </c>
      <c r="E55" s="5634">
        <f t="shared" si="16"/>
        <v>1</v>
      </c>
      <c r="F55" s="5634">
        <f t="shared" si="16"/>
        <v>0</v>
      </c>
      <c r="G55" s="5634">
        <f t="shared" si="16"/>
        <v>1</v>
      </c>
      <c r="H55" s="5634">
        <f t="shared" si="16"/>
        <v>2</v>
      </c>
      <c r="I55" s="5634">
        <f t="shared" si="16"/>
        <v>0</v>
      </c>
      <c r="J55" s="5634">
        <f t="shared" si="16"/>
        <v>2</v>
      </c>
      <c r="K55" s="5634">
        <f t="shared" si="16"/>
        <v>1</v>
      </c>
      <c r="L55" s="5634">
        <f t="shared" si="16"/>
        <v>0</v>
      </c>
      <c r="M55" s="5634">
        <f t="shared" si="16"/>
        <v>1</v>
      </c>
      <c r="N55" s="6291">
        <f t="shared" si="12"/>
        <v>4</v>
      </c>
      <c r="O55" s="6292">
        <f t="shared" si="12"/>
        <v>0</v>
      </c>
      <c r="P55" s="6293">
        <f t="shared" si="15"/>
        <v>4</v>
      </c>
      <c r="Q55" s="845"/>
    </row>
    <row r="56" spans="1:17" ht="28.5" customHeight="1" thickBot="1">
      <c r="A56" s="6310" t="s">
        <v>29</v>
      </c>
      <c r="B56" s="4173">
        <f t="shared" ref="B56:N56" si="17">B39</f>
        <v>379</v>
      </c>
      <c r="C56" s="4173">
        <f t="shared" si="17"/>
        <v>37</v>
      </c>
      <c r="D56" s="4173">
        <f t="shared" si="17"/>
        <v>416</v>
      </c>
      <c r="E56" s="4173">
        <f t="shared" si="17"/>
        <v>334</v>
      </c>
      <c r="F56" s="4173">
        <f t="shared" si="17"/>
        <v>55</v>
      </c>
      <c r="G56" s="4173">
        <f t="shared" si="17"/>
        <v>389</v>
      </c>
      <c r="H56" s="4173">
        <f t="shared" si="17"/>
        <v>282</v>
      </c>
      <c r="I56" s="4173">
        <f t="shared" si="17"/>
        <v>18</v>
      </c>
      <c r="J56" s="4173">
        <f t="shared" si="17"/>
        <v>300</v>
      </c>
      <c r="K56" s="4173">
        <f t="shared" si="17"/>
        <v>272</v>
      </c>
      <c r="L56" s="4173">
        <f t="shared" si="17"/>
        <v>10</v>
      </c>
      <c r="M56" s="4173">
        <f t="shared" si="17"/>
        <v>282</v>
      </c>
      <c r="N56" s="4173">
        <f t="shared" si="17"/>
        <v>1267</v>
      </c>
      <c r="O56" s="6292">
        <f>C56+F56+I56+L56</f>
        <v>120</v>
      </c>
      <c r="P56" s="4173">
        <f>P39</f>
        <v>1387</v>
      </c>
      <c r="Q56" s="845"/>
    </row>
    <row r="57" spans="1:17" ht="27.75" customHeight="1" thickBot="1">
      <c r="A57" s="6310" t="s">
        <v>30</v>
      </c>
      <c r="B57" s="4174">
        <f t="shared" ref="B57:P57" si="18">B55</f>
        <v>0</v>
      </c>
      <c r="C57" s="4174">
        <f t="shared" si="18"/>
        <v>0</v>
      </c>
      <c r="D57" s="4174">
        <f t="shared" si="18"/>
        <v>0</v>
      </c>
      <c r="E57" s="4174">
        <f t="shared" si="18"/>
        <v>1</v>
      </c>
      <c r="F57" s="4174">
        <f t="shared" si="18"/>
        <v>0</v>
      </c>
      <c r="G57" s="4174">
        <f t="shared" si="18"/>
        <v>1</v>
      </c>
      <c r="H57" s="4174">
        <f t="shared" si="18"/>
        <v>2</v>
      </c>
      <c r="I57" s="4174">
        <f t="shared" si="18"/>
        <v>0</v>
      </c>
      <c r="J57" s="4174">
        <f t="shared" si="18"/>
        <v>2</v>
      </c>
      <c r="K57" s="4174">
        <f t="shared" si="18"/>
        <v>1</v>
      </c>
      <c r="L57" s="4174">
        <f t="shared" si="18"/>
        <v>0</v>
      </c>
      <c r="M57" s="4174">
        <f t="shared" si="18"/>
        <v>1</v>
      </c>
      <c r="N57" s="4174">
        <f t="shared" si="18"/>
        <v>4</v>
      </c>
      <c r="O57" s="4174">
        <f t="shared" si="18"/>
        <v>0</v>
      </c>
      <c r="P57" s="4174">
        <f t="shared" si="18"/>
        <v>4</v>
      </c>
    </row>
    <row r="58" spans="1:17" ht="32.25" customHeight="1" thickBot="1">
      <c r="A58" s="4768" t="s">
        <v>31</v>
      </c>
      <c r="B58" s="5929">
        <f t="shared" ref="B58:N58" si="19">SUM(B56:B57)</f>
        <v>379</v>
      </c>
      <c r="C58" s="5929">
        <f t="shared" si="19"/>
        <v>37</v>
      </c>
      <c r="D58" s="5930">
        <f t="shared" si="19"/>
        <v>416</v>
      </c>
      <c r="E58" s="5931">
        <f t="shared" si="19"/>
        <v>335</v>
      </c>
      <c r="F58" s="5929">
        <f t="shared" si="19"/>
        <v>55</v>
      </c>
      <c r="G58" s="5929">
        <f t="shared" si="19"/>
        <v>390</v>
      </c>
      <c r="H58" s="5929">
        <f t="shared" si="19"/>
        <v>284</v>
      </c>
      <c r="I58" s="5929">
        <f t="shared" si="19"/>
        <v>18</v>
      </c>
      <c r="J58" s="5929">
        <f t="shared" si="19"/>
        <v>302</v>
      </c>
      <c r="K58" s="5929">
        <f t="shared" si="19"/>
        <v>273</v>
      </c>
      <c r="L58" s="5929">
        <f t="shared" si="19"/>
        <v>10</v>
      </c>
      <c r="M58" s="5929">
        <f t="shared" si="19"/>
        <v>283</v>
      </c>
      <c r="N58" s="5929">
        <f t="shared" si="19"/>
        <v>1271</v>
      </c>
      <c r="O58" s="5932">
        <f>C58+F58+I58+L58</f>
        <v>120</v>
      </c>
      <c r="P58" s="5930">
        <f>SUM(P56:P57)</f>
        <v>1391</v>
      </c>
      <c r="Q58" s="845"/>
    </row>
    <row r="59" spans="1:17" ht="63.75" customHeight="1">
      <c r="A59" s="7681"/>
      <c r="B59" s="7681"/>
      <c r="C59" s="7681"/>
      <c r="D59" s="7681"/>
      <c r="E59" s="7681"/>
      <c r="F59" s="7681"/>
      <c r="G59" s="7681"/>
      <c r="H59" s="7681"/>
      <c r="I59" s="7681"/>
      <c r="J59" s="7681"/>
      <c r="K59" s="7681"/>
      <c r="L59" s="7681"/>
      <c r="M59" s="7681"/>
      <c r="N59" s="7681"/>
      <c r="O59" s="7681"/>
      <c r="P59" s="7681"/>
    </row>
    <row r="60" spans="1:17" ht="25.5"/>
    <row r="61" spans="1:17" ht="45" customHeight="1">
      <c r="B61" s="845"/>
      <c r="C61" s="845"/>
      <c r="D61" s="845"/>
      <c r="E61" s="845"/>
      <c r="F61" s="845"/>
      <c r="G61" s="845"/>
      <c r="H61" s="845"/>
      <c r="I61" s="845"/>
      <c r="J61" s="845"/>
      <c r="K61" s="845"/>
      <c r="L61" s="845"/>
      <c r="M61" s="845"/>
      <c r="N61" s="845"/>
      <c r="O61" s="845"/>
      <c r="P61" s="845"/>
    </row>
    <row r="62" spans="1:17" ht="25.5"/>
    <row r="63" spans="1:17" ht="25.5"/>
    <row r="64" spans="1:17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</sheetData>
  <mergeCells count="9">
    <mergeCell ref="A59:P59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Лист41">
    <tabColor rgb="FF00B050"/>
  </sheetPr>
  <dimension ref="A1:T993"/>
  <sheetViews>
    <sheetView zoomScale="50" zoomScaleNormal="50" workbookViewId="0">
      <selection activeCell="A2" sqref="A2:T2"/>
    </sheetView>
  </sheetViews>
  <sheetFormatPr defaultColWidth="9.140625" defaultRowHeight="15" customHeight="1"/>
  <cols>
    <col min="1" max="1" width="3" style="843" customWidth="1"/>
    <col min="2" max="2" width="88.42578125" style="843" customWidth="1"/>
    <col min="3" max="3" width="14.42578125" style="843" customWidth="1"/>
    <col min="4" max="4" width="12.85546875" style="843" customWidth="1"/>
    <col min="5" max="5" width="12.28515625" style="843" customWidth="1"/>
    <col min="6" max="6" width="14.28515625" style="843" customWidth="1"/>
    <col min="7" max="7" width="13.85546875" style="843" customWidth="1"/>
    <col min="8" max="8" width="11" style="843" customWidth="1"/>
    <col min="9" max="9" width="14.5703125" style="843" customWidth="1"/>
    <col min="10" max="10" width="13.85546875" style="843" customWidth="1"/>
    <col min="11" max="11" width="14.28515625" style="843" customWidth="1"/>
    <col min="12" max="12" width="14" style="843" customWidth="1"/>
    <col min="13" max="13" width="11.42578125" style="843" customWidth="1"/>
    <col min="14" max="14" width="12" style="843" customWidth="1"/>
    <col min="15" max="15" width="14.28515625" style="843" customWidth="1"/>
    <col min="16" max="17" width="12" style="843" customWidth="1"/>
    <col min="18" max="18" width="13.85546875" style="843" customWidth="1"/>
    <col min="19" max="19" width="13" style="843" customWidth="1"/>
    <col min="20" max="20" width="15.140625" style="843" customWidth="1"/>
    <col min="21" max="21" width="14.28515625" style="843" customWidth="1"/>
    <col min="22" max="22" width="10.42578125" style="843" bestFit="1" customWidth="1"/>
    <col min="23" max="23" width="9.28515625" style="843" bestFit="1" customWidth="1"/>
    <col min="24" max="16384" width="9.140625" style="843"/>
  </cols>
  <sheetData>
    <row r="1" spans="1:20" ht="34.5" customHeight="1">
      <c r="A1" s="7699" t="s">
        <v>172</v>
      </c>
      <c r="B1" s="7699"/>
      <c r="C1" s="7699"/>
      <c r="D1" s="7699"/>
      <c r="E1" s="7699"/>
      <c r="F1" s="7699"/>
      <c r="G1" s="7699"/>
      <c r="H1" s="7699"/>
      <c r="I1" s="7699"/>
      <c r="J1" s="7699"/>
      <c r="K1" s="7699"/>
      <c r="L1" s="7699"/>
      <c r="M1" s="7699"/>
      <c r="N1" s="7699"/>
      <c r="O1" s="7699"/>
      <c r="P1" s="7699"/>
      <c r="Q1" s="7699"/>
      <c r="R1" s="7699"/>
      <c r="S1" s="7699"/>
      <c r="T1" s="7699"/>
    </row>
    <row r="2" spans="1:20" ht="32.25" customHeight="1">
      <c r="A2" s="7682" t="s">
        <v>460</v>
      </c>
      <c r="B2" s="7682"/>
      <c r="C2" s="7682"/>
      <c r="D2" s="7682"/>
      <c r="E2" s="7682"/>
      <c r="F2" s="7682"/>
      <c r="G2" s="7682"/>
      <c r="H2" s="7682"/>
      <c r="I2" s="7682"/>
      <c r="J2" s="7682"/>
      <c r="K2" s="7682"/>
      <c r="L2" s="7682"/>
      <c r="M2" s="7682"/>
      <c r="N2" s="7682"/>
      <c r="O2" s="7682"/>
      <c r="P2" s="7682"/>
      <c r="Q2" s="7682"/>
      <c r="R2" s="7682"/>
      <c r="S2" s="7682"/>
      <c r="T2" s="7682"/>
    </row>
    <row r="3" spans="1:20" ht="24" customHeight="1" thickBot="1">
      <c r="B3" s="1119"/>
    </row>
    <row r="4" spans="1:20" ht="33" customHeight="1">
      <c r="B4" s="7700" t="s">
        <v>1</v>
      </c>
      <c r="C4" s="7703" t="s">
        <v>36</v>
      </c>
      <c r="D4" s="7704"/>
      <c r="E4" s="7705"/>
      <c r="F4" s="7703" t="s">
        <v>37</v>
      </c>
      <c r="G4" s="7704"/>
      <c r="H4" s="7705"/>
      <c r="I4" s="7703" t="s">
        <v>43</v>
      </c>
      <c r="J4" s="7704"/>
      <c r="K4" s="7705"/>
      <c r="L4" s="7703" t="s">
        <v>148</v>
      </c>
      <c r="M4" s="7704"/>
      <c r="N4" s="7705"/>
      <c r="O4" s="7703" t="s">
        <v>152</v>
      </c>
      <c r="P4" s="7704"/>
      <c r="Q4" s="7705"/>
      <c r="R4" s="7709" t="s">
        <v>342</v>
      </c>
      <c r="S4" s="7710"/>
      <c r="T4" s="7711"/>
    </row>
    <row r="5" spans="1:20" ht="15" customHeight="1" thickBot="1">
      <c r="B5" s="7701"/>
      <c r="C5" s="7706"/>
      <c r="D5" s="7707"/>
      <c r="E5" s="7708"/>
      <c r="F5" s="7706"/>
      <c r="G5" s="7707"/>
      <c r="H5" s="7708"/>
      <c r="I5" s="7706"/>
      <c r="J5" s="7707"/>
      <c r="K5" s="7708"/>
      <c r="L5" s="7706"/>
      <c r="M5" s="7707"/>
      <c r="N5" s="7708"/>
      <c r="O5" s="7706"/>
      <c r="P5" s="7707"/>
      <c r="Q5" s="7708"/>
      <c r="R5" s="7712"/>
      <c r="S5" s="7713"/>
      <c r="T5" s="7714"/>
    </row>
    <row r="6" spans="1:20" ht="87" customHeight="1" thickBot="1">
      <c r="B6" s="7702"/>
      <c r="C6" s="1126" t="s">
        <v>7</v>
      </c>
      <c r="D6" s="1127" t="s">
        <v>8</v>
      </c>
      <c r="E6" s="1122" t="s">
        <v>9</v>
      </c>
      <c r="F6" s="1126" t="s">
        <v>7</v>
      </c>
      <c r="G6" s="1127" t="s">
        <v>8</v>
      </c>
      <c r="H6" s="1128" t="s">
        <v>9</v>
      </c>
      <c r="I6" s="1126" t="s">
        <v>7</v>
      </c>
      <c r="J6" s="1127" t="s">
        <v>8</v>
      </c>
      <c r="K6" s="1128" t="s">
        <v>9</v>
      </c>
      <c r="L6" s="1126" t="s">
        <v>7</v>
      </c>
      <c r="M6" s="1127" t="s">
        <v>8</v>
      </c>
      <c r="N6" s="1128" t="s">
        <v>9</v>
      </c>
      <c r="O6" s="1126" t="s">
        <v>7</v>
      </c>
      <c r="P6" s="1127" t="s">
        <v>8</v>
      </c>
      <c r="Q6" s="1122" t="s">
        <v>9</v>
      </c>
      <c r="R6" s="1126" t="s">
        <v>7</v>
      </c>
      <c r="S6" s="1127" t="s">
        <v>8</v>
      </c>
      <c r="T6" s="1122" t="s">
        <v>9</v>
      </c>
    </row>
    <row r="7" spans="1:20" ht="26.25" customHeight="1" thickBot="1">
      <c r="B7" s="1123" t="s">
        <v>10</v>
      </c>
      <c r="C7" s="1129"/>
      <c r="D7" s="1129"/>
      <c r="E7" s="1130"/>
      <c r="F7" s="1131"/>
      <c r="G7" s="1131"/>
      <c r="H7" s="1132"/>
      <c r="I7" s="1133"/>
      <c r="J7" s="1131"/>
      <c r="K7" s="1134"/>
      <c r="L7" s="1133"/>
      <c r="M7" s="1131"/>
      <c r="N7" s="1132"/>
      <c r="O7" s="1135"/>
      <c r="P7" s="1136"/>
      <c r="Q7" s="1134"/>
      <c r="R7" s="1137"/>
      <c r="S7" s="1137"/>
      <c r="T7" s="1124"/>
    </row>
    <row r="8" spans="1:20" s="965" customFormat="1" ht="34.5" customHeight="1">
      <c r="B8" s="1380" t="s">
        <v>180</v>
      </c>
      <c r="C8" s="4769">
        <f t="shared" ref="C8:Q10" si="0">C14+C19</f>
        <v>25</v>
      </c>
      <c r="D8" s="4176">
        <f t="shared" si="0"/>
        <v>0</v>
      </c>
      <c r="E8" s="4177">
        <f t="shared" si="0"/>
        <v>25</v>
      </c>
      <c r="F8" s="4178">
        <f t="shared" si="0"/>
        <v>14</v>
      </c>
      <c r="G8" s="5635">
        <f t="shared" si="0"/>
        <v>10</v>
      </c>
      <c r="H8" s="5636">
        <f t="shared" si="0"/>
        <v>24</v>
      </c>
      <c r="I8" s="5637">
        <f t="shared" si="0"/>
        <v>27</v>
      </c>
      <c r="J8" s="5635">
        <f t="shared" si="0"/>
        <v>12</v>
      </c>
      <c r="K8" s="5636">
        <f t="shared" si="0"/>
        <v>39</v>
      </c>
      <c r="L8" s="5637">
        <f t="shared" si="0"/>
        <v>25</v>
      </c>
      <c r="M8" s="5635">
        <f t="shared" si="0"/>
        <v>8</v>
      </c>
      <c r="N8" s="5638">
        <f t="shared" si="0"/>
        <v>33</v>
      </c>
      <c r="O8" s="5638">
        <f t="shared" si="0"/>
        <v>14</v>
      </c>
      <c r="P8" s="5638">
        <f t="shared" si="0"/>
        <v>3</v>
      </c>
      <c r="Q8" s="5636">
        <f t="shared" si="0"/>
        <v>17</v>
      </c>
      <c r="R8" s="4180">
        <f t="shared" ref="R8:S10" si="1">C8+F8+I8+L8+O8</f>
        <v>105</v>
      </c>
      <c r="S8" s="4181">
        <f t="shared" si="1"/>
        <v>33</v>
      </c>
      <c r="T8" s="4182">
        <f>SUM(R8:S8)</f>
        <v>138</v>
      </c>
    </row>
    <row r="9" spans="1:20" s="965" customFormat="1" ht="27.75" customHeight="1">
      <c r="B9" s="1600" t="s">
        <v>33</v>
      </c>
      <c r="C9" s="4770">
        <f t="shared" si="0"/>
        <v>0</v>
      </c>
      <c r="D9" s="4773">
        <f t="shared" si="0"/>
        <v>0</v>
      </c>
      <c r="E9" s="4771">
        <f t="shared" si="0"/>
        <v>0</v>
      </c>
      <c r="F9" s="4772">
        <f t="shared" si="0"/>
        <v>0</v>
      </c>
      <c r="G9" s="5639">
        <f t="shared" si="0"/>
        <v>0</v>
      </c>
      <c r="H9" s="5640">
        <f t="shared" si="0"/>
        <v>0</v>
      </c>
      <c r="I9" s="5641">
        <f t="shared" si="0"/>
        <v>0</v>
      </c>
      <c r="J9" s="5639">
        <f t="shared" si="0"/>
        <v>0</v>
      </c>
      <c r="K9" s="5640">
        <f t="shared" si="0"/>
        <v>0</v>
      </c>
      <c r="L9" s="5641">
        <f t="shared" si="0"/>
        <v>0</v>
      </c>
      <c r="M9" s="5639">
        <f t="shared" si="0"/>
        <v>0</v>
      </c>
      <c r="N9" s="5642">
        <f t="shared" si="0"/>
        <v>0</v>
      </c>
      <c r="O9" s="5643">
        <f t="shared" si="0"/>
        <v>0</v>
      </c>
      <c r="P9" s="5639">
        <f t="shared" si="0"/>
        <v>0</v>
      </c>
      <c r="Q9" s="5640">
        <f t="shared" si="0"/>
        <v>0</v>
      </c>
      <c r="R9" s="4774">
        <f t="shared" si="1"/>
        <v>0</v>
      </c>
      <c r="S9" s="4775">
        <f t="shared" si="1"/>
        <v>0</v>
      </c>
      <c r="T9" s="4776">
        <f>SUM(R9:S9)</f>
        <v>0</v>
      </c>
    </row>
    <row r="10" spans="1:20" s="965" customFormat="1" ht="34.5" customHeight="1" thickBot="1">
      <c r="B10" s="1600" t="s">
        <v>59</v>
      </c>
      <c r="C10" s="4183">
        <f t="shared" si="0"/>
        <v>0</v>
      </c>
      <c r="D10" s="4184">
        <f t="shared" si="0"/>
        <v>0</v>
      </c>
      <c r="E10" s="4185">
        <f t="shared" si="0"/>
        <v>0</v>
      </c>
      <c r="F10" s="4777">
        <f t="shared" si="0"/>
        <v>0</v>
      </c>
      <c r="G10" s="5644">
        <f t="shared" si="0"/>
        <v>0</v>
      </c>
      <c r="H10" s="5645">
        <f t="shared" si="0"/>
        <v>0</v>
      </c>
      <c r="I10" s="5646">
        <f t="shared" si="0"/>
        <v>0</v>
      </c>
      <c r="J10" s="5644">
        <f t="shared" si="0"/>
        <v>0</v>
      </c>
      <c r="K10" s="5645">
        <f t="shared" si="0"/>
        <v>0</v>
      </c>
      <c r="L10" s="5641">
        <f t="shared" si="0"/>
        <v>0</v>
      </c>
      <c r="M10" s="5644">
        <f t="shared" si="0"/>
        <v>0</v>
      </c>
      <c r="N10" s="5647">
        <f t="shared" si="0"/>
        <v>0</v>
      </c>
      <c r="O10" s="5643">
        <f t="shared" si="0"/>
        <v>0</v>
      </c>
      <c r="P10" s="5644">
        <f t="shared" si="0"/>
        <v>0</v>
      </c>
      <c r="Q10" s="5645">
        <f t="shared" si="0"/>
        <v>0</v>
      </c>
      <c r="R10" s="4778">
        <f t="shared" si="1"/>
        <v>0</v>
      </c>
      <c r="S10" s="4186">
        <f t="shared" si="1"/>
        <v>0</v>
      </c>
      <c r="T10" s="4187">
        <f>SUM(R10:S10)</f>
        <v>0</v>
      </c>
    </row>
    <row r="11" spans="1:20" s="965" customFormat="1" ht="27.75" customHeight="1" thickBot="1">
      <c r="B11" s="1601" t="s">
        <v>14</v>
      </c>
      <c r="C11" s="4779">
        <f t="shared" ref="C11:T11" si="2">SUM(C8:C10)</f>
        <v>25</v>
      </c>
      <c r="D11" s="4780">
        <f t="shared" si="2"/>
        <v>0</v>
      </c>
      <c r="E11" s="4781">
        <f t="shared" si="2"/>
        <v>25</v>
      </c>
      <c r="F11" s="4779">
        <f t="shared" si="2"/>
        <v>14</v>
      </c>
      <c r="G11" s="5648">
        <f t="shared" si="2"/>
        <v>10</v>
      </c>
      <c r="H11" s="5649">
        <f t="shared" si="2"/>
        <v>24</v>
      </c>
      <c r="I11" s="5650">
        <f t="shared" si="2"/>
        <v>27</v>
      </c>
      <c r="J11" s="5648">
        <f t="shared" si="2"/>
        <v>12</v>
      </c>
      <c r="K11" s="5649">
        <f t="shared" si="2"/>
        <v>39</v>
      </c>
      <c r="L11" s="5651">
        <f t="shared" si="2"/>
        <v>25</v>
      </c>
      <c r="M11" s="5648">
        <f t="shared" si="2"/>
        <v>8</v>
      </c>
      <c r="N11" s="5652">
        <f t="shared" si="2"/>
        <v>33</v>
      </c>
      <c r="O11" s="5650">
        <f t="shared" si="2"/>
        <v>14</v>
      </c>
      <c r="P11" s="5648">
        <f t="shared" si="2"/>
        <v>3</v>
      </c>
      <c r="Q11" s="5649">
        <f t="shared" si="2"/>
        <v>17</v>
      </c>
      <c r="R11" s="4782">
        <f t="shared" si="2"/>
        <v>105</v>
      </c>
      <c r="S11" s="4782">
        <f t="shared" si="2"/>
        <v>33</v>
      </c>
      <c r="T11" s="4783">
        <f t="shared" si="2"/>
        <v>138</v>
      </c>
    </row>
    <row r="12" spans="1:20" s="965" customFormat="1" ht="34.5" customHeight="1" thickBot="1">
      <c r="B12" s="1602" t="s">
        <v>15</v>
      </c>
      <c r="C12" s="4784"/>
      <c r="D12" s="4785"/>
      <c r="E12" s="4786"/>
      <c r="F12" s="4779"/>
      <c r="G12" s="5648"/>
      <c r="H12" s="5649"/>
      <c r="I12" s="5650"/>
      <c r="J12" s="5648"/>
      <c r="K12" s="5649"/>
      <c r="L12" s="5653"/>
      <c r="M12" s="5654"/>
      <c r="N12" s="5655"/>
      <c r="O12" s="5650"/>
      <c r="P12" s="5648"/>
      <c r="Q12" s="5649"/>
      <c r="R12" s="4188"/>
      <c r="S12" s="4188"/>
      <c r="T12" s="4190"/>
    </row>
    <row r="13" spans="1:20" s="965" customFormat="1" ht="30.75" customHeight="1" thickBot="1">
      <c r="B13" s="1603" t="s">
        <v>16</v>
      </c>
      <c r="C13" s="4191"/>
      <c r="D13" s="4192"/>
      <c r="E13" s="4189"/>
      <c r="F13" s="4191"/>
      <c r="G13" s="5656"/>
      <c r="H13" s="5657"/>
      <c r="I13" s="5658"/>
      <c r="J13" s="5656" t="s">
        <v>28</v>
      </c>
      <c r="K13" s="5655"/>
      <c r="L13" s="5659"/>
      <c r="M13" s="5656"/>
      <c r="N13" s="5655"/>
      <c r="O13" s="5660"/>
      <c r="P13" s="5654"/>
      <c r="Q13" s="5655"/>
      <c r="R13" s="4194"/>
      <c r="S13" s="4194"/>
      <c r="T13" s="4195"/>
    </row>
    <row r="14" spans="1:20" s="965" customFormat="1" ht="30.75" customHeight="1" thickBot="1">
      <c r="B14" s="2830" t="s">
        <v>180</v>
      </c>
      <c r="C14" s="4787">
        <v>25</v>
      </c>
      <c r="D14" s="4196">
        <v>0</v>
      </c>
      <c r="E14" s="4179">
        <f>SUM(C14:D14)</f>
        <v>25</v>
      </c>
      <c r="F14" s="4787">
        <v>14</v>
      </c>
      <c r="G14" s="5661">
        <v>10</v>
      </c>
      <c r="H14" s="5636">
        <f>SUM(F14:G14)</f>
        <v>24</v>
      </c>
      <c r="I14" s="5662">
        <v>27</v>
      </c>
      <c r="J14" s="5661">
        <v>12</v>
      </c>
      <c r="K14" s="5636">
        <f>SUM(I14:J14)</f>
        <v>39</v>
      </c>
      <c r="L14" s="5662">
        <v>25</v>
      </c>
      <c r="M14" s="5661">
        <v>8</v>
      </c>
      <c r="N14" s="5636">
        <f>SUM(L14:M14)</f>
        <v>33</v>
      </c>
      <c r="O14" s="5662">
        <v>14</v>
      </c>
      <c r="P14" s="5661">
        <v>3</v>
      </c>
      <c r="Q14" s="5636">
        <f>SUM(O14:P14)</f>
        <v>17</v>
      </c>
      <c r="R14" s="4180">
        <f t="shared" ref="R14:S16" si="3">C14+F14+I14+L14+O14</f>
        <v>105</v>
      </c>
      <c r="S14" s="4181">
        <f t="shared" si="3"/>
        <v>33</v>
      </c>
      <c r="T14" s="4182">
        <f>SUM(R14:S14)</f>
        <v>138</v>
      </c>
    </row>
    <row r="15" spans="1:20" s="965" customFormat="1" ht="25.5" customHeight="1" thickBot="1">
      <c r="B15" s="2831" t="s">
        <v>33</v>
      </c>
      <c r="C15" s="4788">
        <v>0</v>
      </c>
      <c r="D15" s="4789">
        <v>0</v>
      </c>
      <c r="E15" s="4179">
        <f>SUM(C15:D15)</f>
        <v>0</v>
      </c>
      <c r="F15" s="4788">
        <v>0</v>
      </c>
      <c r="G15" s="5663">
        <v>0</v>
      </c>
      <c r="H15" s="5636">
        <f>SUM(F15:G15)</f>
        <v>0</v>
      </c>
      <c r="I15" s="5664">
        <v>0</v>
      </c>
      <c r="J15" s="5663">
        <v>0</v>
      </c>
      <c r="K15" s="5636">
        <f>SUM(I15:J15)</f>
        <v>0</v>
      </c>
      <c r="L15" s="5664">
        <v>0</v>
      </c>
      <c r="M15" s="5663">
        <v>0</v>
      </c>
      <c r="N15" s="5636">
        <f>SUM(L15:M15)</f>
        <v>0</v>
      </c>
      <c r="O15" s="5664">
        <v>0</v>
      </c>
      <c r="P15" s="5663">
        <v>0</v>
      </c>
      <c r="Q15" s="5640">
        <f>SUM(O15:P15)</f>
        <v>0</v>
      </c>
      <c r="R15" s="4790">
        <f t="shared" si="3"/>
        <v>0</v>
      </c>
      <c r="S15" s="4791">
        <f t="shared" si="3"/>
        <v>0</v>
      </c>
      <c r="T15" s="4792">
        <f>SUM(R15:S15)</f>
        <v>0</v>
      </c>
    </row>
    <row r="16" spans="1:20" s="965" customFormat="1" ht="31.5" customHeight="1" thickBot="1">
      <c r="B16" s="2832" t="s">
        <v>59</v>
      </c>
      <c r="C16" s="4197">
        <v>0</v>
      </c>
      <c r="D16" s="4198">
        <v>0</v>
      </c>
      <c r="E16" s="4179">
        <f>SUM(C16:D16)</f>
        <v>0</v>
      </c>
      <c r="F16" s="4197">
        <v>0</v>
      </c>
      <c r="G16" s="5665">
        <v>0</v>
      </c>
      <c r="H16" s="5636">
        <f>SUM(F16:G16)</f>
        <v>0</v>
      </c>
      <c r="I16" s="5666">
        <v>0</v>
      </c>
      <c r="J16" s="5665">
        <v>0</v>
      </c>
      <c r="K16" s="5636">
        <f>SUM(I16:J16)</f>
        <v>0</v>
      </c>
      <c r="L16" s="5666">
        <v>0</v>
      </c>
      <c r="M16" s="5665">
        <v>0</v>
      </c>
      <c r="N16" s="5645">
        <f>SUM(L16:M16)</f>
        <v>0</v>
      </c>
      <c r="O16" s="5666">
        <v>0</v>
      </c>
      <c r="P16" s="5665">
        <v>0</v>
      </c>
      <c r="Q16" s="5645">
        <f>SUM(O16:P16)</f>
        <v>0</v>
      </c>
      <c r="R16" s="4778">
        <f t="shared" si="3"/>
        <v>0</v>
      </c>
      <c r="S16" s="4186">
        <f t="shared" si="3"/>
        <v>0</v>
      </c>
      <c r="T16" s="4187">
        <f>SUM(R16:S16)</f>
        <v>0</v>
      </c>
    </row>
    <row r="17" spans="1:20" s="965" customFormat="1" ht="28.5" customHeight="1" thickBot="1">
      <c r="B17" s="1604" t="s">
        <v>17</v>
      </c>
      <c r="C17" s="4779">
        <f t="shared" ref="C17:P17" si="4">SUM(C14:C16)</f>
        <v>25</v>
      </c>
      <c r="D17" s="4779">
        <f t="shared" si="4"/>
        <v>0</v>
      </c>
      <c r="E17" s="4779">
        <f t="shared" si="4"/>
        <v>25</v>
      </c>
      <c r="F17" s="4779">
        <f t="shared" si="4"/>
        <v>14</v>
      </c>
      <c r="G17" s="5650">
        <f t="shared" si="4"/>
        <v>10</v>
      </c>
      <c r="H17" s="5650">
        <f t="shared" si="4"/>
        <v>24</v>
      </c>
      <c r="I17" s="5650">
        <f t="shared" si="4"/>
        <v>27</v>
      </c>
      <c r="J17" s="5650">
        <f t="shared" si="4"/>
        <v>12</v>
      </c>
      <c r="K17" s="5650">
        <f t="shared" si="4"/>
        <v>39</v>
      </c>
      <c r="L17" s="5650">
        <f t="shared" si="4"/>
        <v>25</v>
      </c>
      <c r="M17" s="5650">
        <f t="shared" si="4"/>
        <v>8</v>
      </c>
      <c r="N17" s="5650">
        <f t="shared" si="4"/>
        <v>33</v>
      </c>
      <c r="O17" s="5650">
        <f t="shared" si="4"/>
        <v>14</v>
      </c>
      <c r="P17" s="5650">
        <f t="shared" si="4"/>
        <v>3</v>
      </c>
      <c r="Q17" s="5650">
        <f>SUM(O17:P17)</f>
        <v>17</v>
      </c>
      <c r="R17" s="4793">
        <f>SUM(R14:R16)</f>
        <v>105</v>
      </c>
      <c r="S17" s="4793">
        <f>SUM(S14:S16)</f>
        <v>33</v>
      </c>
      <c r="T17" s="4793">
        <f>SUM(T14:T16)</f>
        <v>138</v>
      </c>
    </row>
    <row r="18" spans="1:20" s="965" customFormat="1" ht="24.95" customHeight="1">
      <c r="B18" s="1605" t="s">
        <v>18</v>
      </c>
      <c r="C18" s="4794"/>
      <c r="D18" s="4199"/>
      <c r="E18" s="4200"/>
      <c r="F18" s="4794"/>
      <c r="G18" s="5667"/>
      <c r="H18" s="5668"/>
      <c r="I18" s="5667"/>
      <c r="J18" s="5667"/>
      <c r="K18" s="5669"/>
      <c r="L18" s="5670"/>
      <c r="M18" s="5667"/>
      <c r="N18" s="5668"/>
      <c r="O18" s="5667"/>
      <c r="P18" s="5667"/>
      <c r="Q18" s="5669"/>
      <c r="R18" s="4794"/>
      <c r="S18" s="4199"/>
      <c r="T18" s="4795"/>
    </row>
    <row r="19" spans="1:20" s="965" customFormat="1" ht="37.5" customHeight="1">
      <c r="B19" s="1600" t="s">
        <v>180</v>
      </c>
      <c r="C19" s="4796">
        <v>0</v>
      </c>
      <c r="D19" s="2824">
        <v>0</v>
      </c>
      <c r="E19" s="1606">
        <f>SUM(C19:D19)</f>
        <v>0</v>
      </c>
      <c r="F19" s="4796">
        <v>0</v>
      </c>
      <c r="G19" s="2824">
        <v>0</v>
      </c>
      <c r="H19" s="5671">
        <f>SUM(F19:G19)</f>
        <v>0</v>
      </c>
      <c r="I19" s="5672">
        <v>0</v>
      </c>
      <c r="J19" s="2824">
        <v>0</v>
      </c>
      <c r="K19" s="1606">
        <f>SUM(I19:J19)</f>
        <v>0</v>
      </c>
      <c r="L19" s="5673">
        <v>0</v>
      </c>
      <c r="M19" s="2824">
        <v>0</v>
      </c>
      <c r="N19" s="2826">
        <f>SUM(L19:M19)</f>
        <v>0</v>
      </c>
      <c r="O19" s="5672">
        <v>0</v>
      </c>
      <c r="P19" s="2824">
        <v>0</v>
      </c>
      <c r="Q19" s="1606">
        <f>SUM(O19:P19)</f>
        <v>0</v>
      </c>
      <c r="R19" s="4798">
        <f t="shared" ref="R19:S21" si="5">C19+F19+I19+L19+O19</f>
        <v>0</v>
      </c>
      <c r="S19" s="2828">
        <f t="shared" si="5"/>
        <v>0</v>
      </c>
      <c r="T19" s="2829">
        <f>SUM(R19:S19)</f>
        <v>0</v>
      </c>
    </row>
    <row r="20" spans="1:20" s="965" customFormat="1" ht="24.95" customHeight="1">
      <c r="B20" s="1600" t="s">
        <v>33</v>
      </c>
      <c r="C20" s="4788">
        <v>0</v>
      </c>
      <c r="D20" s="4789">
        <v>0</v>
      </c>
      <c r="E20" s="4799">
        <f>SUM(C20:D20)</f>
        <v>0</v>
      </c>
      <c r="F20" s="4788">
        <v>0</v>
      </c>
      <c r="G20" s="5663">
        <v>0</v>
      </c>
      <c r="H20" s="5671">
        <f>SUM(F20:G20)</f>
        <v>0</v>
      </c>
      <c r="I20" s="5664">
        <v>0</v>
      </c>
      <c r="J20" s="5663">
        <v>0</v>
      </c>
      <c r="K20" s="5674">
        <f>SUM(I20:J20)</f>
        <v>0</v>
      </c>
      <c r="L20" s="5675">
        <v>0</v>
      </c>
      <c r="M20" s="5663">
        <v>0</v>
      </c>
      <c r="N20" s="5671">
        <f>SUM(L20:M20)</f>
        <v>0</v>
      </c>
      <c r="O20" s="5664">
        <v>0</v>
      </c>
      <c r="P20" s="5663">
        <v>0</v>
      </c>
      <c r="Q20" s="5674">
        <f>SUM(O20:P20)</f>
        <v>0</v>
      </c>
      <c r="R20" s="4800">
        <f t="shared" si="5"/>
        <v>0</v>
      </c>
      <c r="S20" s="4791">
        <f t="shared" si="5"/>
        <v>0</v>
      </c>
      <c r="T20" s="4792">
        <f>SUM(R20:S20)</f>
        <v>0</v>
      </c>
    </row>
    <row r="21" spans="1:20" s="965" customFormat="1" ht="27.75" customHeight="1" thickBot="1">
      <c r="B21" s="1600" t="s">
        <v>59</v>
      </c>
      <c r="C21" s="4796">
        <v>0</v>
      </c>
      <c r="D21" s="2824">
        <v>0</v>
      </c>
      <c r="E21" s="1606">
        <f>SUM(C21:D21)</f>
        <v>0</v>
      </c>
      <c r="F21" s="4796">
        <v>0</v>
      </c>
      <c r="G21" s="2824">
        <v>0</v>
      </c>
      <c r="H21" s="5671">
        <f>SUM(F21:G21)</f>
        <v>0</v>
      </c>
      <c r="I21" s="5672">
        <v>0</v>
      </c>
      <c r="J21" s="2824">
        <v>0</v>
      </c>
      <c r="K21" s="1606">
        <f>SUM(I21:J21)</f>
        <v>0</v>
      </c>
      <c r="L21" s="5673">
        <v>0</v>
      </c>
      <c r="M21" s="2824">
        <v>0</v>
      </c>
      <c r="N21" s="2826">
        <f>SUM(L21:M21)</f>
        <v>0</v>
      </c>
      <c r="O21" s="5672">
        <v>0</v>
      </c>
      <c r="P21" s="2824">
        <v>0</v>
      </c>
      <c r="Q21" s="5674">
        <f>SUM(O21:P21)</f>
        <v>0</v>
      </c>
      <c r="R21" s="4798">
        <f t="shared" si="5"/>
        <v>0</v>
      </c>
      <c r="S21" s="2828">
        <f t="shared" si="5"/>
        <v>0</v>
      </c>
      <c r="T21" s="2829">
        <f>SUM(R21:S21)</f>
        <v>0</v>
      </c>
    </row>
    <row r="22" spans="1:20" s="965" customFormat="1" ht="32.25" customHeight="1" thickBot="1">
      <c r="B22" s="1601" t="s">
        <v>19</v>
      </c>
      <c r="C22" s="4781">
        <f t="shared" ref="C22:T22" si="6">SUM(C19:C21)</f>
        <v>0</v>
      </c>
      <c r="D22" s="4781">
        <f t="shared" si="6"/>
        <v>0</v>
      </c>
      <c r="E22" s="4781">
        <f t="shared" si="6"/>
        <v>0</v>
      </c>
      <c r="F22" s="4781">
        <f t="shared" si="6"/>
        <v>0</v>
      </c>
      <c r="G22" s="5649">
        <f t="shared" si="6"/>
        <v>0</v>
      </c>
      <c r="H22" s="5649">
        <f t="shared" si="6"/>
        <v>0</v>
      </c>
      <c r="I22" s="5649">
        <f t="shared" si="6"/>
        <v>0</v>
      </c>
      <c r="J22" s="5649">
        <f t="shared" si="6"/>
        <v>0</v>
      </c>
      <c r="K22" s="5649">
        <f t="shared" si="6"/>
        <v>0</v>
      </c>
      <c r="L22" s="5649">
        <f t="shared" si="6"/>
        <v>0</v>
      </c>
      <c r="M22" s="5649">
        <f t="shared" si="6"/>
        <v>0</v>
      </c>
      <c r="N22" s="5649">
        <f t="shared" si="6"/>
        <v>0</v>
      </c>
      <c r="O22" s="5649">
        <f t="shared" si="6"/>
        <v>0</v>
      </c>
      <c r="P22" s="5649">
        <f t="shared" si="6"/>
        <v>0</v>
      </c>
      <c r="Q22" s="5649">
        <f t="shared" si="6"/>
        <v>0</v>
      </c>
      <c r="R22" s="4793">
        <f t="shared" si="6"/>
        <v>0</v>
      </c>
      <c r="S22" s="4793">
        <f t="shared" si="6"/>
        <v>0</v>
      </c>
      <c r="T22" s="4793">
        <f t="shared" si="6"/>
        <v>0</v>
      </c>
    </row>
    <row r="23" spans="1:20" s="965" customFormat="1" ht="27" customHeight="1" thickBot="1">
      <c r="B23" s="1381" t="s">
        <v>29</v>
      </c>
      <c r="C23" s="4212">
        <f t="shared" ref="C23:T23" si="7">C17</f>
        <v>25</v>
      </c>
      <c r="D23" s="4212">
        <f t="shared" si="7"/>
        <v>0</v>
      </c>
      <c r="E23" s="4801">
        <f t="shared" si="7"/>
        <v>25</v>
      </c>
      <c r="F23" s="4802">
        <f t="shared" si="7"/>
        <v>14</v>
      </c>
      <c r="G23" s="5676">
        <f t="shared" si="7"/>
        <v>10</v>
      </c>
      <c r="H23" s="4804">
        <f t="shared" si="7"/>
        <v>24</v>
      </c>
      <c r="I23" s="5677">
        <f t="shared" si="7"/>
        <v>27</v>
      </c>
      <c r="J23" s="5677">
        <f t="shared" si="7"/>
        <v>12</v>
      </c>
      <c r="K23" s="5678">
        <f t="shared" si="7"/>
        <v>39</v>
      </c>
      <c r="L23" s="4802">
        <f t="shared" si="7"/>
        <v>25</v>
      </c>
      <c r="M23" s="5676">
        <f t="shared" si="7"/>
        <v>8</v>
      </c>
      <c r="N23" s="4804">
        <f t="shared" si="7"/>
        <v>33</v>
      </c>
      <c r="O23" s="5677">
        <f t="shared" si="7"/>
        <v>14</v>
      </c>
      <c r="P23" s="5676">
        <f t="shared" si="7"/>
        <v>3</v>
      </c>
      <c r="Q23" s="5678">
        <f t="shared" si="7"/>
        <v>17</v>
      </c>
      <c r="R23" s="4802">
        <f t="shared" si="7"/>
        <v>105</v>
      </c>
      <c r="S23" s="4803">
        <f t="shared" si="7"/>
        <v>33</v>
      </c>
      <c r="T23" s="4801">
        <f t="shared" si="7"/>
        <v>138</v>
      </c>
    </row>
    <row r="24" spans="1:20" s="965" customFormat="1" ht="30.75" customHeight="1" thickBot="1">
      <c r="B24" s="1607" t="s">
        <v>34</v>
      </c>
      <c r="C24" s="4805">
        <f t="shared" ref="C24:T24" si="8">C22</f>
        <v>0</v>
      </c>
      <c r="D24" s="4806">
        <f t="shared" si="8"/>
        <v>0</v>
      </c>
      <c r="E24" s="4807">
        <f t="shared" si="8"/>
        <v>0</v>
      </c>
      <c r="F24" s="4808">
        <f t="shared" si="8"/>
        <v>0</v>
      </c>
      <c r="G24" s="4806">
        <f t="shared" si="8"/>
        <v>0</v>
      </c>
      <c r="H24" s="4809">
        <f t="shared" si="8"/>
        <v>0</v>
      </c>
      <c r="I24" s="4805">
        <f t="shared" si="8"/>
        <v>0</v>
      </c>
      <c r="J24" s="4806">
        <f t="shared" si="8"/>
        <v>0</v>
      </c>
      <c r="K24" s="4807">
        <f t="shared" si="8"/>
        <v>0</v>
      </c>
      <c r="L24" s="4808">
        <f t="shared" si="8"/>
        <v>0</v>
      </c>
      <c r="M24" s="4806">
        <f t="shared" si="8"/>
        <v>0</v>
      </c>
      <c r="N24" s="4809">
        <f t="shared" si="8"/>
        <v>0</v>
      </c>
      <c r="O24" s="4805">
        <f t="shared" si="8"/>
        <v>0</v>
      </c>
      <c r="P24" s="4806">
        <f t="shared" si="8"/>
        <v>0</v>
      </c>
      <c r="Q24" s="4807">
        <f t="shared" si="8"/>
        <v>0</v>
      </c>
      <c r="R24" s="4808">
        <f t="shared" si="8"/>
        <v>0</v>
      </c>
      <c r="S24" s="4806">
        <f t="shared" si="8"/>
        <v>0</v>
      </c>
      <c r="T24" s="4807">
        <f t="shared" si="8"/>
        <v>0</v>
      </c>
    </row>
    <row r="25" spans="1:20" ht="37.5" customHeight="1" thickBot="1">
      <c r="B25" s="1125" t="s">
        <v>35</v>
      </c>
      <c r="C25" s="1138">
        <f t="shared" ref="C25:Q25" si="9">SUM(C23:C24)</f>
        <v>25</v>
      </c>
      <c r="D25" s="1139">
        <f t="shared" si="9"/>
        <v>0</v>
      </c>
      <c r="E25" s="1140">
        <f t="shared" si="9"/>
        <v>25</v>
      </c>
      <c r="F25" s="1141">
        <f t="shared" si="9"/>
        <v>14</v>
      </c>
      <c r="G25" s="1139">
        <f t="shared" si="9"/>
        <v>10</v>
      </c>
      <c r="H25" s="1142">
        <f t="shared" si="9"/>
        <v>24</v>
      </c>
      <c r="I25" s="1138">
        <f t="shared" si="9"/>
        <v>27</v>
      </c>
      <c r="J25" s="1138">
        <f t="shared" si="9"/>
        <v>12</v>
      </c>
      <c r="K25" s="1138">
        <f t="shared" si="9"/>
        <v>39</v>
      </c>
      <c r="L25" s="1138">
        <f t="shared" si="9"/>
        <v>25</v>
      </c>
      <c r="M25" s="1139">
        <f t="shared" si="9"/>
        <v>8</v>
      </c>
      <c r="N25" s="1142">
        <f t="shared" si="9"/>
        <v>33</v>
      </c>
      <c r="O25" s="1138">
        <f t="shared" si="9"/>
        <v>14</v>
      </c>
      <c r="P25" s="1139">
        <f t="shared" si="9"/>
        <v>3</v>
      </c>
      <c r="Q25" s="1140">
        <f t="shared" si="9"/>
        <v>17</v>
      </c>
      <c r="R25" s="1141">
        <f>SUM(R23:R24)</f>
        <v>105</v>
      </c>
      <c r="S25" s="1139">
        <f>SUM(S23:S24)</f>
        <v>33</v>
      </c>
      <c r="T25" s="1140">
        <f>SUM(T23:T24)</f>
        <v>138</v>
      </c>
    </row>
    <row r="26" spans="1:20" ht="36" customHeight="1">
      <c r="B26" s="844"/>
      <c r="C26" s="845"/>
      <c r="D26" s="845"/>
      <c r="E26" s="845"/>
      <c r="F26" s="845"/>
      <c r="G26" s="845"/>
      <c r="H26" s="845"/>
      <c r="I26" s="845"/>
      <c r="J26" s="845"/>
      <c r="K26" s="845"/>
      <c r="L26" s="845"/>
      <c r="M26" s="845"/>
      <c r="N26" s="845"/>
      <c r="O26" s="845"/>
      <c r="P26" s="845"/>
      <c r="Q26" s="845"/>
      <c r="R26" s="845"/>
      <c r="S26" s="845"/>
      <c r="T26" s="845"/>
    </row>
    <row r="27" spans="1:20" ht="25.5" customHeight="1">
      <c r="A27" s="7681"/>
      <c r="B27" s="7681"/>
      <c r="C27" s="7681"/>
      <c r="D27" s="7681"/>
      <c r="E27" s="7681"/>
      <c r="F27" s="7681"/>
      <c r="G27" s="7681"/>
      <c r="H27" s="7681"/>
      <c r="I27" s="7681"/>
      <c r="J27" s="7681"/>
      <c r="K27" s="7681"/>
      <c r="L27" s="7681"/>
      <c r="M27" s="7681"/>
      <c r="N27" s="7681"/>
      <c r="O27" s="7681"/>
      <c r="P27" s="7681"/>
      <c r="Q27" s="845"/>
      <c r="R27" s="845"/>
      <c r="S27" s="845"/>
      <c r="T27" s="845"/>
    </row>
    <row r="28" spans="1:20" ht="25.5">
      <c r="B28" s="7698"/>
      <c r="C28" s="7698"/>
      <c r="D28" s="7698"/>
      <c r="E28" s="7698"/>
      <c r="F28" s="7698"/>
      <c r="G28" s="7698"/>
      <c r="H28" s="7698"/>
      <c r="I28" s="7698"/>
      <c r="J28" s="7698"/>
      <c r="K28" s="7698"/>
      <c r="L28" s="7698"/>
      <c r="M28" s="7698"/>
      <c r="N28" s="7698"/>
      <c r="O28" s="7698"/>
      <c r="P28" s="7698"/>
      <c r="Q28" s="7698"/>
      <c r="R28" s="7698"/>
      <c r="S28" s="7698"/>
      <c r="T28" s="7698"/>
    </row>
    <row r="29" spans="1:20" ht="25.5">
      <c r="B29" s="844"/>
      <c r="C29" s="845"/>
      <c r="D29" s="845"/>
      <c r="E29" s="845"/>
      <c r="F29" s="845"/>
      <c r="G29" s="845"/>
      <c r="H29" s="845"/>
      <c r="I29" s="845"/>
      <c r="J29" s="845"/>
      <c r="K29" s="845"/>
      <c r="L29" s="845"/>
      <c r="M29" s="845"/>
      <c r="N29" s="845"/>
      <c r="O29" s="845"/>
      <c r="P29" s="845"/>
      <c r="Q29" s="845"/>
      <c r="R29" s="845"/>
      <c r="S29" s="845"/>
      <c r="T29" s="845"/>
    </row>
    <row r="30" spans="1:20" ht="25.5"/>
    <row r="31" spans="1:20" ht="25.5">
      <c r="C31" s="845"/>
      <c r="D31" s="845"/>
      <c r="E31" s="845"/>
      <c r="F31" s="845"/>
      <c r="G31" s="845"/>
      <c r="H31" s="845"/>
      <c r="I31" s="845"/>
      <c r="J31" s="845"/>
      <c r="K31" s="845"/>
      <c r="L31" s="845"/>
      <c r="M31" s="845"/>
      <c r="N31" s="845"/>
      <c r="O31" s="845"/>
      <c r="P31" s="845"/>
      <c r="Q31" s="845"/>
      <c r="R31" s="845"/>
      <c r="S31" s="845"/>
      <c r="T31" s="845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Лист39">
    <tabColor rgb="FF00B050"/>
  </sheetPr>
  <dimension ref="A1:T26"/>
  <sheetViews>
    <sheetView zoomScale="55" zoomScaleNormal="55" workbookViewId="0">
      <selection activeCell="R31" sqref="R31"/>
    </sheetView>
  </sheetViews>
  <sheetFormatPr defaultColWidth="9.140625" defaultRowHeight="25.5"/>
  <cols>
    <col min="1" max="1" width="3" style="2159" customWidth="1"/>
    <col min="2" max="2" width="88.42578125" style="2159" customWidth="1"/>
    <col min="3" max="3" width="12.7109375" style="2159" customWidth="1"/>
    <col min="4" max="4" width="11.85546875" style="2159" customWidth="1"/>
    <col min="5" max="5" width="12.28515625" style="2159" customWidth="1"/>
    <col min="6" max="6" width="13.85546875" style="2159" customWidth="1"/>
    <col min="7" max="7" width="11.5703125" style="2159" customWidth="1"/>
    <col min="8" max="9" width="11" style="2159" customWidth="1"/>
    <col min="10" max="10" width="10.42578125" style="2159" customWidth="1"/>
    <col min="11" max="11" width="14.28515625" style="2159" customWidth="1"/>
    <col min="12" max="12" width="12" style="2159" customWidth="1"/>
    <col min="13" max="13" width="9.42578125" style="2159" customWidth="1"/>
    <col min="14" max="17" width="12" style="2159" customWidth="1"/>
    <col min="18" max="18" width="12.42578125" style="2159" customWidth="1"/>
    <col min="19" max="19" width="11" style="2159" customWidth="1"/>
    <col min="20" max="20" width="10.85546875" style="2159" customWidth="1"/>
    <col min="21" max="21" width="14.28515625" style="2159" customWidth="1"/>
    <col min="22" max="22" width="10.42578125" style="2159" bestFit="1" customWidth="1"/>
    <col min="23" max="23" width="9.28515625" style="2159" bestFit="1" customWidth="1"/>
    <col min="24" max="16384" width="9.140625" style="2159"/>
  </cols>
  <sheetData>
    <row r="1" spans="1:20" ht="25.5" customHeight="1">
      <c r="A1" s="7717" t="s">
        <v>172</v>
      </c>
      <c r="B1" s="7717"/>
      <c r="C1" s="7717"/>
      <c r="D1" s="7717"/>
      <c r="E1" s="7717"/>
      <c r="F1" s="7717"/>
      <c r="G1" s="7717"/>
      <c r="H1" s="7717"/>
      <c r="I1" s="7717"/>
      <c r="J1" s="7717"/>
      <c r="K1" s="7717"/>
      <c r="L1" s="7717"/>
      <c r="M1" s="7717"/>
      <c r="N1" s="7717"/>
      <c r="O1" s="7717"/>
      <c r="P1" s="7717"/>
      <c r="Q1" s="7717"/>
      <c r="R1" s="7717"/>
      <c r="S1" s="7717"/>
      <c r="T1" s="7717"/>
    </row>
    <row r="2" spans="1:20">
      <c r="A2" s="7718"/>
      <c r="B2" s="7718"/>
      <c r="C2" s="7718"/>
      <c r="D2" s="7718"/>
      <c r="E2" s="7718"/>
      <c r="F2" s="7718"/>
      <c r="G2" s="7718"/>
      <c r="H2" s="7718"/>
      <c r="I2" s="7718"/>
      <c r="J2" s="7718"/>
      <c r="K2" s="7718"/>
      <c r="L2" s="7718"/>
      <c r="M2" s="7718"/>
      <c r="N2" s="7718"/>
      <c r="O2" s="7718"/>
      <c r="P2" s="7718"/>
      <c r="Q2" s="7718"/>
      <c r="R2" s="7718"/>
      <c r="S2" s="7718"/>
      <c r="T2" s="7718"/>
    </row>
    <row r="3" spans="1:20" ht="25.5" customHeight="1">
      <c r="A3" s="7717" t="s">
        <v>495</v>
      </c>
      <c r="B3" s="7717"/>
      <c r="C3" s="7717"/>
      <c r="D3" s="7717"/>
      <c r="E3" s="7717"/>
      <c r="F3" s="7717"/>
      <c r="G3" s="7717"/>
      <c r="H3" s="7717"/>
      <c r="I3" s="7717"/>
      <c r="J3" s="7717"/>
      <c r="K3" s="7717"/>
      <c r="L3" s="7717"/>
      <c r="M3" s="7717"/>
      <c r="N3" s="7717"/>
      <c r="O3" s="7717"/>
      <c r="P3" s="7717"/>
      <c r="Q3" s="7717"/>
      <c r="R3" s="7717"/>
      <c r="S3" s="7717"/>
      <c r="T3" s="7717"/>
    </row>
    <row r="4" spans="1:20" ht="26.25" thickBot="1">
      <c r="B4" s="2160"/>
    </row>
    <row r="5" spans="1:20" ht="25.5" customHeight="1">
      <c r="B5" s="7719" t="s">
        <v>1</v>
      </c>
      <c r="C5" s="7722" t="s">
        <v>36</v>
      </c>
      <c r="D5" s="7723"/>
      <c r="E5" s="7723"/>
      <c r="F5" s="7722" t="s">
        <v>37</v>
      </c>
      <c r="G5" s="7723"/>
      <c r="H5" s="7726"/>
      <c r="I5" s="7730" t="s">
        <v>43</v>
      </c>
      <c r="J5" s="7723"/>
      <c r="K5" s="7723"/>
      <c r="L5" s="7722" t="s">
        <v>148</v>
      </c>
      <c r="M5" s="7723"/>
      <c r="N5" s="7726"/>
      <c r="O5" s="7722" t="s">
        <v>152</v>
      </c>
      <c r="P5" s="7723"/>
      <c r="Q5" s="7723"/>
      <c r="R5" s="7734" t="s">
        <v>436</v>
      </c>
      <c r="S5" s="7357"/>
      <c r="T5" s="7735"/>
    </row>
    <row r="6" spans="1:20" ht="15" customHeight="1" thickBot="1">
      <c r="B6" s="7720"/>
      <c r="C6" s="7724"/>
      <c r="D6" s="7725"/>
      <c r="E6" s="7725"/>
      <c r="F6" s="7727"/>
      <c r="G6" s="7728"/>
      <c r="H6" s="7729"/>
      <c r="I6" s="7728"/>
      <c r="J6" s="7728"/>
      <c r="K6" s="7728"/>
      <c r="L6" s="7731"/>
      <c r="M6" s="7732"/>
      <c r="N6" s="7733"/>
      <c r="O6" s="7724"/>
      <c r="P6" s="7725"/>
      <c r="Q6" s="7725"/>
      <c r="R6" s="7736"/>
      <c r="S6" s="7737"/>
      <c r="T6" s="7738"/>
    </row>
    <row r="7" spans="1:20" ht="66" customHeight="1" thickBot="1">
      <c r="B7" s="7721"/>
      <c r="C7" s="2161" t="s">
        <v>7</v>
      </c>
      <c r="D7" s="2161" t="s">
        <v>8</v>
      </c>
      <c r="E7" s="2162" t="s">
        <v>9</v>
      </c>
      <c r="F7" s="2161" t="s">
        <v>7</v>
      </c>
      <c r="G7" s="2161" t="s">
        <v>8</v>
      </c>
      <c r="H7" s="2163" t="s">
        <v>9</v>
      </c>
      <c r="I7" s="2161" t="s">
        <v>7</v>
      </c>
      <c r="J7" s="2161" t="s">
        <v>8</v>
      </c>
      <c r="K7" s="2163" t="s">
        <v>9</v>
      </c>
      <c r="L7" s="2161" t="s">
        <v>7</v>
      </c>
      <c r="M7" s="2161" t="s">
        <v>8</v>
      </c>
      <c r="N7" s="2163" t="s">
        <v>9</v>
      </c>
      <c r="O7" s="2161" t="s">
        <v>7</v>
      </c>
      <c r="P7" s="2161" t="s">
        <v>8</v>
      </c>
      <c r="Q7" s="2162" t="s">
        <v>9</v>
      </c>
      <c r="R7" s="2161" t="s">
        <v>7</v>
      </c>
      <c r="S7" s="2161" t="s">
        <v>8</v>
      </c>
      <c r="T7" s="2164" t="s">
        <v>9</v>
      </c>
    </row>
    <row r="8" spans="1:20" ht="27" thickBot="1">
      <c r="B8" s="2165" t="s">
        <v>10</v>
      </c>
      <c r="C8" s="2166"/>
      <c r="D8" s="2166"/>
      <c r="E8" s="2167"/>
      <c r="F8" s="2168"/>
      <c r="G8" s="2168"/>
      <c r="H8" s="2169"/>
      <c r="I8" s="2170"/>
      <c r="J8" s="2168"/>
      <c r="K8" s="2171"/>
      <c r="L8" s="2170"/>
      <c r="M8" s="2168"/>
      <c r="N8" s="2169"/>
      <c r="O8" s="2172"/>
      <c r="P8" s="2173"/>
      <c r="Q8" s="2171"/>
      <c r="R8" s="2174"/>
      <c r="S8" s="2174"/>
      <c r="T8" s="2175"/>
    </row>
    <row r="9" spans="1:20" ht="27" thickBot="1">
      <c r="B9" s="2176" t="s">
        <v>367</v>
      </c>
      <c r="C9" s="4769">
        <f t="shared" ref="C9:H9" si="0">C13+C16</f>
        <v>21</v>
      </c>
      <c r="D9" s="4176">
        <f t="shared" si="0"/>
        <v>3</v>
      </c>
      <c r="E9" s="4177">
        <f t="shared" si="0"/>
        <v>24</v>
      </c>
      <c r="F9" s="4178">
        <f t="shared" si="0"/>
        <v>19</v>
      </c>
      <c r="G9" s="4176">
        <f t="shared" si="0"/>
        <v>8</v>
      </c>
      <c r="H9" s="4177">
        <f t="shared" si="0"/>
        <v>27</v>
      </c>
      <c r="I9" s="2660">
        <f t="shared" ref="I9:Q9" si="1">I13+I16</f>
        <v>0</v>
      </c>
      <c r="J9" s="2658">
        <f t="shared" si="1"/>
        <v>0</v>
      </c>
      <c r="K9" s="2659">
        <f t="shared" si="1"/>
        <v>0</v>
      </c>
      <c r="L9" s="2660">
        <f t="shared" si="1"/>
        <v>0</v>
      </c>
      <c r="M9" s="2658">
        <f t="shared" si="1"/>
        <v>0</v>
      </c>
      <c r="N9" s="2661">
        <f t="shared" si="1"/>
        <v>0</v>
      </c>
      <c r="O9" s="2657">
        <f t="shared" si="1"/>
        <v>0</v>
      </c>
      <c r="P9" s="2658">
        <f t="shared" si="1"/>
        <v>0</v>
      </c>
      <c r="Q9" s="2659">
        <f t="shared" si="1"/>
        <v>0</v>
      </c>
      <c r="R9" s="2662">
        <f>C9+F9+I9+L9+O9</f>
        <v>40</v>
      </c>
      <c r="S9" s="2663">
        <f>D9+G9+J9+M9+P9</f>
        <v>11</v>
      </c>
      <c r="T9" s="2664">
        <f>SUM(R9:S9)</f>
        <v>51</v>
      </c>
    </row>
    <row r="10" spans="1:20" ht="26.25" thickBot="1">
      <c r="B10" s="2177" t="s">
        <v>14</v>
      </c>
      <c r="C10" s="4779">
        <f t="shared" ref="C10:H10" si="2">SUM(C9:C9)</f>
        <v>21</v>
      </c>
      <c r="D10" s="4780">
        <f t="shared" si="2"/>
        <v>3</v>
      </c>
      <c r="E10" s="4781">
        <f t="shared" si="2"/>
        <v>24</v>
      </c>
      <c r="F10" s="4779">
        <f t="shared" si="2"/>
        <v>19</v>
      </c>
      <c r="G10" s="4780">
        <f t="shared" si="2"/>
        <v>8</v>
      </c>
      <c r="H10" s="4781">
        <f t="shared" si="2"/>
        <v>27</v>
      </c>
      <c r="I10" s="2811">
        <f t="shared" ref="I10:T10" si="3">SUM(I9:I9)</f>
        <v>0</v>
      </c>
      <c r="J10" s="2665">
        <f t="shared" si="3"/>
        <v>0</v>
      </c>
      <c r="K10" s="2812">
        <f t="shared" si="3"/>
        <v>0</v>
      </c>
      <c r="L10" s="2666">
        <f t="shared" si="3"/>
        <v>0</v>
      </c>
      <c r="M10" s="2665">
        <f t="shared" si="3"/>
        <v>0</v>
      </c>
      <c r="N10" s="2667">
        <f t="shared" si="3"/>
        <v>0</v>
      </c>
      <c r="O10" s="2811">
        <f t="shared" si="3"/>
        <v>0</v>
      </c>
      <c r="P10" s="2665">
        <f t="shared" si="3"/>
        <v>0</v>
      </c>
      <c r="Q10" s="2812">
        <f t="shared" si="3"/>
        <v>0</v>
      </c>
      <c r="R10" s="2666">
        <f t="shared" si="3"/>
        <v>40</v>
      </c>
      <c r="S10" s="2666">
        <f t="shared" si="3"/>
        <v>11</v>
      </c>
      <c r="T10" s="2668">
        <f t="shared" si="3"/>
        <v>51</v>
      </c>
    </row>
    <row r="11" spans="1:20" ht="26.25" thickBot="1">
      <c r="B11" s="2178" t="s">
        <v>15</v>
      </c>
      <c r="C11" s="4784"/>
      <c r="D11" s="4785"/>
      <c r="E11" s="4786"/>
      <c r="F11" s="4779"/>
      <c r="G11" s="4780"/>
      <c r="H11" s="4781"/>
      <c r="I11" s="2811"/>
      <c r="J11" s="2665"/>
      <c r="K11" s="2812"/>
      <c r="L11" s="2813"/>
      <c r="M11" s="2814"/>
      <c r="N11" s="2815"/>
      <c r="O11" s="2811"/>
      <c r="P11" s="2665"/>
      <c r="Q11" s="2812"/>
      <c r="R11" s="2813"/>
      <c r="S11" s="2813"/>
      <c r="T11" s="2816"/>
    </row>
    <row r="12" spans="1:20" ht="27" thickBot="1">
      <c r="B12" s="1653" t="s">
        <v>16</v>
      </c>
      <c r="C12" s="4191"/>
      <c r="D12" s="4192"/>
      <c r="E12" s="4189"/>
      <c r="F12" s="4191"/>
      <c r="G12" s="4192"/>
      <c r="H12" s="4193"/>
      <c r="I12" s="2819"/>
      <c r="J12" s="2818" t="s">
        <v>28</v>
      </c>
      <c r="K12" s="2815"/>
      <c r="L12" s="2817"/>
      <c r="M12" s="2818"/>
      <c r="N12" s="2815"/>
      <c r="O12" s="2820"/>
      <c r="P12" s="2814"/>
      <c r="Q12" s="2815"/>
      <c r="R12" s="2821"/>
      <c r="S12" s="2821"/>
      <c r="T12" s="2669"/>
    </row>
    <row r="13" spans="1:20" ht="27" thickBot="1">
      <c r="B13" s="2179" t="s">
        <v>367</v>
      </c>
      <c r="C13" s="4787">
        <v>21</v>
      </c>
      <c r="D13" s="4196">
        <v>3</v>
      </c>
      <c r="E13" s="4179">
        <f>SUM(C13:D13)</f>
        <v>24</v>
      </c>
      <c r="F13" s="4787">
        <v>19</v>
      </c>
      <c r="G13" s="4196">
        <v>8</v>
      </c>
      <c r="H13" s="4177">
        <f>SUM(F13:G13)</f>
        <v>27</v>
      </c>
      <c r="I13" s="2671">
        <v>0</v>
      </c>
      <c r="J13" s="2670">
        <v>0</v>
      </c>
      <c r="K13" s="2659">
        <f>SUM(I13:J13)</f>
        <v>0</v>
      </c>
      <c r="L13" s="2671">
        <v>0</v>
      </c>
      <c r="M13" s="2670">
        <v>0</v>
      </c>
      <c r="N13" s="2659">
        <f>SUM(L13:M13)</f>
        <v>0</v>
      </c>
      <c r="O13" s="2671">
        <v>0</v>
      </c>
      <c r="P13" s="2670">
        <v>0</v>
      </c>
      <c r="Q13" s="2659">
        <f t="shared" ref="Q13:Q16" si="4">SUM(O13:P13)</f>
        <v>0</v>
      </c>
      <c r="R13" s="2662">
        <f>C13+F13+I13+L13+O13</f>
        <v>40</v>
      </c>
      <c r="S13" s="2663">
        <f>D13+G13+J13+M13+P13</f>
        <v>11</v>
      </c>
      <c r="T13" s="2664">
        <f>SUM(R13:S13)</f>
        <v>51</v>
      </c>
    </row>
    <row r="14" spans="1:20" ht="26.25" thickBot="1">
      <c r="B14" s="2180" t="s">
        <v>17</v>
      </c>
      <c r="C14" s="4779">
        <f t="shared" ref="C14:H14" si="5">SUM(C13:C13)</f>
        <v>21</v>
      </c>
      <c r="D14" s="4779">
        <f t="shared" si="5"/>
        <v>3</v>
      </c>
      <c r="E14" s="4779">
        <f t="shared" si="5"/>
        <v>24</v>
      </c>
      <c r="F14" s="4779">
        <f t="shared" si="5"/>
        <v>19</v>
      </c>
      <c r="G14" s="4779">
        <f t="shared" si="5"/>
        <v>8</v>
      </c>
      <c r="H14" s="4779">
        <f t="shared" si="5"/>
        <v>27</v>
      </c>
      <c r="I14" s="2811">
        <f t="shared" ref="I14:T17" si="6">SUM(I13:I13)</f>
        <v>0</v>
      </c>
      <c r="J14" s="2811">
        <f t="shared" si="6"/>
        <v>0</v>
      </c>
      <c r="K14" s="2811">
        <f t="shared" si="6"/>
        <v>0</v>
      </c>
      <c r="L14" s="2811">
        <f t="shared" si="6"/>
        <v>0</v>
      </c>
      <c r="M14" s="2811">
        <f t="shared" si="6"/>
        <v>0</v>
      </c>
      <c r="N14" s="2811">
        <f t="shared" si="6"/>
        <v>0</v>
      </c>
      <c r="O14" s="2811">
        <f t="shared" si="6"/>
        <v>0</v>
      </c>
      <c r="P14" s="2811">
        <f t="shared" si="6"/>
        <v>0</v>
      </c>
      <c r="Q14" s="2811">
        <f t="shared" si="4"/>
        <v>0</v>
      </c>
      <c r="R14" s="2822">
        <f>SUM(R13:R13)</f>
        <v>40</v>
      </c>
      <c r="S14" s="2822">
        <f>SUM(S13:S13)</f>
        <v>11</v>
      </c>
      <c r="T14" s="2822">
        <f>SUM(T13:T13)</f>
        <v>51</v>
      </c>
    </row>
    <row r="15" spans="1:20" ht="51">
      <c r="B15" s="2181" t="s">
        <v>18</v>
      </c>
      <c r="C15" s="4794"/>
      <c r="D15" s="4199"/>
      <c r="E15" s="4200"/>
      <c r="F15" s="4794"/>
      <c r="G15" s="4199"/>
      <c r="H15" s="4201"/>
      <c r="I15" s="2673"/>
      <c r="J15" s="2673"/>
      <c r="K15" s="2674"/>
      <c r="L15" s="2672"/>
      <c r="M15" s="2673"/>
      <c r="N15" s="2675"/>
      <c r="O15" s="2673"/>
      <c r="P15" s="2673"/>
      <c r="Q15" s="2674"/>
      <c r="R15" s="2672"/>
      <c r="S15" s="2673"/>
      <c r="T15" s="2676"/>
    </row>
    <row r="16" spans="1:20" ht="27" thickBot="1">
      <c r="B16" s="2179" t="s">
        <v>367</v>
      </c>
      <c r="C16" s="4796">
        <v>0</v>
      </c>
      <c r="D16" s="2824">
        <v>0</v>
      </c>
      <c r="E16" s="1606">
        <f>SUM(C16:D16)</f>
        <v>0</v>
      </c>
      <c r="F16" s="4796">
        <v>0</v>
      </c>
      <c r="G16" s="2824">
        <v>0</v>
      </c>
      <c r="H16" s="4797">
        <f>SUM(F16:G16)</f>
        <v>0</v>
      </c>
      <c r="I16" s="2825">
        <v>0</v>
      </c>
      <c r="J16" s="2824">
        <v>0</v>
      </c>
      <c r="K16" s="1606">
        <v>0</v>
      </c>
      <c r="L16" s="2823">
        <v>0</v>
      </c>
      <c r="M16" s="2824">
        <v>0</v>
      </c>
      <c r="N16" s="2826">
        <f>SUM(L16:M16)</f>
        <v>0</v>
      </c>
      <c r="O16" s="2825">
        <v>0</v>
      </c>
      <c r="P16" s="2824">
        <v>0</v>
      </c>
      <c r="Q16" s="1606">
        <f t="shared" si="4"/>
        <v>0</v>
      </c>
      <c r="R16" s="2827">
        <f>C16+F16+I16+L16+O16</f>
        <v>0</v>
      </c>
      <c r="S16" s="2828">
        <f>D16+G16+J16+M16+P16</f>
        <v>0</v>
      </c>
      <c r="T16" s="2829">
        <f>SUM(R16:S16)</f>
        <v>0</v>
      </c>
    </row>
    <row r="17" spans="1:20" ht="26.25" thickBot="1">
      <c r="B17" s="2177" t="s">
        <v>19</v>
      </c>
      <c r="C17" s="4781">
        <f t="shared" ref="C17:H17" si="7">SUM(C16:C16)</f>
        <v>0</v>
      </c>
      <c r="D17" s="4781">
        <f t="shared" si="7"/>
        <v>0</v>
      </c>
      <c r="E17" s="4781">
        <f t="shared" si="7"/>
        <v>0</v>
      </c>
      <c r="F17" s="4781">
        <f t="shared" si="7"/>
        <v>0</v>
      </c>
      <c r="G17" s="4781">
        <f t="shared" si="7"/>
        <v>0</v>
      </c>
      <c r="H17" s="4781">
        <f t="shared" si="7"/>
        <v>0</v>
      </c>
      <c r="I17" s="2812">
        <f t="shared" si="6"/>
        <v>0</v>
      </c>
      <c r="J17" s="2812">
        <f t="shared" si="6"/>
        <v>0</v>
      </c>
      <c r="K17" s="2812">
        <f t="shared" si="6"/>
        <v>0</v>
      </c>
      <c r="L17" s="2812">
        <f t="shared" si="6"/>
        <v>0</v>
      </c>
      <c r="M17" s="2812">
        <f t="shared" si="6"/>
        <v>0</v>
      </c>
      <c r="N17" s="2812">
        <f t="shared" si="6"/>
        <v>0</v>
      </c>
      <c r="O17" s="2812">
        <f t="shared" si="6"/>
        <v>0</v>
      </c>
      <c r="P17" s="2812">
        <f t="shared" si="6"/>
        <v>0</v>
      </c>
      <c r="Q17" s="2812">
        <f t="shared" si="6"/>
        <v>0</v>
      </c>
      <c r="R17" s="2822">
        <f t="shared" si="6"/>
        <v>0</v>
      </c>
      <c r="S17" s="2822">
        <f t="shared" si="6"/>
        <v>0</v>
      </c>
      <c r="T17" s="2822">
        <f t="shared" si="6"/>
        <v>0</v>
      </c>
    </row>
    <row r="18" spans="1:20" ht="26.25" thickBot="1">
      <c r="B18" s="2182" t="s">
        <v>29</v>
      </c>
      <c r="C18" s="4810">
        <f t="shared" ref="C18:H18" si="8">C14</f>
        <v>21</v>
      </c>
      <c r="D18" s="4811">
        <f t="shared" si="8"/>
        <v>3</v>
      </c>
      <c r="E18" s="4812">
        <f t="shared" si="8"/>
        <v>24</v>
      </c>
      <c r="F18" s="4813">
        <f t="shared" si="8"/>
        <v>19</v>
      </c>
      <c r="G18" s="4811">
        <f t="shared" si="8"/>
        <v>8</v>
      </c>
      <c r="H18" s="4814">
        <f t="shared" si="8"/>
        <v>27</v>
      </c>
      <c r="I18" s="4810">
        <f t="shared" ref="I18:T18" si="9">I14</f>
        <v>0</v>
      </c>
      <c r="J18" s="4811">
        <f t="shared" si="9"/>
        <v>0</v>
      </c>
      <c r="K18" s="4812">
        <f t="shared" si="9"/>
        <v>0</v>
      </c>
      <c r="L18" s="4813">
        <f t="shared" si="9"/>
        <v>0</v>
      </c>
      <c r="M18" s="4811">
        <f t="shared" si="9"/>
        <v>0</v>
      </c>
      <c r="N18" s="4814">
        <f t="shared" si="9"/>
        <v>0</v>
      </c>
      <c r="O18" s="4810">
        <f t="shared" si="9"/>
        <v>0</v>
      </c>
      <c r="P18" s="4811">
        <f t="shared" si="9"/>
        <v>0</v>
      </c>
      <c r="Q18" s="4812">
        <f t="shared" si="9"/>
        <v>0</v>
      </c>
      <c r="R18" s="4813">
        <f t="shared" si="9"/>
        <v>40</v>
      </c>
      <c r="S18" s="4811">
        <f t="shared" si="9"/>
        <v>11</v>
      </c>
      <c r="T18" s="4812">
        <f t="shared" si="9"/>
        <v>51</v>
      </c>
    </row>
    <row r="19" spans="1:20" ht="31.5" customHeight="1" thickBot="1">
      <c r="B19" s="2183" t="s">
        <v>34</v>
      </c>
      <c r="C19" s="4815">
        <f t="shared" ref="C19:H19" si="10">C17</f>
        <v>0</v>
      </c>
      <c r="D19" s="4816">
        <f t="shared" si="10"/>
        <v>0</v>
      </c>
      <c r="E19" s="4817">
        <f t="shared" si="10"/>
        <v>0</v>
      </c>
      <c r="F19" s="4818">
        <f t="shared" si="10"/>
        <v>0</v>
      </c>
      <c r="G19" s="4816">
        <f t="shared" si="10"/>
        <v>0</v>
      </c>
      <c r="H19" s="4819">
        <f t="shared" si="10"/>
        <v>0</v>
      </c>
      <c r="I19" s="4820">
        <f t="shared" ref="I19:T19" si="11">I17</f>
        <v>0</v>
      </c>
      <c r="J19" s="4821">
        <f t="shared" si="11"/>
        <v>0</v>
      </c>
      <c r="K19" s="4822">
        <f t="shared" si="11"/>
        <v>0</v>
      </c>
      <c r="L19" s="4823">
        <f t="shared" si="11"/>
        <v>0</v>
      </c>
      <c r="M19" s="4821">
        <f t="shared" si="11"/>
        <v>0</v>
      </c>
      <c r="N19" s="4824">
        <f t="shared" si="11"/>
        <v>0</v>
      </c>
      <c r="O19" s="4820">
        <f t="shared" si="11"/>
        <v>0</v>
      </c>
      <c r="P19" s="4821">
        <f t="shared" si="11"/>
        <v>0</v>
      </c>
      <c r="Q19" s="4822">
        <f t="shared" si="11"/>
        <v>0</v>
      </c>
      <c r="R19" s="4823">
        <f t="shared" si="11"/>
        <v>0</v>
      </c>
      <c r="S19" s="4821">
        <f t="shared" si="11"/>
        <v>0</v>
      </c>
      <c r="T19" s="4822">
        <f t="shared" si="11"/>
        <v>0</v>
      </c>
    </row>
    <row r="20" spans="1:20" ht="33.75" thickBot="1">
      <c r="B20" s="2184" t="s">
        <v>35</v>
      </c>
      <c r="C20" s="1872">
        <f t="shared" ref="C20:T20" si="12">SUM(C18:C19)</f>
        <v>21</v>
      </c>
      <c r="D20" s="2185">
        <f t="shared" si="12"/>
        <v>3</v>
      </c>
      <c r="E20" s="2186">
        <f t="shared" si="12"/>
        <v>24</v>
      </c>
      <c r="F20" s="2187">
        <f t="shared" si="12"/>
        <v>19</v>
      </c>
      <c r="G20" s="2185">
        <f t="shared" si="12"/>
        <v>8</v>
      </c>
      <c r="H20" s="2188">
        <f t="shared" si="12"/>
        <v>27</v>
      </c>
      <c r="I20" s="1872">
        <f t="shared" si="12"/>
        <v>0</v>
      </c>
      <c r="J20" s="2185">
        <f t="shared" si="12"/>
        <v>0</v>
      </c>
      <c r="K20" s="2186">
        <f t="shared" si="12"/>
        <v>0</v>
      </c>
      <c r="L20" s="2187">
        <f t="shared" si="12"/>
        <v>0</v>
      </c>
      <c r="M20" s="2185">
        <f t="shared" si="12"/>
        <v>0</v>
      </c>
      <c r="N20" s="2188">
        <f t="shared" si="12"/>
        <v>0</v>
      </c>
      <c r="O20" s="1872">
        <f t="shared" si="12"/>
        <v>0</v>
      </c>
      <c r="P20" s="2185">
        <f t="shared" si="12"/>
        <v>0</v>
      </c>
      <c r="Q20" s="2186">
        <f t="shared" si="12"/>
        <v>0</v>
      </c>
      <c r="R20" s="2187">
        <f t="shared" si="12"/>
        <v>40</v>
      </c>
      <c r="S20" s="2185">
        <f t="shared" si="12"/>
        <v>11</v>
      </c>
      <c r="T20" s="2186">
        <f t="shared" si="12"/>
        <v>51</v>
      </c>
    </row>
    <row r="21" spans="1:20">
      <c r="B21" s="2189"/>
      <c r="C21" s="2190"/>
      <c r="D21" s="2190"/>
      <c r="E21" s="2190"/>
      <c r="F21" s="2190"/>
      <c r="G21" s="2190"/>
      <c r="H21" s="2190"/>
      <c r="I21" s="2190"/>
      <c r="J21" s="2190"/>
      <c r="K21" s="2190"/>
      <c r="L21" s="2190"/>
      <c r="M21" s="2190"/>
      <c r="N21" s="2190"/>
      <c r="O21" s="2190"/>
      <c r="P21" s="2190"/>
      <c r="Q21" s="2190"/>
      <c r="R21" s="2190"/>
      <c r="S21" s="2190"/>
      <c r="T21" s="2190"/>
    </row>
    <row r="22" spans="1:20" ht="25.5" customHeight="1">
      <c r="A22" s="7715"/>
      <c r="B22" s="7715"/>
      <c r="C22" s="7715"/>
      <c r="D22" s="7715"/>
      <c r="E22" s="7715"/>
      <c r="F22" s="7715"/>
      <c r="G22" s="7715"/>
      <c r="H22" s="7715"/>
      <c r="I22" s="7715"/>
      <c r="J22" s="7715"/>
      <c r="K22" s="7715"/>
      <c r="L22" s="7715"/>
      <c r="M22" s="7715"/>
      <c r="N22" s="7715"/>
      <c r="O22" s="7715"/>
      <c r="P22" s="7715"/>
      <c r="Q22" s="2190"/>
      <c r="R22" s="2190"/>
      <c r="S22" s="2190"/>
      <c r="T22" s="2190"/>
    </row>
    <row r="23" spans="1:20">
      <c r="B23" s="7716"/>
      <c r="C23" s="7716"/>
      <c r="D23" s="7716"/>
      <c r="E23" s="7716"/>
      <c r="F23" s="7716"/>
      <c r="G23" s="7716"/>
      <c r="H23" s="7716"/>
      <c r="I23" s="7716"/>
      <c r="J23" s="7716"/>
      <c r="K23" s="7716"/>
      <c r="L23" s="7716"/>
      <c r="M23" s="7716"/>
      <c r="N23" s="7716"/>
      <c r="O23" s="7716"/>
      <c r="P23" s="7716"/>
      <c r="Q23" s="7716"/>
      <c r="R23" s="7716"/>
      <c r="S23" s="7716"/>
      <c r="T23" s="7716"/>
    </row>
    <row r="24" spans="1:20">
      <c r="B24" s="2189"/>
      <c r="C24" s="2190"/>
      <c r="D24" s="2190"/>
      <c r="E24" s="2190"/>
      <c r="F24" s="2190"/>
      <c r="G24" s="2190"/>
      <c r="H24" s="2190"/>
      <c r="I24" s="2190"/>
      <c r="J24" s="2190"/>
      <c r="K24" s="2190"/>
      <c r="L24" s="2190"/>
      <c r="M24" s="2190"/>
      <c r="N24" s="2190"/>
      <c r="O24" s="2190"/>
      <c r="P24" s="2190"/>
      <c r="Q24" s="2190"/>
      <c r="R24" s="2190"/>
      <c r="S24" s="2190"/>
      <c r="T24" s="2190"/>
    </row>
    <row r="26" spans="1:20">
      <c r="C26" s="2190"/>
      <c r="D26" s="2190"/>
      <c r="E26" s="2190"/>
      <c r="F26" s="2190"/>
      <c r="G26" s="2190"/>
      <c r="H26" s="2190"/>
      <c r="I26" s="2190"/>
      <c r="J26" s="2190"/>
      <c r="K26" s="2190"/>
      <c r="L26" s="2190"/>
      <c r="M26" s="2190"/>
      <c r="N26" s="2190"/>
      <c r="O26" s="2190"/>
      <c r="P26" s="2190"/>
      <c r="Q26" s="2190"/>
      <c r="R26" s="2190"/>
      <c r="S26" s="2190"/>
      <c r="T26" s="2190"/>
    </row>
  </sheetData>
  <mergeCells count="12">
    <mergeCell ref="A22:P22"/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30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Лист42">
    <tabColor rgb="FF00B050"/>
  </sheetPr>
  <dimension ref="A1:N1000"/>
  <sheetViews>
    <sheetView view="pageBreakPreview" zoomScale="50" zoomScaleNormal="50" zoomScaleSheetLayoutView="50" workbookViewId="0">
      <selection activeCell="E27" sqref="E27"/>
    </sheetView>
  </sheetViews>
  <sheetFormatPr defaultColWidth="9.140625" defaultRowHeight="15" customHeight="1"/>
  <cols>
    <col min="1" max="1" width="93" style="843" customWidth="1"/>
    <col min="2" max="2" width="16.140625" style="2844" customWidth="1"/>
    <col min="3" max="3" width="12.140625" style="2844" customWidth="1"/>
    <col min="4" max="4" width="11" style="2844" customWidth="1"/>
    <col min="5" max="5" width="14.42578125" style="2844" customWidth="1"/>
    <col min="6" max="6" width="11.85546875" style="2844" customWidth="1"/>
    <col min="7" max="7" width="13.42578125" style="2844" customWidth="1"/>
    <col min="8" max="8" width="14.28515625" style="2844" customWidth="1"/>
    <col min="9" max="9" width="13.140625" style="2844" customWidth="1"/>
    <col min="10" max="10" width="14.140625" style="2844" customWidth="1"/>
    <col min="11" max="11" width="9.140625" style="843"/>
    <col min="12" max="12" width="12.85546875" style="843" customWidth="1"/>
    <col min="13" max="13" width="23.42578125" style="843" customWidth="1"/>
    <col min="14" max="15" width="9.140625" style="843"/>
    <col min="16" max="16" width="10.42578125" style="843" bestFit="1" customWidth="1"/>
    <col min="17" max="17" width="11.28515625" style="843" customWidth="1"/>
    <col min="18" max="16384" width="9.140625" style="843"/>
  </cols>
  <sheetData>
    <row r="1" spans="1:11" ht="24.75" customHeight="1">
      <c r="A1" s="7682" t="s">
        <v>172</v>
      </c>
      <c r="B1" s="7682"/>
      <c r="C1" s="7682"/>
      <c r="D1" s="7682"/>
      <c r="E1" s="7682"/>
      <c r="F1" s="7682"/>
      <c r="G1" s="7682"/>
      <c r="H1" s="7682"/>
      <c r="I1" s="7682"/>
      <c r="J1" s="7682"/>
      <c r="K1" s="7682"/>
    </row>
    <row r="2" spans="1:11" ht="39.75" customHeight="1" thickBot="1">
      <c r="A2" s="7747" t="s">
        <v>461</v>
      </c>
      <c r="B2" s="7747"/>
      <c r="C2" s="7747"/>
      <c r="D2" s="7747"/>
      <c r="E2" s="7747"/>
      <c r="F2" s="7747"/>
      <c r="G2" s="7747"/>
      <c r="H2" s="7747"/>
      <c r="I2" s="7747"/>
      <c r="J2" s="7747"/>
    </row>
    <row r="3" spans="1:11" ht="33" customHeight="1" thickBot="1">
      <c r="A3" s="7739" t="s">
        <v>1</v>
      </c>
      <c r="B3" s="7748" t="s">
        <v>36</v>
      </c>
      <c r="C3" s="7749"/>
      <c r="D3" s="7750"/>
      <c r="E3" s="7748" t="s">
        <v>37</v>
      </c>
      <c r="F3" s="7749"/>
      <c r="G3" s="7750"/>
      <c r="H3" s="7692" t="s">
        <v>343</v>
      </c>
      <c r="I3" s="7742"/>
      <c r="J3" s="7743"/>
    </row>
    <row r="4" spans="1:11" ht="33" customHeight="1" thickBot="1">
      <c r="A4" s="7740"/>
      <c r="B4" s="7751" t="s">
        <v>39</v>
      </c>
      <c r="C4" s="7752"/>
      <c r="D4" s="7753"/>
      <c r="E4" s="7751" t="s">
        <v>39</v>
      </c>
      <c r="F4" s="7752"/>
      <c r="G4" s="7753"/>
      <c r="H4" s="7744"/>
      <c r="I4" s="7745"/>
      <c r="J4" s="7746"/>
    </row>
    <row r="5" spans="1:11" ht="99.75" customHeight="1" thickBot="1">
      <c r="A5" s="7741"/>
      <c r="B5" s="4158" t="s">
        <v>7</v>
      </c>
      <c r="C5" s="4159" t="s">
        <v>8</v>
      </c>
      <c r="D5" s="4160" t="s">
        <v>9</v>
      </c>
      <c r="E5" s="4158" t="s">
        <v>7</v>
      </c>
      <c r="F5" s="4159" t="s">
        <v>8</v>
      </c>
      <c r="G5" s="4160" t="s">
        <v>9</v>
      </c>
      <c r="H5" s="4158" t="s">
        <v>7</v>
      </c>
      <c r="I5" s="4159" t="s">
        <v>8</v>
      </c>
      <c r="J5" s="4160" t="s">
        <v>9</v>
      </c>
    </row>
    <row r="6" spans="1:11" ht="29.25" customHeight="1" thickBot="1">
      <c r="A6" s="4202" t="s">
        <v>10</v>
      </c>
      <c r="B6" s="4163"/>
      <c r="C6" s="4203"/>
      <c r="D6" s="4204"/>
      <c r="E6" s="4163"/>
      <c r="F6" s="4203"/>
      <c r="G6" s="4205"/>
      <c r="H6" s="4206"/>
      <c r="I6" s="4207"/>
      <c r="J6" s="4208"/>
    </row>
    <row r="7" spans="1:11" ht="29.25" customHeight="1">
      <c r="A7" s="4628" t="s">
        <v>181</v>
      </c>
      <c r="B7" s="4209">
        <v>13</v>
      </c>
      <c r="C7" s="3979">
        <f t="shared" ref="B7:G15" si="0">C19+C30</f>
        <v>0</v>
      </c>
      <c r="D7" s="4210">
        <f t="shared" si="0"/>
        <v>13</v>
      </c>
      <c r="E7" s="4211">
        <f t="shared" si="0"/>
        <v>18</v>
      </c>
      <c r="F7" s="6326">
        <f t="shared" si="0"/>
        <v>0</v>
      </c>
      <c r="G7" s="2833">
        <f t="shared" si="0"/>
        <v>18</v>
      </c>
      <c r="H7" s="5896">
        <f t="shared" ref="H7:I15" si="1">B7+E7</f>
        <v>31</v>
      </c>
      <c r="I7" s="5897">
        <f t="shared" si="1"/>
        <v>0</v>
      </c>
      <c r="J7" s="5898">
        <f t="shared" ref="J7:J15" si="2">H7+I7</f>
        <v>31</v>
      </c>
    </row>
    <row r="8" spans="1:11" ht="27.75" customHeight="1">
      <c r="A8" s="4629" t="s">
        <v>182</v>
      </c>
      <c r="B8" s="3983">
        <f>B20+B31</f>
        <v>11</v>
      </c>
      <c r="C8" s="3979">
        <f t="shared" si="0"/>
        <v>3</v>
      </c>
      <c r="D8" s="4213">
        <f t="shared" si="0"/>
        <v>14</v>
      </c>
      <c r="E8" s="3983">
        <f t="shared" si="0"/>
        <v>17</v>
      </c>
      <c r="F8" s="6327">
        <f t="shared" si="0"/>
        <v>1</v>
      </c>
      <c r="G8" s="4213">
        <f t="shared" si="0"/>
        <v>18</v>
      </c>
      <c r="H8" s="5899">
        <f t="shared" si="1"/>
        <v>28</v>
      </c>
      <c r="I8" s="5900">
        <f t="shared" si="1"/>
        <v>4</v>
      </c>
      <c r="J8" s="5901">
        <f t="shared" si="2"/>
        <v>32</v>
      </c>
    </row>
    <row r="9" spans="1:11" ht="27.75" customHeight="1">
      <c r="A9" s="4630" t="s">
        <v>183</v>
      </c>
      <c r="B9" s="3983">
        <f t="shared" si="0"/>
        <v>10</v>
      </c>
      <c r="C9" s="3979">
        <f t="shared" si="0"/>
        <v>3</v>
      </c>
      <c r="D9" s="4213">
        <f t="shared" si="0"/>
        <v>13</v>
      </c>
      <c r="E9" s="3983">
        <f t="shared" si="0"/>
        <v>16</v>
      </c>
      <c r="F9" s="6327">
        <f t="shared" si="0"/>
        <v>0</v>
      </c>
      <c r="G9" s="4213">
        <f t="shared" si="0"/>
        <v>16</v>
      </c>
      <c r="H9" s="5902">
        <f t="shared" si="1"/>
        <v>26</v>
      </c>
      <c r="I9" s="5903">
        <f t="shared" si="1"/>
        <v>3</v>
      </c>
      <c r="J9" s="5901">
        <f t="shared" si="2"/>
        <v>29</v>
      </c>
    </row>
    <row r="10" spans="1:11" ht="29.25" customHeight="1">
      <c r="A10" s="2834" t="s">
        <v>184</v>
      </c>
      <c r="B10" s="3983">
        <f t="shared" si="0"/>
        <v>10</v>
      </c>
      <c r="C10" s="3979">
        <f t="shared" si="0"/>
        <v>0</v>
      </c>
      <c r="D10" s="4213">
        <f t="shared" si="0"/>
        <v>10</v>
      </c>
      <c r="E10" s="3983">
        <f t="shared" si="0"/>
        <v>15</v>
      </c>
      <c r="F10" s="6327">
        <f t="shared" si="0"/>
        <v>1</v>
      </c>
      <c r="G10" s="4213">
        <f t="shared" si="0"/>
        <v>16</v>
      </c>
      <c r="H10" s="5904">
        <f t="shared" si="1"/>
        <v>25</v>
      </c>
      <c r="I10" s="5905">
        <f t="shared" si="1"/>
        <v>1</v>
      </c>
      <c r="J10" s="5901">
        <f t="shared" si="2"/>
        <v>26</v>
      </c>
    </row>
    <row r="11" spans="1:11" ht="27.75" customHeight="1">
      <c r="A11" s="2835" t="s">
        <v>185</v>
      </c>
      <c r="B11" s="3983">
        <f t="shared" si="0"/>
        <v>10</v>
      </c>
      <c r="C11" s="3979">
        <f t="shared" si="0"/>
        <v>0</v>
      </c>
      <c r="D11" s="4213">
        <f t="shared" si="0"/>
        <v>10</v>
      </c>
      <c r="E11" s="3983">
        <f t="shared" si="0"/>
        <v>0</v>
      </c>
      <c r="F11" s="6327">
        <f t="shared" si="0"/>
        <v>0</v>
      </c>
      <c r="G11" s="4213">
        <f t="shared" si="0"/>
        <v>0</v>
      </c>
      <c r="H11" s="5899">
        <f t="shared" si="1"/>
        <v>10</v>
      </c>
      <c r="I11" s="5900">
        <f t="shared" si="1"/>
        <v>0</v>
      </c>
      <c r="J11" s="5901">
        <f t="shared" si="2"/>
        <v>10</v>
      </c>
    </row>
    <row r="12" spans="1:11" ht="27.75" customHeight="1">
      <c r="A12" s="4631" t="s">
        <v>186</v>
      </c>
      <c r="B12" s="3983">
        <f t="shared" si="0"/>
        <v>35</v>
      </c>
      <c r="C12" s="3979">
        <f t="shared" si="0"/>
        <v>2</v>
      </c>
      <c r="D12" s="4213">
        <f t="shared" si="0"/>
        <v>37</v>
      </c>
      <c r="E12" s="3983">
        <f t="shared" si="0"/>
        <v>32</v>
      </c>
      <c r="F12" s="6327">
        <f t="shared" si="0"/>
        <v>6</v>
      </c>
      <c r="G12" s="4213">
        <f t="shared" si="0"/>
        <v>38</v>
      </c>
      <c r="H12" s="5899">
        <f t="shared" si="1"/>
        <v>67</v>
      </c>
      <c r="I12" s="5900">
        <f t="shared" si="1"/>
        <v>8</v>
      </c>
      <c r="J12" s="5901">
        <f t="shared" si="2"/>
        <v>75</v>
      </c>
    </row>
    <row r="13" spans="1:11" ht="30.75" customHeight="1">
      <c r="A13" s="4632" t="s">
        <v>187</v>
      </c>
      <c r="B13" s="3983">
        <f t="shared" si="0"/>
        <v>10</v>
      </c>
      <c r="C13" s="3979">
        <f t="shared" si="0"/>
        <v>1</v>
      </c>
      <c r="D13" s="4213">
        <f t="shared" si="0"/>
        <v>11</v>
      </c>
      <c r="E13" s="3983">
        <f t="shared" si="0"/>
        <v>0</v>
      </c>
      <c r="F13" s="6327">
        <f t="shared" si="0"/>
        <v>0</v>
      </c>
      <c r="G13" s="4213">
        <f t="shared" si="0"/>
        <v>0</v>
      </c>
      <c r="H13" s="5899">
        <f t="shared" si="1"/>
        <v>10</v>
      </c>
      <c r="I13" s="5900">
        <f t="shared" si="1"/>
        <v>1</v>
      </c>
      <c r="J13" s="5901">
        <f t="shared" si="2"/>
        <v>11</v>
      </c>
    </row>
    <row r="14" spans="1:11" ht="32.25" customHeight="1">
      <c r="A14" s="4633" t="s">
        <v>188</v>
      </c>
      <c r="B14" s="3983">
        <f t="shared" si="0"/>
        <v>0</v>
      </c>
      <c r="C14" s="3979">
        <f t="shared" si="0"/>
        <v>0</v>
      </c>
      <c r="D14" s="4213">
        <f t="shared" si="0"/>
        <v>0</v>
      </c>
      <c r="E14" s="3983">
        <f t="shared" si="0"/>
        <v>0</v>
      </c>
      <c r="F14" s="6327">
        <f t="shared" si="0"/>
        <v>0</v>
      </c>
      <c r="G14" s="4213">
        <f t="shared" si="0"/>
        <v>0</v>
      </c>
      <c r="H14" s="5902">
        <f t="shared" si="1"/>
        <v>0</v>
      </c>
      <c r="I14" s="5903">
        <f>C14+F14</f>
        <v>0</v>
      </c>
      <c r="J14" s="5901">
        <f t="shared" si="2"/>
        <v>0</v>
      </c>
    </row>
    <row r="15" spans="1:11" ht="32.25" customHeight="1" thickBot="1">
      <c r="A15" s="4634" t="s">
        <v>189</v>
      </c>
      <c r="B15" s="3983">
        <f>B27+B38</f>
        <v>18</v>
      </c>
      <c r="C15" s="3983">
        <f t="shared" si="0"/>
        <v>7</v>
      </c>
      <c r="D15" s="3983">
        <f t="shared" si="0"/>
        <v>25</v>
      </c>
      <c r="E15" s="3983">
        <f t="shared" si="0"/>
        <v>14</v>
      </c>
      <c r="F15" s="6327">
        <f t="shared" si="0"/>
        <v>6</v>
      </c>
      <c r="G15" s="4214">
        <f t="shared" si="0"/>
        <v>20</v>
      </c>
      <c r="H15" s="5906">
        <f t="shared" si="1"/>
        <v>32</v>
      </c>
      <c r="I15" s="5907">
        <f t="shared" si="1"/>
        <v>13</v>
      </c>
      <c r="J15" s="5908">
        <f t="shared" si="2"/>
        <v>45</v>
      </c>
    </row>
    <row r="16" spans="1:11" ht="36.75" customHeight="1" thickBot="1">
      <c r="A16" s="4635" t="s">
        <v>27</v>
      </c>
      <c r="B16" s="4174">
        <f t="shared" ref="B16:G16" si="3">SUM(B6:B15)</f>
        <v>117</v>
      </c>
      <c r="C16" s="4174">
        <f t="shared" si="3"/>
        <v>16</v>
      </c>
      <c r="D16" s="4174">
        <f t="shared" si="3"/>
        <v>133</v>
      </c>
      <c r="E16" s="4174">
        <f t="shared" si="3"/>
        <v>112</v>
      </c>
      <c r="F16" s="4174">
        <f t="shared" si="3"/>
        <v>14</v>
      </c>
      <c r="G16" s="4174">
        <f t="shared" si="3"/>
        <v>126</v>
      </c>
      <c r="H16" s="5888">
        <f>SUM(H7:H15)</f>
        <v>229</v>
      </c>
      <c r="I16" s="5889">
        <f>SUM(I7:I15)</f>
        <v>30</v>
      </c>
      <c r="J16" s="5890">
        <f>SUM(J7:J15)</f>
        <v>259</v>
      </c>
      <c r="K16" s="2809"/>
    </row>
    <row r="17" spans="1:10" ht="27" customHeight="1" thickBot="1">
      <c r="A17" s="4635" t="s">
        <v>15</v>
      </c>
      <c r="B17" s="4215"/>
      <c r="C17" s="4216"/>
      <c r="D17" s="2836"/>
      <c r="E17" s="4215"/>
      <c r="F17" s="4216"/>
      <c r="G17" s="2836"/>
      <c r="H17" s="4215"/>
      <c r="I17" s="4217"/>
      <c r="J17" s="5891"/>
    </row>
    <row r="18" spans="1:10" ht="31.5" customHeight="1" thickBot="1">
      <c r="A18" s="4636" t="s">
        <v>16</v>
      </c>
      <c r="B18" s="4215"/>
      <c r="C18" s="4217"/>
      <c r="D18" s="4218"/>
      <c r="E18" s="4215"/>
      <c r="F18" s="4217"/>
      <c r="G18" s="4218"/>
      <c r="H18" s="4215"/>
      <c r="I18" s="4219"/>
      <c r="J18" s="5892"/>
    </row>
    <row r="19" spans="1:10" ht="24.95" customHeight="1">
      <c r="A19" s="4166" t="s">
        <v>181</v>
      </c>
      <c r="B19" s="4220">
        <v>13</v>
      </c>
      <c r="C19" s="4221">
        <v>0</v>
      </c>
      <c r="D19" s="4222">
        <f t="shared" ref="D19:D27" si="4">SUM(B19:C19)</f>
        <v>13</v>
      </c>
      <c r="E19" s="4220">
        <v>18</v>
      </c>
      <c r="F19" s="6328">
        <v>0</v>
      </c>
      <c r="G19" s="4222">
        <f t="shared" ref="G19:G38" si="5">SUM(E19:F19)</f>
        <v>18</v>
      </c>
      <c r="H19" s="5909">
        <f t="shared" ref="H19:J27" si="6">B19+E19</f>
        <v>31</v>
      </c>
      <c r="I19" s="5910">
        <f t="shared" si="6"/>
        <v>0</v>
      </c>
      <c r="J19" s="5911">
        <f t="shared" si="6"/>
        <v>31</v>
      </c>
    </row>
    <row r="20" spans="1:10" ht="24.95" customHeight="1">
      <c r="A20" s="4168" t="s">
        <v>182</v>
      </c>
      <c r="B20" s="4223">
        <v>11</v>
      </c>
      <c r="C20" s="4162">
        <v>3</v>
      </c>
      <c r="D20" s="4224">
        <f t="shared" si="4"/>
        <v>14</v>
      </c>
      <c r="E20" s="4225">
        <v>17</v>
      </c>
      <c r="F20" s="6329">
        <v>1</v>
      </c>
      <c r="G20" s="4224">
        <f t="shared" si="5"/>
        <v>18</v>
      </c>
      <c r="H20" s="5912">
        <f t="shared" si="6"/>
        <v>28</v>
      </c>
      <c r="I20" s="5913">
        <f t="shared" si="6"/>
        <v>4</v>
      </c>
      <c r="J20" s="5908">
        <f t="shared" si="6"/>
        <v>32</v>
      </c>
    </row>
    <row r="21" spans="1:10" ht="24.95" customHeight="1">
      <c r="A21" s="4227" t="s">
        <v>183</v>
      </c>
      <c r="B21" s="4223">
        <v>10</v>
      </c>
      <c r="C21" s="4162">
        <v>3</v>
      </c>
      <c r="D21" s="4224">
        <f t="shared" si="4"/>
        <v>13</v>
      </c>
      <c r="E21" s="4225">
        <v>16</v>
      </c>
      <c r="F21" s="6329">
        <v>0</v>
      </c>
      <c r="G21" s="4224">
        <f t="shared" si="5"/>
        <v>16</v>
      </c>
      <c r="H21" s="5914">
        <f t="shared" si="6"/>
        <v>26</v>
      </c>
      <c r="I21" s="5915">
        <f t="shared" si="6"/>
        <v>3</v>
      </c>
      <c r="J21" s="5916">
        <f t="shared" si="6"/>
        <v>29</v>
      </c>
    </row>
    <row r="22" spans="1:10" ht="24.95" customHeight="1">
      <c r="A22" s="2837" t="s">
        <v>184</v>
      </c>
      <c r="B22" s="4228">
        <v>10</v>
      </c>
      <c r="C22" s="2838">
        <v>0</v>
      </c>
      <c r="D22" s="4224">
        <f t="shared" si="4"/>
        <v>10</v>
      </c>
      <c r="E22" s="4228">
        <v>15</v>
      </c>
      <c r="F22" s="6330">
        <v>1</v>
      </c>
      <c r="G22" s="4224">
        <f t="shared" si="5"/>
        <v>16</v>
      </c>
      <c r="H22" s="5917">
        <f t="shared" si="6"/>
        <v>25</v>
      </c>
      <c r="I22" s="5918">
        <f t="shared" si="6"/>
        <v>1</v>
      </c>
      <c r="J22" s="5919">
        <f t="shared" si="6"/>
        <v>26</v>
      </c>
    </row>
    <row r="23" spans="1:10" ht="24.95" customHeight="1">
      <c r="A23" s="2839" t="s">
        <v>185</v>
      </c>
      <c r="B23" s="4223">
        <v>10</v>
      </c>
      <c r="C23" s="4226">
        <v>0</v>
      </c>
      <c r="D23" s="4224">
        <f t="shared" si="4"/>
        <v>10</v>
      </c>
      <c r="E23" s="4223">
        <v>0</v>
      </c>
      <c r="F23" s="6329">
        <v>0</v>
      </c>
      <c r="G23" s="4224">
        <f t="shared" si="5"/>
        <v>0</v>
      </c>
      <c r="H23" s="5912">
        <f t="shared" si="6"/>
        <v>10</v>
      </c>
      <c r="I23" s="5913">
        <f t="shared" si="6"/>
        <v>0</v>
      </c>
      <c r="J23" s="5908">
        <f t="shared" si="6"/>
        <v>10</v>
      </c>
    </row>
    <row r="24" spans="1:10" ht="24.95" customHeight="1">
      <c r="A24" s="4229" t="s">
        <v>186</v>
      </c>
      <c r="B24" s="4223">
        <v>35</v>
      </c>
      <c r="C24" s="4226">
        <v>2</v>
      </c>
      <c r="D24" s="4224">
        <f t="shared" si="4"/>
        <v>37</v>
      </c>
      <c r="E24" s="4225">
        <v>32</v>
      </c>
      <c r="F24" s="6329">
        <v>6</v>
      </c>
      <c r="G24" s="4224">
        <f t="shared" si="5"/>
        <v>38</v>
      </c>
      <c r="H24" s="5912">
        <f t="shared" si="6"/>
        <v>67</v>
      </c>
      <c r="I24" s="5913">
        <f t="shared" si="6"/>
        <v>8</v>
      </c>
      <c r="J24" s="5908">
        <f t="shared" si="6"/>
        <v>75</v>
      </c>
    </row>
    <row r="25" spans="1:10" ht="29.25" customHeight="1">
      <c r="A25" s="4230" t="s">
        <v>187</v>
      </c>
      <c r="B25" s="4223">
        <v>10</v>
      </c>
      <c r="C25" s="4226">
        <v>1</v>
      </c>
      <c r="D25" s="4224">
        <f t="shared" si="4"/>
        <v>11</v>
      </c>
      <c r="E25" s="4223">
        <v>0</v>
      </c>
      <c r="F25" s="6329">
        <v>0</v>
      </c>
      <c r="G25" s="4224">
        <f t="shared" si="5"/>
        <v>0</v>
      </c>
      <c r="H25" s="5912">
        <f t="shared" si="6"/>
        <v>10</v>
      </c>
      <c r="I25" s="5913">
        <f t="shared" si="6"/>
        <v>1</v>
      </c>
      <c r="J25" s="5908">
        <f t="shared" si="6"/>
        <v>11</v>
      </c>
    </row>
    <row r="26" spans="1:10" ht="43.5" customHeight="1">
      <c r="A26" s="4231" t="s">
        <v>188</v>
      </c>
      <c r="B26" s="4223">
        <v>0</v>
      </c>
      <c r="C26" s="4226">
        <v>0</v>
      </c>
      <c r="D26" s="4224">
        <v>0</v>
      </c>
      <c r="E26" s="4223">
        <v>0</v>
      </c>
      <c r="F26" s="6329">
        <v>0</v>
      </c>
      <c r="G26" s="4224">
        <f t="shared" si="5"/>
        <v>0</v>
      </c>
      <c r="H26" s="5914">
        <f t="shared" si="6"/>
        <v>0</v>
      </c>
      <c r="I26" s="5915">
        <f>C26+F26</f>
        <v>0</v>
      </c>
      <c r="J26" s="5916">
        <f>D26+G26</f>
        <v>0</v>
      </c>
    </row>
    <row r="27" spans="1:10" s="2841" customFormat="1" ht="43.5" customHeight="1" thickBot="1">
      <c r="A27" s="4232" t="s">
        <v>189</v>
      </c>
      <c r="B27" s="4233">
        <v>18</v>
      </c>
      <c r="C27" s="4234">
        <v>7</v>
      </c>
      <c r="D27" s="2840">
        <f t="shared" si="4"/>
        <v>25</v>
      </c>
      <c r="E27" s="4233">
        <v>14</v>
      </c>
      <c r="F27" s="6331">
        <v>6</v>
      </c>
      <c r="G27" s="2840">
        <f t="shared" si="5"/>
        <v>20</v>
      </c>
      <c r="H27" s="5920">
        <f t="shared" si="6"/>
        <v>32</v>
      </c>
      <c r="I27" s="5921">
        <f t="shared" si="6"/>
        <v>13</v>
      </c>
      <c r="J27" s="5922">
        <f t="shared" si="6"/>
        <v>45</v>
      </c>
    </row>
    <row r="28" spans="1:10" ht="24.95" customHeight="1" thickBot="1">
      <c r="A28" s="4161" t="s">
        <v>17</v>
      </c>
      <c r="B28" s="4163">
        <f>SUM(B19:B27)</f>
        <v>117</v>
      </c>
      <c r="C28" s="4163">
        <f>SUM(C19:C27)</f>
        <v>16</v>
      </c>
      <c r="D28" s="4163">
        <f>SUM(D19:D27)</f>
        <v>133</v>
      </c>
      <c r="E28" s="4163">
        <f>SUM(E19:E27)</f>
        <v>112</v>
      </c>
      <c r="F28" s="4163">
        <f>SUM(F19:F27)</f>
        <v>14</v>
      </c>
      <c r="G28" s="4235">
        <f t="shared" si="5"/>
        <v>126</v>
      </c>
      <c r="H28" s="5893">
        <f>SUM(H19:H27)</f>
        <v>229</v>
      </c>
      <c r="I28" s="5894">
        <f>SUM(I19:I27)</f>
        <v>30</v>
      </c>
      <c r="J28" s="5895">
        <f>SUM(J19:J27)</f>
        <v>259</v>
      </c>
    </row>
    <row r="29" spans="1:10" ht="24.95" customHeight="1" thickBot="1">
      <c r="A29" s="4236" t="s">
        <v>18</v>
      </c>
      <c r="B29" s="4164"/>
      <c r="C29" s="4165"/>
      <c r="D29" s="4237"/>
      <c r="E29" s="4164"/>
      <c r="F29" s="4165"/>
      <c r="G29" s="4238"/>
      <c r="H29" s="5923"/>
      <c r="I29" s="5924"/>
      <c r="J29" s="5925"/>
    </row>
    <row r="30" spans="1:10" ht="24.95" customHeight="1">
      <c r="A30" s="4168" t="s">
        <v>181</v>
      </c>
      <c r="B30" s="4167">
        <v>0</v>
      </c>
      <c r="C30" s="2656">
        <v>0</v>
      </c>
      <c r="D30" s="2842">
        <f t="shared" ref="D30:D38" si="7">SUM(B30:C30)</f>
        <v>0</v>
      </c>
      <c r="E30" s="4228">
        <v>0</v>
      </c>
      <c r="F30" s="2838">
        <v>0</v>
      </c>
      <c r="G30" s="2842">
        <f t="shared" si="5"/>
        <v>0</v>
      </c>
      <c r="H30" s="5909">
        <f t="shared" ref="H30:J38" si="8">B30+E30</f>
        <v>0</v>
      </c>
      <c r="I30" s="5910">
        <f t="shared" si="8"/>
        <v>0</v>
      </c>
      <c r="J30" s="5911">
        <f t="shared" si="8"/>
        <v>0</v>
      </c>
    </row>
    <row r="31" spans="1:10" ht="33" customHeight="1">
      <c r="A31" s="4168" t="s">
        <v>182</v>
      </c>
      <c r="B31" s="4169">
        <v>0</v>
      </c>
      <c r="C31" s="4170">
        <v>0</v>
      </c>
      <c r="D31" s="4239">
        <f t="shared" si="7"/>
        <v>0</v>
      </c>
      <c r="E31" s="4223">
        <v>0</v>
      </c>
      <c r="F31" s="4226">
        <v>0</v>
      </c>
      <c r="G31" s="2842">
        <f t="shared" si="5"/>
        <v>0</v>
      </c>
      <c r="H31" s="5914">
        <f t="shared" si="8"/>
        <v>0</v>
      </c>
      <c r="I31" s="5915">
        <f t="shared" si="8"/>
        <v>0</v>
      </c>
      <c r="J31" s="5916">
        <f t="shared" si="8"/>
        <v>0</v>
      </c>
    </row>
    <row r="32" spans="1:10" ht="24.95" customHeight="1">
      <c r="A32" s="4227" t="s">
        <v>183</v>
      </c>
      <c r="B32" s="4169">
        <v>0</v>
      </c>
      <c r="C32" s="4170">
        <v>0</v>
      </c>
      <c r="D32" s="4239">
        <f t="shared" si="7"/>
        <v>0</v>
      </c>
      <c r="E32" s="4223">
        <v>0</v>
      </c>
      <c r="F32" s="4226">
        <v>0</v>
      </c>
      <c r="G32" s="2842">
        <f t="shared" si="5"/>
        <v>0</v>
      </c>
      <c r="H32" s="5914">
        <f t="shared" si="8"/>
        <v>0</v>
      </c>
      <c r="I32" s="5915">
        <f t="shared" si="8"/>
        <v>0</v>
      </c>
      <c r="J32" s="5916">
        <f t="shared" si="8"/>
        <v>0</v>
      </c>
    </row>
    <row r="33" spans="1:14" ht="24.95" customHeight="1">
      <c r="A33" s="2837" t="s">
        <v>184</v>
      </c>
      <c r="B33" s="4167">
        <v>0</v>
      </c>
      <c r="C33" s="2656">
        <v>0</v>
      </c>
      <c r="D33" s="4239">
        <f t="shared" si="7"/>
        <v>0</v>
      </c>
      <c r="E33" s="4228">
        <v>0</v>
      </c>
      <c r="F33" s="2838">
        <v>0</v>
      </c>
      <c r="G33" s="2842">
        <f t="shared" si="5"/>
        <v>0</v>
      </c>
      <c r="H33" s="5917">
        <f t="shared" si="8"/>
        <v>0</v>
      </c>
      <c r="I33" s="5918">
        <f t="shared" si="8"/>
        <v>0</v>
      </c>
      <c r="J33" s="5919">
        <f t="shared" si="8"/>
        <v>0</v>
      </c>
    </row>
    <row r="34" spans="1:14" ht="33" customHeight="1">
      <c r="A34" s="2839" t="s">
        <v>185</v>
      </c>
      <c r="B34" s="4169">
        <v>0</v>
      </c>
      <c r="C34" s="4170">
        <v>0</v>
      </c>
      <c r="D34" s="4239">
        <f t="shared" si="7"/>
        <v>0</v>
      </c>
      <c r="E34" s="4223">
        <v>0</v>
      </c>
      <c r="F34" s="4226">
        <v>0</v>
      </c>
      <c r="G34" s="2842">
        <f t="shared" si="5"/>
        <v>0</v>
      </c>
      <c r="H34" s="5914">
        <f t="shared" si="8"/>
        <v>0</v>
      </c>
      <c r="I34" s="5915">
        <f t="shared" si="8"/>
        <v>0</v>
      </c>
      <c r="J34" s="5916">
        <f t="shared" si="8"/>
        <v>0</v>
      </c>
    </row>
    <row r="35" spans="1:14" ht="24.95" customHeight="1">
      <c r="A35" s="4229" t="s">
        <v>186</v>
      </c>
      <c r="B35" s="4169">
        <v>0</v>
      </c>
      <c r="C35" s="4170">
        <v>0</v>
      </c>
      <c r="D35" s="4239">
        <f t="shared" si="7"/>
        <v>0</v>
      </c>
      <c r="E35" s="4223">
        <v>0</v>
      </c>
      <c r="F35" s="4226">
        <v>0</v>
      </c>
      <c r="G35" s="2842">
        <v>0</v>
      </c>
      <c r="H35" s="5914">
        <f t="shared" si="8"/>
        <v>0</v>
      </c>
      <c r="I35" s="5915">
        <f t="shared" si="8"/>
        <v>0</v>
      </c>
      <c r="J35" s="5916">
        <f t="shared" si="8"/>
        <v>0</v>
      </c>
    </row>
    <row r="36" spans="1:14" ht="32.25" customHeight="1">
      <c r="A36" s="4230" t="s">
        <v>187</v>
      </c>
      <c r="B36" s="4169">
        <v>0</v>
      </c>
      <c r="C36" s="4170">
        <v>0</v>
      </c>
      <c r="D36" s="4239">
        <f t="shared" si="7"/>
        <v>0</v>
      </c>
      <c r="E36" s="4223">
        <v>0</v>
      </c>
      <c r="F36" s="4226">
        <v>0</v>
      </c>
      <c r="G36" s="2842">
        <f t="shared" si="5"/>
        <v>0</v>
      </c>
      <c r="H36" s="5914">
        <f t="shared" si="8"/>
        <v>0</v>
      </c>
      <c r="I36" s="5915">
        <f t="shared" si="8"/>
        <v>0</v>
      </c>
      <c r="J36" s="5916">
        <f t="shared" si="8"/>
        <v>0</v>
      </c>
    </row>
    <row r="37" spans="1:14" ht="29.25" customHeight="1">
      <c r="A37" s="4231" t="s">
        <v>188</v>
      </c>
      <c r="B37" s="4169">
        <v>0</v>
      </c>
      <c r="C37" s="4170">
        <v>0</v>
      </c>
      <c r="D37" s="4239">
        <f t="shared" si="7"/>
        <v>0</v>
      </c>
      <c r="E37" s="4223">
        <v>0</v>
      </c>
      <c r="F37" s="4226">
        <v>0</v>
      </c>
      <c r="G37" s="2842">
        <f t="shared" si="5"/>
        <v>0</v>
      </c>
      <c r="H37" s="5914">
        <f t="shared" si="8"/>
        <v>0</v>
      </c>
      <c r="I37" s="5915">
        <f t="shared" si="8"/>
        <v>0</v>
      </c>
      <c r="J37" s="5916">
        <f>D37+G37</f>
        <v>0</v>
      </c>
    </row>
    <row r="38" spans="1:14" ht="29.25" customHeight="1" thickBot="1">
      <c r="A38" s="4166" t="s">
        <v>189</v>
      </c>
      <c r="B38" s="4167">
        <v>0</v>
      </c>
      <c r="C38" s="2656">
        <v>0</v>
      </c>
      <c r="D38" s="4239">
        <f t="shared" si="7"/>
        <v>0</v>
      </c>
      <c r="E38" s="4228">
        <v>0</v>
      </c>
      <c r="F38" s="2838">
        <v>0</v>
      </c>
      <c r="G38" s="2842">
        <f t="shared" si="5"/>
        <v>0</v>
      </c>
      <c r="H38" s="5926">
        <f t="shared" si="8"/>
        <v>0</v>
      </c>
      <c r="I38" s="5927">
        <f t="shared" si="8"/>
        <v>0</v>
      </c>
      <c r="J38" s="5928">
        <f t="shared" si="8"/>
        <v>0</v>
      </c>
    </row>
    <row r="39" spans="1:14" ht="36.75" customHeight="1" thickBot="1">
      <c r="A39" s="4161" t="s">
        <v>19</v>
      </c>
      <c r="B39" s="4171">
        <f t="shared" ref="B39:J39" si="9">SUM(B30:B38)</f>
        <v>0</v>
      </c>
      <c r="C39" s="4171">
        <f t="shared" si="9"/>
        <v>0</v>
      </c>
      <c r="D39" s="4171">
        <f t="shared" si="9"/>
        <v>0</v>
      </c>
      <c r="E39" s="4171">
        <f t="shared" si="9"/>
        <v>0</v>
      </c>
      <c r="F39" s="4171">
        <f t="shared" si="9"/>
        <v>0</v>
      </c>
      <c r="G39" s="4171">
        <f t="shared" si="9"/>
        <v>0</v>
      </c>
      <c r="H39" s="4171">
        <f t="shared" si="9"/>
        <v>0</v>
      </c>
      <c r="I39" s="4171">
        <f t="shared" si="9"/>
        <v>0</v>
      </c>
      <c r="J39" s="4235">
        <f t="shared" si="9"/>
        <v>0</v>
      </c>
    </row>
    <row r="40" spans="1:14" ht="30" customHeight="1" thickBot="1">
      <c r="A40" s="4172" t="s">
        <v>29</v>
      </c>
      <c r="B40" s="4174">
        <f t="shared" ref="B40:J40" si="10">B28</f>
        <v>117</v>
      </c>
      <c r="C40" s="4174">
        <f t="shared" si="10"/>
        <v>16</v>
      </c>
      <c r="D40" s="4174">
        <f t="shared" si="10"/>
        <v>133</v>
      </c>
      <c r="E40" s="4174">
        <f t="shared" si="10"/>
        <v>112</v>
      </c>
      <c r="F40" s="4174">
        <f t="shared" si="10"/>
        <v>14</v>
      </c>
      <c r="G40" s="4240">
        <f t="shared" si="10"/>
        <v>126</v>
      </c>
      <c r="H40" s="4240">
        <f t="shared" si="10"/>
        <v>229</v>
      </c>
      <c r="I40" s="4240">
        <f t="shared" si="10"/>
        <v>30</v>
      </c>
      <c r="J40" s="4173">
        <f t="shared" si="10"/>
        <v>259</v>
      </c>
    </row>
    <row r="41" spans="1:14" ht="26.25" thickBot="1">
      <c r="A41" s="4172" t="s">
        <v>30</v>
      </c>
      <c r="B41" s="4174">
        <f t="shared" ref="B41:J41" si="11">B39</f>
        <v>0</v>
      </c>
      <c r="C41" s="4174">
        <f t="shared" si="11"/>
        <v>0</v>
      </c>
      <c r="D41" s="4174">
        <f t="shared" si="11"/>
        <v>0</v>
      </c>
      <c r="E41" s="4174">
        <f t="shared" si="11"/>
        <v>0</v>
      </c>
      <c r="F41" s="4174">
        <f t="shared" si="11"/>
        <v>0</v>
      </c>
      <c r="G41" s="4174">
        <f t="shared" si="11"/>
        <v>0</v>
      </c>
      <c r="H41" s="4174">
        <f t="shared" si="11"/>
        <v>0</v>
      </c>
      <c r="I41" s="4174">
        <f t="shared" si="11"/>
        <v>0</v>
      </c>
      <c r="J41" s="4174">
        <f t="shared" si="11"/>
        <v>0</v>
      </c>
    </row>
    <row r="42" spans="1:14" ht="27.75" thickBot="1">
      <c r="A42" s="4175" t="s">
        <v>31</v>
      </c>
      <c r="B42" s="5679">
        <f t="shared" ref="B42:J42" si="12">SUM(B40:B41)</f>
        <v>117</v>
      </c>
      <c r="C42" s="5679">
        <f t="shared" si="12"/>
        <v>16</v>
      </c>
      <c r="D42" s="5679">
        <f t="shared" si="12"/>
        <v>133</v>
      </c>
      <c r="E42" s="5679">
        <f t="shared" si="12"/>
        <v>112</v>
      </c>
      <c r="F42" s="5679">
        <f t="shared" si="12"/>
        <v>14</v>
      </c>
      <c r="G42" s="5680">
        <f t="shared" si="12"/>
        <v>126</v>
      </c>
      <c r="H42" s="5680">
        <f t="shared" si="12"/>
        <v>229</v>
      </c>
      <c r="I42" s="5680">
        <f t="shared" si="12"/>
        <v>30</v>
      </c>
      <c r="J42" s="5681">
        <f t="shared" si="12"/>
        <v>259</v>
      </c>
    </row>
    <row r="43" spans="1:14" ht="12" customHeight="1">
      <c r="A43" s="844"/>
      <c r="B43" s="2843"/>
      <c r="C43" s="2843"/>
      <c r="D43" s="2843"/>
      <c r="E43" s="2843"/>
      <c r="F43" s="2843"/>
      <c r="G43" s="2843"/>
      <c r="H43" s="2843"/>
      <c r="I43" s="2843"/>
      <c r="J43" s="2843"/>
    </row>
    <row r="44" spans="1:14" ht="25.5" hidden="1" customHeight="1">
      <c r="A44" s="844"/>
      <c r="B44" s="2843"/>
      <c r="C44" s="2843"/>
      <c r="D44" s="2843"/>
      <c r="E44" s="2843"/>
      <c r="F44" s="2843"/>
      <c r="G44" s="2843"/>
      <c r="H44" s="2843"/>
      <c r="I44" s="2843"/>
      <c r="J44" s="2843"/>
    </row>
    <row r="45" spans="1:14" ht="37.5" customHeight="1">
      <c r="A45" s="7681"/>
      <c r="B45" s="7681"/>
      <c r="C45" s="7681"/>
      <c r="D45" s="7681"/>
      <c r="E45" s="7681"/>
      <c r="F45" s="7681"/>
      <c r="G45" s="7681"/>
      <c r="H45" s="7681"/>
      <c r="I45" s="7681"/>
      <c r="J45" s="7681"/>
      <c r="K45" s="7681"/>
      <c r="L45" s="7681"/>
      <c r="M45" s="7681"/>
      <c r="N45" s="7681"/>
    </row>
    <row r="46" spans="1:14" ht="26.25" customHeight="1"/>
    <row r="47" spans="1:14" ht="25.5"/>
    <row r="48" spans="1:14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K1"/>
    <mergeCell ref="A45:N45"/>
    <mergeCell ref="A3:A5"/>
    <mergeCell ref="H3:J4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Лист43">
    <tabColor rgb="FF00B050"/>
  </sheetPr>
  <dimension ref="A1:T999"/>
  <sheetViews>
    <sheetView zoomScale="50" zoomScaleNormal="50" workbookViewId="0">
      <selection activeCell="Q30" sqref="Q30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754"/>
      <c r="B1" s="7754"/>
      <c r="C1" s="7754"/>
      <c r="D1" s="7754"/>
      <c r="E1" s="7754"/>
      <c r="F1" s="7754"/>
      <c r="G1" s="7754"/>
      <c r="H1" s="7754"/>
      <c r="I1" s="7754"/>
      <c r="J1" s="7754"/>
      <c r="K1" s="7754"/>
      <c r="L1" s="7754"/>
      <c r="M1" s="7754"/>
      <c r="N1" s="7754"/>
      <c r="O1" s="7754"/>
      <c r="P1" s="7754"/>
      <c r="Q1" s="7754"/>
      <c r="R1" s="7754"/>
      <c r="S1" s="7754"/>
      <c r="T1" s="7754"/>
    </row>
    <row r="2" spans="1:20" ht="32.25" customHeight="1">
      <c r="A2" s="7755" t="s">
        <v>172</v>
      </c>
      <c r="B2" s="7755"/>
      <c r="C2" s="7755"/>
      <c r="D2" s="7755"/>
      <c r="E2" s="7755"/>
      <c r="F2" s="7755"/>
      <c r="G2" s="7755"/>
      <c r="H2" s="7755"/>
      <c r="I2" s="7755"/>
      <c r="J2" s="7755"/>
      <c r="K2" s="7755"/>
      <c r="L2" s="7755"/>
      <c r="M2" s="7755"/>
      <c r="N2" s="7755"/>
      <c r="O2" s="7755"/>
      <c r="P2" s="7755"/>
    </row>
    <row r="3" spans="1:20" ht="24.75" customHeight="1">
      <c r="A3" s="7682" t="s">
        <v>462</v>
      </c>
      <c r="B3" s="7682"/>
      <c r="C3" s="7682"/>
      <c r="D3" s="7682"/>
      <c r="E3" s="7682"/>
      <c r="F3" s="7682"/>
      <c r="G3" s="7682"/>
      <c r="H3" s="7682"/>
      <c r="I3" s="7682"/>
      <c r="J3" s="7682"/>
      <c r="K3" s="7682"/>
      <c r="L3" s="7682"/>
      <c r="M3" s="7682"/>
      <c r="N3" s="541"/>
      <c r="O3" s="541"/>
    </row>
    <row r="4" spans="1:20" ht="33" customHeight="1" thickBot="1">
      <c r="A4" s="255"/>
    </row>
    <row r="5" spans="1:20" ht="33" customHeight="1" thickBot="1">
      <c r="A5" s="7760" t="s">
        <v>1</v>
      </c>
      <c r="B5" s="7757" t="s">
        <v>36</v>
      </c>
      <c r="C5" s="7758"/>
      <c r="D5" s="7759"/>
      <c r="E5" s="7757" t="s">
        <v>37</v>
      </c>
      <c r="F5" s="7758"/>
      <c r="G5" s="7759"/>
      <c r="H5" s="7757" t="s">
        <v>43</v>
      </c>
      <c r="I5" s="7758"/>
      <c r="J5" s="7759"/>
      <c r="K5" s="7763" t="s">
        <v>343</v>
      </c>
      <c r="L5" s="7764"/>
      <c r="M5" s="7765"/>
      <c r="N5" s="256"/>
      <c r="O5" s="256"/>
    </row>
    <row r="6" spans="1:20" ht="33" customHeight="1" thickBot="1">
      <c r="A6" s="7761"/>
      <c r="B6" s="7769" t="s">
        <v>39</v>
      </c>
      <c r="C6" s="7770"/>
      <c r="D6" s="7771"/>
      <c r="E6" s="7769" t="s">
        <v>39</v>
      </c>
      <c r="F6" s="7770"/>
      <c r="G6" s="7771"/>
      <c r="H6" s="7769" t="s">
        <v>39</v>
      </c>
      <c r="I6" s="7770"/>
      <c r="J6" s="7771"/>
      <c r="K6" s="7766"/>
      <c r="L6" s="7767"/>
      <c r="M6" s="7768"/>
      <c r="N6" s="256"/>
      <c r="O6" s="256"/>
    </row>
    <row r="7" spans="1:20" ht="99.75" customHeight="1" thickBot="1">
      <c r="A7" s="7762"/>
      <c r="B7" s="476" t="s">
        <v>7</v>
      </c>
      <c r="C7" s="477" t="s">
        <v>8</v>
      </c>
      <c r="D7" s="478" t="s">
        <v>9</v>
      </c>
      <c r="E7" s="476" t="s">
        <v>7</v>
      </c>
      <c r="F7" s="477" t="s">
        <v>8</v>
      </c>
      <c r="G7" s="478" t="s">
        <v>9</v>
      </c>
      <c r="H7" s="476" t="s">
        <v>7</v>
      </c>
      <c r="I7" s="477" t="s">
        <v>8</v>
      </c>
      <c r="J7" s="478" t="s">
        <v>9</v>
      </c>
      <c r="K7" s="476" t="s">
        <v>7</v>
      </c>
      <c r="L7" s="477" t="s">
        <v>8</v>
      </c>
      <c r="M7" s="478" t="s">
        <v>9</v>
      </c>
      <c r="N7" s="256"/>
      <c r="O7" s="256"/>
    </row>
    <row r="8" spans="1:20" ht="36.75" customHeight="1" thickBot="1">
      <c r="A8" s="542" t="s">
        <v>10</v>
      </c>
      <c r="B8" s="1145"/>
      <c r="C8" s="1165"/>
      <c r="D8" s="223"/>
      <c r="E8" s="764"/>
      <c r="F8" s="765"/>
      <c r="G8" s="766"/>
      <c r="H8" s="764"/>
      <c r="I8" s="765"/>
      <c r="J8" s="766"/>
      <c r="K8" s="4825"/>
      <c r="L8" s="4848"/>
      <c r="M8" s="4836"/>
      <c r="N8" s="256"/>
      <c r="O8" s="256"/>
    </row>
    <row r="9" spans="1:20" ht="29.25" customHeight="1" thickBot="1">
      <c r="A9" s="543" t="s">
        <v>187</v>
      </c>
      <c r="B9" s="1146">
        <f>B16+B13</f>
        <v>0</v>
      </c>
      <c r="C9" s="1608">
        <v>0</v>
      </c>
      <c r="D9" s="1156">
        <v>0</v>
      </c>
      <c r="E9" s="884">
        <v>0</v>
      </c>
      <c r="F9" s="885">
        <v>8</v>
      </c>
      <c r="G9" s="886">
        <v>8</v>
      </c>
      <c r="H9" s="887">
        <v>0</v>
      </c>
      <c r="I9" s="885">
        <v>1</v>
      </c>
      <c r="J9" s="886">
        <v>1</v>
      </c>
      <c r="K9" s="4826">
        <f>B9+E9+H9</f>
        <v>0</v>
      </c>
      <c r="L9" s="4849">
        <f>C9+F9+I9</f>
        <v>9</v>
      </c>
      <c r="M9" s="4837">
        <f>D9+G9+J9</f>
        <v>9</v>
      </c>
      <c r="N9" s="256"/>
      <c r="O9" s="256"/>
    </row>
    <row r="10" spans="1:20" ht="36.75" customHeight="1" thickBot="1">
      <c r="A10" s="523" t="s">
        <v>27</v>
      </c>
      <c r="B10" s="1147">
        <f t="shared" ref="B10:M10" si="0">SUM(B8:B9)</f>
        <v>0</v>
      </c>
      <c r="C10" s="1166">
        <f t="shared" si="0"/>
        <v>0</v>
      </c>
      <c r="D10" s="1157">
        <f t="shared" si="0"/>
        <v>0</v>
      </c>
      <c r="E10" s="891">
        <v>0</v>
      </c>
      <c r="F10" s="891">
        <v>8</v>
      </c>
      <c r="G10" s="891">
        <v>8</v>
      </c>
      <c r="H10" s="894">
        <v>0</v>
      </c>
      <c r="I10" s="892">
        <v>1</v>
      </c>
      <c r="J10" s="893">
        <v>1</v>
      </c>
      <c r="K10" s="4827">
        <f t="shared" si="0"/>
        <v>0</v>
      </c>
      <c r="L10" s="4850">
        <f>SUM(L8:L9)</f>
        <v>9</v>
      </c>
      <c r="M10" s="4838">
        <f t="shared" si="0"/>
        <v>9</v>
      </c>
      <c r="N10" s="256"/>
      <c r="O10" s="256"/>
    </row>
    <row r="11" spans="1:20" ht="27" customHeight="1" thickBot="1">
      <c r="A11" s="868" t="s">
        <v>15</v>
      </c>
      <c r="B11" s="1148"/>
      <c r="C11" s="1167"/>
      <c r="D11" s="889"/>
      <c r="E11" s="888"/>
      <c r="F11" s="895"/>
      <c r="G11" s="896"/>
      <c r="H11" s="897"/>
      <c r="I11" s="895"/>
      <c r="J11" s="896"/>
      <c r="K11" s="890"/>
      <c r="L11" s="4851"/>
      <c r="M11" s="4839"/>
      <c r="N11" s="256"/>
      <c r="O11" s="256"/>
    </row>
    <row r="12" spans="1:20" ht="31.5" customHeight="1" thickBot="1">
      <c r="A12" s="898" t="s">
        <v>16</v>
      </c>
      <c r="B12" s="1149"/>
      <c r="C12" s="1168"/>
      <c r="D12" s="1158"/>
      <c r="E12" s="899"/>
      <c r="F12" s="900"/>
      <c r="G12" s="901"/>
      <c r="H12" s="902"/>
      <c r="I12" s="900"/>
      <c r="J12" s="901"/>
      <c r="K12" s="4828"/>
      <c r="L12" s="4852"/>
      <c r="M12" s="4840"/>
      <c r="N12" s="257"/>
      <c r="O12" s="257"/>
    </row>
    <row r="13" spans="1:20" ht="30.75" customHeight="1" thickBot="1">
      <c r="A13" s="903" t="s">
        <v>187</v>
      </c>
      <c r="B13" s="1150">
        <v>0</v>
      </c>
      <c r="C13" s="1169">
        <v>0</v>
      </c>
      <c r="D13" s="1159">
        <v>0</v>
      </c>
      <c r="E13" s="904">
        <v>0</v>
      </c>
      <c r="F13" s="905">
        <v>8</v>
      </c>
      <c r="G13" s="893">
        <v>8</v>
      </c>
      <c r="H13" s="906">
        <v>0</v>
      </c>
      <c r="I13" s="905">
        <v>1</v>
      </c>
      <c r="J13" s="893">
        <v>1</v>
      </c>
      <c r="K13" s="4829">
        <f>B13+E13+H13</f>
        <v>0</v>
      </c>
      <c r="L13" s="4853">
        <f>C13+F13+I13</f>
        <v>9</v>
      </c>
      <c r="M13" s="4841">
        <f>D13+G13+J13</f>
        <v>9</v>
      </c>
      <c r="N13" s="258"/>
      <c r="O13" s="258"/>
    </row>
    <row r="14" spans="1:20" ht="27.75" customHeight="1" thickBot="1">
      <c r="A14" s="907" t="s">
        <v>17</v>
      </c>
      <c r="B14" s="1151">
        <f t="shared" ref="B14:M14" si="1">SUM(B13:B13)</f>
        <v>0</v>
      </c>
      <c r="C14" s="1170">
        <f t="shared" si="1"/>
        <v>0</v>
      </c>
      <c r="D14" s="1160">
        <f t="shared" si="1"/>
        <v>0</v>
      </c>
      <c r="E14" s="908">
        <v>0</v>
      </c>
      <c r="F14" s="908">
        <v>8</v>
      </c>
      <c r="G14" s="908">
        <v>8</v>
      </c>
      <c r="H14" s="894">
        <v>0</v>
      </c>
      <c r="I14" s="892">
        <v>0</v>
      </c>
      <c r="J14" s="893">
        <v>1</v>
      </c>
      <c r="K14" s="4830">
        <f t="shared" si="1"/>
        <v>0</v>
      </c>
      <c r="L14" s="4854">
        <f>SUM(L13:L13)</f>
        <v>9</v>
      </c>
      <c r="M14" s="4842">
        <f t="shared" si="1"/>
        <v>9</v>
      </c>
      <c r="N14" s="259"/>
      <c r="O14" s="259"/>
    </row>
    <row r="15" spans="1:20" ht="32.25" customHeight="1" thickBot="1">
      <c r="A15" s="909" t="s">
        <v>18</v>
      </c>
      <c r="B15" s="1148"/>
      <c r="C15" s="1167"/>
      <c r="D15" s="414"/>
      <c r="E15" s="888"/>
      <c r="F15" s="895"/>
      <c r="G15" s="896"/>
      <c r="H15" s="897"/>
      <c r="I15" s="895"/>
      <c r="J15" s="896"/>
      <c r="K15" s="4831"/>
      <c r="L15" s="4855"/>
      <c r="M15" s="4843"/>
      <c r="N15" s="258"/>
      <c r="O15" s="258"/>
    </row>
    <row r="16" spans="1:20" ht="38.25" customHeight="1">
      <c r="A16" s="918" t="s">
        <v>187</v>
      </c>
      <c r="B16" s="1152">
        <v>0</v>
      </c>
      <c r="C16" s="1171">
        <v>0</v>
      </c>
      <c r="D16" s="1161">
        <f>SUM(B16:C16)</f>
        <v>0</v>
      </c>
      <c r="E16" s="919">
        <v>0</v>
      </c>
      <c r="F16" s="920">
        <v>0</v>
      </c>
      <c r="G16" s="921">
        <v>0</v>
      </c>
      <c r="H16" s="922">
        <v>0</v>
      </c>
      <c r="I16" s="920">
        <v>0</v>
      </c>
      <c r="J16" s="921">
        <v>0</v>
      </c>
      <c r="K16" s="4832">
        <f>B16+E16+H16</f>
        <v>0</v>
      </c>
      <c r="L16" s="4856">
        <f>C16+F16+I16</f>
        <v>0</v>
      </c>
      <c r="M16" s="4844">
        <f>D16+G16+J16</f>
        <v>0</v>
      </c>
      <c r="N16" s="258"/>
      <c r="O16" s="258"/>
    </row>
    <row r="17" spans="1:16" ht="36.75" customHeight="1">
      <c r="A17" s="923" t="s">
        <v>19</v>
      </c>
      <c r="B17" s="1153">
        <f t="shared" ref="B17:M17" si="2">SUM(B16:B16)</f>
        <v>0</v>
      </c>
      <c r="C17" s="1172">
        <f t="shared" si="2"/>
        <v>0</v>
      </c>
      <c r="D17" s="1162">
        <f t="shared" si="2"/>
        <v>0</v>
      </c>
      <c r="E17" s="883">
        <v>0</v>
      </c>
      <c r="F17" s="881">
        <v>0</v>
      </c>
      <c r="G17" s="882">
        <v>0</v>
      </c>
      <c r="H17" s="924">
        <v>0</v>
      </c>
      <c r="I17" s="881">
        <v>0</v>
      </c>
      <c r="J17" s="882">
        <v>0</v>
      </c>
      <c r="K17" s="4833">
        <f t="shared" si="2"/>
        <v>0</v>
      </c>
      <c r="L17" s="4857">
        <f>SUM(L16:L16)</f>
        <v>0</v>
      </c>
      <c r="M17" s="4845">
        <f t="shared" si="2"/>
        <v>0</v>
      </c>
      <c r="N17" s="258"/>
      <c r="O17" s="258"/>
    </row>
    <row r="18" spans="1:16" ht="30" customHeight="1">
      <c r="A18" s="925" t="s">
        <v>29</v>
      </c>
      <c r="B18" s="1154">
        <f t="shared" ref="B18:M18" si="3">B14</f>
        <v>0</v>
      </c>
      <c r="C18" s="1173">
        <f t="shared" si="3"/>
        <v>0</v>
      </c>
      <c r="D18" s="1163">
        <f t="shared" si="3"/>
        <v>0</v>
      </c>
      <c r="E18" s="880">
        <v>0</v>
      </c>
      <c r="F18" s="880">
        <v>8</v>
      </c>
      <c r="G18" s="880">
        <v>8</v>
      </c>
      <c r="H18" s="924">
        <v>0</v>
      </c>
      <c r="I18" s="881">
        <v>1</v>
      </c>
      <c r="J18" s="882">
        <v>1</v>
      </c>
      <c r="K18" s="4834">
        <f t="shared" si="3"/>
        <v>0</v>
      </c>
      <c r="L18" s="4858">
        <f>L14</f>
        <v>9</v>
      </c>
      <c r="M18" s="4846">
        <f t="shared" si="3"/>
        <v>9</v>
      </c>
      <c r="N18" s="260"/>
      <c r="O18" s="260"/>
    </row>
    <row r="19" spans="1:16" ht="27" thickBot="1">
      <c r="A19" s="926" t="s">
        <v>30</v>
      </c>
      <c r="B19" s="1155">
        <f t="shared" ref="B19:M19" si="4">B17</f>
        <v>0</v>
      </c>
      <c r="C19" s="1174">
        <f t="shared" si="4"/>
        <v>0</v>
      </c>
      <c r="D19" s="1164">
        <f t="shared" si="4"/>
        <v>0</v>
      </c>
      <c r="E19" s="927">
        <v>0</v>
      </c>
      <c r="F19" s="928">
        <v>0</v>
      </c>
      <c r="G19" s="929">
        <v>0</v>
      </c>
      <c r="H19" s="930">
        <v>0</v>
      </c>
      <c r="I19" s="928">
        <v>0</v>
      </c>
      <c r="J19" s="929">
        <v>0</v>
      </c>
      <c r="K19" s="4835">
        <f t="shared" si="4"/>
        <v>0</v>
      </c>
      <c r="L19" s="4859">
        <f>L17</f>
        <v>0</v>
      </c>
      <c r="M19" s="4847">
        <f t="shared" si="4"/>
        <v>0</v>
      </c>
      <c r="N19" s="106"/>
      <c r="O19" s="106"/>
    </row>
    <row r="20" spans="1:16" ht="32.25" customHeight="1" thickBot="1">
      <c r="A20" s="910" t="s">
        <v>31</v>
      </c>
      <c r="B20" s="911">
        <f t="shared" ref="B20:M20" si="5">SUM(B18:B19)</f>
        <v>0</v>
      </c>
      <c r="C20" s="911">
        <f t="shared" si="5"/>
        <v>0</v>
      </c>
      <c r="D20" s="911">
        <f t="shared" si="5"/>
        <v>0</v>
      </c>
      <c r="E20" s="911">
        <v>0</v>
      </c>
      <c r="F20" s="911">
        <v>8</v>
      </c>
      <c r="G20" s="911">
        <v>8</v>
      </c>
      <c r="H20" s="914">
        <f t="shared" si="5"/>
        <v>0</v>
      </c>
      <c r="I20" s="912">
        <f t="shared" si="5"/>
        <v>1</v>
      </c>
      <c r="J20" s="913">
        <f t="shared" si="5"/>
        <v>1</v>
      </c>
      <c r="K20" s="915">
        <f>SUM(K18:K19)</f>
        <v>0</v>
      </c>
      <c r="L20" s="916">
        <f>SUM(L18:L19)</f>
        <v>9</v>
      </c>
      <c r="M20" s="917">
        <f t="shared" si="5"/>
        <v>9</v>
      </c>
      <c r="N20" s="106"/>
      <c r="O20" s="106"/>
    </row>
    <row r="21" spans="1:16" ht="12" customHeight="1">
      <c r="A21" s="258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</row>
    <row r="22" spans="1:16" ht="25.5" hidden="1" customHeight="1">
      <c r="A22" s="258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6" ht="37.5" customHeight="1">
      <c r="A23" s="7756"/>
      <c r="B23" s="7756"/>
      <c r="C23" s="7756"/>
      <c r="D23" s="7756"/>
      <c r="E23" s="7756"/>
      <c r="F23" s="7756"/>
      <c r="G23" s="7756"/>
      <c r="H23" s="7756"/>
      <c r="I23" s="7756"/>
      <c r="J23" s="7756"/>
      <c r="K23" s="7756"/>
      <c r="L23" s="7756"/>
      <c r="M23" s="7756"/>
      <c r="N23" s="7756"/>
      <c r="O23" s="7756"/>
      <c r="P23" s="7756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Лист44">
    <tabColor rgb="FF00B050"/>
  </sheetPr>
  <dimension ref="A1:IW34"/>
  <sheetViews>
    <sheetView zoomScale="50" zoomScaleNormal="50" workbookViewId="0">
      <selection activeCell="U23" sqref="U23"/>
    </sheetView>
  </sheetViews>
  <sheetFormatPr defaultColWidth="9.140625" defaultRowHeight="25.5"/>
  <cols>
    <col min="1" max="1" width="89.85546875" style="107" customWidth="1"/>
    <col min="2" max="2" width="13.85546875" style="107" customWidth="1"/>
    <col min="3" max="3" width="14.7109375" style="107" customWidth="1"/>
    <col min="4" max="4" width="12.28515625" style="107" customWidth="1"/>
    <col min="5" max="5" width="12.85546875" style="107" customWidth="1"/>
    <col min="6" max="6" width="11.28515625" style="107" customWidth="1"/>
    <col min="7" max="7" width="11" style="107" customWidth="1"/>
    <col min="8" max="8" width="11.7109375" style="107" customWidth="1"/>
    <col min="9" max="9" width="10.42578125" style="107" customWidth="1"/>
    <col min="10" max="10" width="12.28515625" style="107" customWidth="1"/>
    <col min="11" max="11" width="12.42578125" style="107" customWidth="1"/>
    <col min="12" max="12" width="12.7109375" style="107" customWidth="1"/>
    <col min="13" max="13" width="12" style="107" customWidth="1"/>
    <col min="14" max="14" width="14.85546875" style="107" customWidth="1"/>
    <col min="15" max="15" width="14.42578125" style="107" customWidth="1"/>
    <col min="16" max="16" width="15.140625" style="107" customWidth="1"/>
    <col min="17" max="18" width="10.7109375" style="107" customWidth="1"/>
    <col min="19" max="19" width="9.140625" style="107"/>
    <col min="20" max="20" width="12.7109375" style="107" customWidth="1"/>
    <col min="21" max="21" width="36.7109375" style="107" customWidth="1"/>
    <col min="22" max="23" width="9.140625" style="107"/>
    <col min="24" max="24" width="10.5703125" style="107" customWidth="1"/>
    <col min="25" max="25" width="11.5703125" style="107" customWidth="1"/>
    <col min="26" max="257" width="9.140625" style="107"/>
    <col min="258" max="16384" width="9.140625" style="2072"/>
  </cols>
  <sheetData>
    <row r="1" spans="1:21" ht="39.75" customHeight="1">
      <c r="A1" s="7086" t="s">
        <v>190</v>
      </c>
      <c r="B1" s="7086"/>
      <c r="C1" s="7086"/>
      <c r="D1" s="7086"/>
      <c r="E1" s="7086"/>
      <c r="F1" s="7086"/>
      <c r="G1" s="7086"/>
      <c r="H1" s="7086"/>
      <c r="I1" s="7086"/>
      <c r="J1" s="7086"/>
      <c r="K1" s="7086"/>
      <c r="L1" s="7086"/>
      <c r="M1" s="7086"/>
      <c r="N1" s="7086"/>
      <c r="O1" s="7086"/>
      <c r="P1" s="7086"/>
      <c r="Q1" s="234"/>
      <c r="R1" s="234"/>
      <c r="S1" s="234"/>
      <c r="T1" s="234"/>
    </row>
    <row r="2" spans="1:21" ht="19.5" customHeight="1">
      <c r="A2" s="2150"/>
      <c r="B2" s="2150"/>
      <c r="C2" s="2150"/>
      <c r="D2" s="2150"/>
      <c r="E2" s="2150"/>
      <c r="F2" s="2150"/>
      <c r="G2" s="2150"/>
      <c r="H2" s="2150"/>
      <c r="I2" s="2150"/>
      <c r="J2" s="2150"/>
      <c r="K2" s="2150"/>
      <c r="L2" s="2150"/>
      <c r="M2" s="2150"/>
      <c r="N2" s="2150"/>
      <c r="O2" s="2150"/>
      <c r="P2" s="2150"/>
    </row>
    <row r="3" spans="1:21" ht="27" customHeight="1">
      <c r="A3" s="7086" t="s">
        <v>443</v>
      </c>
      <c r="B3" s="7086"/>
      <c r="C3" s="7086"/>
      <c r="D3" s="7086"/>
      <c r="E3" s="7086"/>
      <c r="F3" s="7086"/>
      <c r="G3" s="7086"/>
      <c r="H3" s="7086"/>
      <c r="I3" s="7086"/>
      <c r="J3" s="7086"/>
      <c r="K3" s="7086"/>
      <c r="L3" s="7086"/>
      <c r="M3" s="7086"/>
      <c r="N3" s="7086"/>
      <c r="O3" s="7086"/>
      <c r="P3" s="7086"/>
      <c r="Q3" s="1911"/>
      <c r="R3" s="1911"/>
    </row>
    <row r="4" spans="1:21" ht="18" customHeight="1" thickBot="1">
      <c r="A4" s="224"/>
    </row>
    <row r="5" spans="1:21" ht="33" customHeight="1" thickBot="1">
      <c r="A5" s="7773" t="s">
        <v>1</v>
      </c>
      <c r="B5" s="7774" t="s">
        <v>36</v>
      </c>
      <c r="C5" s="7774"/>
      <c r="D5" s="7774"/>
      <c r="E5" s="7775" t="s">
        <v>37</v>
      </c>
      <c r="F5" s="7775"/>
      <c r="G5" s="7775"/>
      <c r="H5" s="7775" t="s">
        <v>43</v>
      </c>
      <c r="I5" s="7775"/>
      <c r="J5" s="7775"/>
      <c r="K5" s="7774" t="s">
        <v>148</v>
      </c>
      <c r="L5" s="7774"/>
      <c r="M5" s="7774"/>
      <c r="N5" s="7776" t="s">
        <v>342</v>
      </c>
      <c r="O5" s="7776"/>
      <c r="P5" s="7776"/>
      <c r="Q5" s="2151"/>
      <c r="R5" s="2151"/>
    </row>
    <row r="6" spans="1:21" ht="11.25" customHeight="1" thickBot="1">
      <c r="A6" s="7773"/>
      <c r="B6" s="7774"/>
      <c r="C6" s="7774"/>
      <c r="D6" s="7774"/>
      <c r="E6" s="7775"/>
      <c r="F6" s="7775"/>
      <c r="G6" s="7775"/>
      <c r="H6" s="7775"/>
      <c r="I6" s="7775"/>
      <c r="J6" s="7775"/>
      <c r="K6" s="7774"/>
      <c r="L6" s="7774"/>
      <c r="M6" s="7774"/>
      <c r="N6" s="7776"/>
      <c r="O6" s="7776"/>
      <c r="P6" s="7776"/>
      <c r="Q6" s="2151"/>
      <c r="R6" s="2151"/>
    </row>
    <row r="7" spans="1:21" ht="61.5" customHeight="1" thickBot="1">
      <c r="A7" s="7773"/>
      <c r="B7" s="2073" t="s">
        <v>7</v>
      </c>
      <c r="C7" s="2073" t="s">
        <v>8</v>
      </c>
      <c r="D7" s="2074" t="s">
        <v>9</v>
      </c>
      <c r="E7" s="2073" t="s">
        <v>7</v>
      </c>
      <c r="F7" s="3556" t="s">
        <v>8</v>
      </c>
      <c r="G7" s="3560" t="s">
        <v>9</v>
      </c>
      <c r="H7" s="3561" t="s">
        <v>7</v>
      </c>
      <c r="I7" s="3561" t="s">
        <v>8</v>
      </c>
      <c r="J7" s="3558" t="s">
        <v>9</v>
      </c>
      <c r="K7" s="2073" t="s">
        <v>7</v>
      </c>
      <c r="L7" s="2073" t="s">
        <v>8</v>
      </c>
      <c r="M7" s="2074" t="s">
        <v>9</v>
      </c>
      <c r="N7" s="2073" t="s">
        <v>7</v>
      </c>
      <c r="O7" s="2073" t="s">
        <v>8</v>
      </c>
      <c r="P7" s="2074" t="s">
        <v>9</v>
      </c>
      <c r="Q7" s="2151"/>
      <c r="R7" s="2151"/>
    </row>
    <row r="8" spans="1:21" ht="28.5" customHeight="1" thickBot="1">
      <c r="A8" s="2152" t="s">
        <v>10</v>
      </c>
      <c r="B8" s="3553"/>
      <c r="C8" s="3554"/>
      <c r="D8" s="3555"/>
      <c r="E8" s="2153"/>
      <c r="F8" s="3557"/>
      <c r="G8" s="3555"/>
      <c r="H8" s="3559"/>
      <c r="I8" s="3553"/>
      <c r="J8" s="3559"/>
      <c r="K8" s="2153"/>
      <c r="L8" s="3557"/>
      <c r="M8" s="3555"/>
      <c r="N8" s="3557"/>
      <c r="O8" s="3553"/>
      <c r="P8" s="3562"/>
      <c r="Q8" s="2151"/>
      <c r="R8" s="2151"/>
    </row>
    <row r="9" spans="1:21" s="107" customFormat="1" ht="28.5" customHeight="1">
      <c r="A9" s="3108" t="s">
        <v>149</v>
      </c>
      <c r="B9" s="6819">
        <v>0</v>
      </c>
      <c r="C9" s="6820">
        <v>0</v>
      </c>
      <c r="D9" s="6819">
        <f>B9+C9</f>
        <v>0</v>
      </c>
      <c r="E9" s="6819">
        <v>0</v>
      </c>
      <c r="F9" s="6820">
        <v>0</v>
      </c>
      <c r="G9" s="6819">
        <f>+E9+F9</f>
        <v>0</v>
      </c>
      <c r="H9" s="6819">
        <v>15</v>
      </c>
      <c r="I9" s="6820">
        <v>0</v>
      </c>
      <c r="J9" s="6836">
        <f>+H9+I9</f>
        <v>15</v>
      </c>
      <c r="K9" s="6836">
        <v>46</v>
      </c>
      <c r="L9" s="6837">
        <v>0</v>
      </c>
      <c r="M9" s="6836">
        <v>46</v>
      </c>
      <c r="N9" s="6834">
        <f t="shared" ref="N9:O12" si="0">B9+E9+H9+K9</f>
        <v>61</v>
      </c>
      <c r="O9" s="6835">
        <f t="shared" si="0"/>
        <v>0</v>
      </c>
      <c r="P9" s="6842">
        <f>N9+O9</f>
        <v>61</v>
      </c>
      <c r="Q9" s="2151"/>
      <c r="R9" s="7772"/>
      <c r="S9" s="7772"/>
      <c r="T9" s="7772"/>
      <c r="U9" s="7772"/>
    </row>
    <row r="10" spans="1:21" s="107" customFormat="1" ht="33.75" customHeight="1">
      <c r="A10" s="3109" t="s">
        <v>340</v>
      </c>
      <c r="B10" s="3549">
        <v>40</v>
      </c>
      <c r="C10" s="3550">
        <v>3</v>
      </c>
      <c r="D10" s="3549">
        <f>B10+C10</f>
        <v>43</v>
      </c>
      <c r="E10" s="3549">
        <v>50</v>
      </c>
      <c r="F10" s="3550">
        <v>0</v>
      </c>
      <c r="G10" s="3549">
        <f>E10+F10</f>
        <v>50</v>
      </c>
      <c r="H10" s="3549">
        <v>28</v>
      </c>
      <c r="I10" s="3550">
        <v>0</v>
      </c>
      <c r="J10" s="6821">
        <f>+H10+I10</f>
        <v>28</v>
      </c>
      <c r="K10" s="6821">
        <v>0</v>
      </c>
      <c r="L10" s="6822">
        <v>0</v>
      </c>
      <c r="M10" s="6839">
        <f>K10+L10</f>
        <v>0</v>
      </c>
      <c r="N10" s="3551">
        <f t="shared" si="0"/>
        <v>118</v>
      </c>
      <c r="O10" s="3564">
        <f t="shared" si="0"/>
        <v>3</v>
      </c>
      <c r="P10" s="3565">
        <f>N10+O10</f>
        <v>121</v>
      </c>
      <c r="Q10" s="2151"/>
      <c r="R10" s="2151"/>
      <c r="S10" s="2151"/>
      <c r="T10" s="2151"/>
      <c r="U10" s="2151"/>
    </row>
    <row r="11" spans="1:21" s="107" customFormat="1" ht="35.25" customHeight="1" thickBot="1">
      <c r="A11" s="2646" t="s">
        <v>150</v>
      </c>
      <c r="B11" s="6821">
        <v>0</v>
      </c>
      <c r="C11" s="6822">
        <v>0</v>
      </c>
      <c r="D11" s="6821">
        <f>B11+C11</f>
        <v>0</v>
      </c>
      <c r="E11" s="6821">
        <v>20</v>
      </c>
      <c r="F11" s="6822">
        <v>0</v>
      </c>
      <c r="G11" s="6821">
        <f>E11+F11</f>
        <v>20</v>
      </c>
      <c r="H11" s="6821">
        <v>0</v>
      </c>
      <c r="I11" s="6822">
        <v>0</v>
      </c>
      <c r="J11" s="6821">
        <f>+H11+I11</f>
        <v>0</v>
      </c>
      <c r="K11" s="6821">
        <v>0</v>
      </c>
      <c r="L11" s="6822">
        <v>0</v>
      </c>
      <c r="M11" s="6839">
        <f>K11+L11</f>
        <v>0</v>
      </c>
      <c r="N11" s="6843">
        <f t="shared" si="0"/>
        <v>20</v>
      </c>
      <c r="O11" s="6844">
        <f t="shared" si="0"/>
        <v>0</v>
      </c>
      <c r="P11" s="6845">
        <f>N11+O11</f>
        <v>20</v>
      </c>
      <c r="Q11" s="2151"/>
      <c r="R11" s="2151"/>
    </row>
    <row r="12" spans="1:21" s="107" customFormat="1" ht="33" customHeight="1" thickBot="1">
      <c r="A12" s="2647" t="s">
        <v>27</v>
      </c>
      <c r="B12" s="6825">
        <f t="shared" ref="B12:M12" si="1">B9+B10+B11</f>
        <v>40</v>
      </c>
      <c r="C12" s="6826">
        <f t="shared" si="1"/>
        <v>3</v>
      </c>
      <c r="D12" s="6825">
        <f t="shared" si="1"/>
        <v>43</v>
      </c>
      <c r="E12" s="6825">
        <f t="shared" si="1"/>
        <v>70</v>
      </c>
      <c r="F12" s="6826">
        <f t="shared" si="1"/>
        <v>0</v>
      </c>
      <c r="G12" s="6825">
        <f t="shared" si="1"/>
        <v>70</v>
      </c>
      <c r="H12" s="6825">
        <f t="shared" si="1"/>
        <v>43</v>
      </c>
      <c r="I12" s="6826">
        <f t="shared" si="1"/>
        <v>0</v>
      </c>
      <c r="J12" s="6825">
        <f t="shared" si="1"/>
        <v>43</v>
      </c>
      <c r="K12" s="6825">
        <f t="shared" si="1"/>
        <v>46</v>
      </c>
      <c r="L12" s="6826">
        <f t="shared" si="1"/>
        <v>0</v>
      </c>
      <c r="M12" s="6840">
        <f t="shared" si="1"/>
        <v>46</v>
      </c>
      <c r="N12" s="6827">
        <f t="shared" si="0"/>
        <v>199</v>
      </c>
      <c r="O12" s="6827">
        <f t="shared" si="0"/>
        <v>3</v>
      </c>
      <c r="P12" s="6828">
        <f>N12+O12</f>
        <v>202</v>
      </c>
      <c r="Q12" s="2151"/>
      <c r="R12" s="2151"/>
    </row>
    <row r="13" spans="1:21" s="107" customFormat="1" ht="33" customHeight="1" thickBot="1">
      <c r="A13" s="2648" t="s">
        <v>15</v>
      </c>
      <c r="B13" s="6819"/>
      <c r="C13" s="6820"/>
      <c r="D13" s="6829"/>
      <c r="E13" s="6819"/>
      <c r="F13" s="6820"/>
      <c r="G13" s="6829"/>
      <c r="H13" s="6819"/>
      <c r="I13" s="6820"/>
      <c r="J13" s="6829"/>
      <c r="K13" s="6819"/>
      <c r="L13" s="6820"/>
      <c r="M13" s="6829"/>
      <c r="N13" s="6830"/>
      <c r="O13" s="6830"/>
      <c r="P13" s="6831"/>
      <c r="Q13" s="2151"/>
      <c r="R13" s="2151"/>
    </row>
    <row r="14" spans="1:21" s="107" customFormat="1" ht="31.5" customHeight="1" thickBot="1">
      <c r="A14" s="2649" t="s">
        <v>16</v>
      </c>
      <c r="B14" s="6819"/>
      <c r="C14" s="6820"/>
      <c r="D14" s="6829"/>
      <c r="E14" s="6819"/>
      <c r="F14" s="6820"/>
      <c r="G14" s="6829"/>
      <c r="H14" s="6819"/>
      <c r="I14" s="6820"/>
      <c r="J14" s="6829"/>
      <c r="K14" s="6819"/>
      <c r="L14" s="6820"/>
      <c r="M14" s="6829"/>
      <c r="N14" s="6832"/>
      <c r="O14" s="3552"/>
      <c r="P14" s="6833"/>
      <c r="Q14" s="2155"/>
      <c r="R14" s="2155"/>
    </row>
    <row r="15" spans="1:21" s="107" customFormat="1" ht="26.25" customHeight="1">
      <c r="A15" s="3108" t="s">
        <v>149</v>
      </c>
      <c r="B15" s="6819">
        <v>0</v>
      </c>
      <c r="C15" s="6820">
        <v>0</v>
      </c>
      <c r="D15" s="6819">
        <f>B15+C15</f>
        <v>0</v>
      </c>
      <c r="E15" s="6819">
        <v>0</v>
      </c>
      <c r="F15" s="6820">
        <v>0</v>
      </c>
      <c r="G15" s="6819">
        <f>+E15+F15</f>
        <v>0</v>
      </c>
      <c r="H15" s="6819">
        <v>15</v>
      </c>
      <c r="I15" s="6820">
        <v>0</v>
      </c>
      <c r="J15" s="6819">
        <f>+H15+I15</f>
        <v>15</v>
      </c>
      <c r="K15" s="6819">
        <v>46</v>
      </c>
      <c r="L15" s="6820">
        <v>0</v>
      </c>
      <c r="M15" s="6841">
        <f>K15+L15</f>
        <v>46</v>
      </c>
      <c r="N15" s="6834">
        <f t="shared" ref="N15:O18" si="2">B15+E15+H15+K15</f>
        <v>61</v>
      </c>
      <c r="O15" s="6835">
        <f t="shared" si="2"/>
        <v>0</v>
      </c>
      <c r="P15" s="6842">
        <f>N15+O15</f>
        <v>61</v>
      </c>
      <c r="Q15" s="1913"/>
      <c r="R15" s="1913"/>
    </row>
    <row r="16" spans="1:21" s="107" customFormat="1" ht="24.95" customHeight="1">
      <c r="A16" s="3109" t="s">
        <v>340</v>
      </c>
      <c r="B16" s="3549">
        <v>40</v>
      </c>
      <c r="C16" s="3550">
        <v>3</v>
      </c>
      <c r="D16" s="3549">
        <f>B16+C16</f>
        <v>43</v>
      </c>
      <c r="E16" s="3549">
        <v>50</v>
      </c>
      <c r="F16" s="3550">
        <v>0</v>
      </c>
      <c r="G16" s="3549">
        <f>E16+F16</f>
        <v>50</v>
      </c>
      <c r="H16" s="3549">
        <v>28</v>
      </c>
      <c r="I16" s="3550">
        <v>0</v>
      </c>
      <c r="J16" s="3549">
        <f>+H16+I16</f>
        <v>28</v>
      </c>
      <c r="K16" s="3549">
        <v>0</v>
      </c>
      <c r="L16" s="3550">
        <v>0</v>
      </c>
      <c r="M16" s="3549">
        <f>K16+L16</f>
        <v>0</v>
      </c>
      <c r="N16" s="3551">
        <f t="shared" si="2"/>
        <v>118</v>
      </c>
      <c r="O16" s="3564">
        <f t="shared" si="2"/>
        <v>3</v>
      </c>
      <c r="P16" s="3565">
        <f>N16+O16</f>
        <v>121</v>
      </c>
      <c r="Q16" s="1913"/>
      <c r="R16" s="1913"/>
    </row>
    <row r="17" spans="1:19" s="107" customFormat="1" ht="30.75" customHeight="1" thickBot="1">
      <c r="A17" s="3563" t="s">
        <v>150</v>
      </c>
      <c r="B17" s="6821">
        <v>0</v>
      </c>
      <c r="C17" s="6822">
        <v>0</v>
      </c>
      <c r="D17" s="6821">
        <f>B17+C17</f>
        <v>0</v>
      </c>
      <c r="E17" s="6821">
        <v>20</v>
      </c>
      <c r="F17" s="6822">
        <v>0</v>
      </c>
      <c r="G17" s="6821">
        <f>E17+F17</f>
        <v>20</v>
      </c>
      <c r="H17" s="6821">
        <v>0</v>
      </c>
      <c r="I17" s="6822">
        <v>0</v>
      </c>
      <c r="J17" s="6821">
        <f>+H17+I17</f>
        <v>0</v>
      </c>
      <c r="K17" s="6821">
        <v>0</v>
      </c>
      <c r="L17" s="6822">
        <v>0</v>
      </c>
      <c r="M17" s="6821">
        <f>K17+L17</f>
        <v>0</v>
      </c>
      <c r="N17" s="6823">
        <f t="shared" si="2"/>
        <v>20</v>
      </c>
      <c r="O17" s="6824">
        <f t="shared" si="2"/>
        <v>0</v>
      </c>
      <c r="P17" s="6846">
        <f>N17+O17</f>
        <v>20</v>
      </c>
      <c r="Q17" s="1913"/>
      <c r="R17" s="1913"/>
    </row>
    <row r="18" spans="1:19" s="107" customFormat="1" ht="32.25" customHeight="1" thickBot="1">
      <c r="A18" s="2156" t="s">
        <v>17</v>
      </c>
      <c r="B18" s="6825">
        <f t="shared" ref="B18:M18" si="3">B15+B16+B17</f>
        <v>40</v>
      </c>
      <c r="C18" s="6826">
        <f t="shared" si="3"/>
        <v>3</v>
      </c>
      <c r="D18" s="6825">
        <f t="shared" si="3"/>
        <v>43</v>
      </c>
      <c r="E18" s="6825">
        <f t="shared" si="3"/>
        <v>70</v>
      </c>
      <c r="F18" s="6826">
        <f t="shared" si="3"/>
        <v>0</v>
      </c>
      <c r="G18" s="6825">
        <f t="shared" si="3"/>
        <v>70</v>
      </c>
      <c r="H18" s="6825">
        <f t="shared" si="3"/>
        <v>43</v>
      </c>
      <c r="I18" s="6826">
        <f t="shared" si="3"/>
        <v>0</v>
      </c>
      <c r="J18" s="6825">
        <f t="shared" si="3"/>
        <v>43</v>
      </c>
      <c r="K18" s="6825">
        <f t="shared" si="3"/>
        <v>46</v>
      </c>
      <c r="L18" s="6826">
        <f t="shared" si="3"/>
        <v>0</v>
      </c>
      <c r="M18" s="6825">
        <f t="shared" si="3"/>
        <v>46</v>
      </c>
      <c r="N18" s="6827">
        <f t="shared" si="2"/>
        <v>199</v>
      </c>
      <c r="O18" s="6830">
        <f t="shared" si="2"/>
        <v>3</v>
      </c>
      <c r="P18" s="6831">
        <f>N18+O18</f>
        <v>202</v>
      </c>
      <c r="Q18" s="2091"/>
      <c r="R18" s="2091"/>
    </row>
    <row r="19" spans="1:19" s="107" customFormat="1" ht="29.25" customHeight="1" thickBot="1">
      <c r="A19" s="2156" t="s">
        <v>18</v>
      </c>
      <c r="B19" s="6836"/>
      <c r="C19" s="6837"/>
      <c r="D19" s="6838"/>
      <c r="E19" s="6836"/>
      <c r="F19" s="6837"/>
      <c r="G19" s="6838"/>
      <c r="H19" s="6836"/>
      <c r="I19" s="6837"/>
      <c r="J19" s="6838"/>
      <c r="K19" s="6836"/>
      <c r="L19" s="6837"/>
      <c r="M19" s="6838"/>
      <c r="N19" s="6836"/>
      <c r="O19" s="6837"/>
      <c r="P19" s="6838"/>
      <c r="Q19" s="1913"/>
      <c r="R19" s="1913"/>
    </row>
    <row r="20" spans="1:19" s="107" customFormat="1" ht="28.5" customHeight="1" thickBot="1">
      <c r="A20" s="3108" t="s">
        <v>149</v>
      </c>
      <c r="B20" s="6836">
        <v>0</v>
      </c>
      <c r="C20" s="6836">
        <v>0</v>
      </c>
      <c r="D20" s="6836">
        <v>0</v>
      </c>
      <c r="E20" s="6836">
        <v>0</v>
      </c>
      <c r="F20" s="6836">
        <v>0</v>
      </c>
      <c r="G20" s="6836">
        <v>0</v>
      </c>
      <c r="H20" s="6836">
        <v>0</v>
      </c>
      <c r="I20" s="6836">
        <v>0</v>
      </c>
      <c r="J20" s="6836">
        <v>0</v>
      </c>
      <c r="K20" s="6836">
        <v>0</v>
      </c>
      <c r="L20" s="6836">
        <v>0</v>
      </c>
      <c r="M20" s="6836">
        <v>0</v>
      </c>
      <c r="N20" s="6834">
        <v>0</v>
      </c>
      <c r="O20" s="6835">
        <v>0</v>
      </c>
      <c r="P20" s="6842">
        <v>0</v>
      </c>
      <c r="Q20" s="1913"/>
      <c r="R20" s="1913"/>
    </row>
    <row r="21" spans="1:19" s="107" customFormat="1" ht="30.75" customHeight="1" thickBot="1">
      <c r="A21" s="3109" t="s">
        <v>340</v>
      </c>
      <c r="B21" s="6836">
        <v>0</v>
      </c>
      <c r="C21" s="6836">
        <v>0</v>
      </c>
      <c r="D21" s="6836">
        <v>0</v>
      </c>
      <c r="E21" s="6836">
        <v>0</v>
      </c>
      <c r="F21" s="6836">
        <v>0</v>
      </c>
      <c r="G21" s="6836">
        <v>0</v>
      </c>
      <c r="H21" s="6836">
        <v>0</v>
      </c>
      <c r="I21" s="6836">
        <v>0</v>
      </c>
      <c r="J21" s="6836">
        <v>0</v>
      </c>
      <c r="K21" s="6836">
        <v>0</v>
      </c>
      <c r="L21" s="6836">
        <v>0</v>
      </c>
      <c r="M21" s="6836">
        <v>0</v>
      </c>
      <c r="N21" s="6834">
        <v>0</v>
      </c>
      <c r="O21" s="6835">
        <v>0</v>
      </c>
      <c r="P21" s="6842">
        <v>0</v>
      </c>
      <c r="Q21" s="1913"/>
      <c r="R21" s="1913"/>
    </row>
    <row r="22" spans="1:19" s="107" customFormat="1" ht="41.25" customHeight="1" thickBot="1">
      <c r="A22" s="3563" t="s">
        <v>150</v>
      </c>
      <c r="B22" s="6836">
        <v>0</v>
      </c>
      <c r="C22" s="6836">
        <v>0</v>
      </c>
      <c r="D22" s="6836">
        <v>0</v>
      </c>
      <c r="E22" s="6836">
        <v>0</v>
      </c>
      <c r="F22" s="6836">
        <v>0</v>
      </c>
      <c r="G22" s="6836">
        <v>0</v>
      </c>
      <c r="H22" s="6836">
        <v>0</v>
      </c>
      <c r="I22" s="6836">
        <v>0</v>
      </c>
      <c r="J22" s="6836">
        <v>0</v>
      </c>
      <c r="K22" s="6836">
        <v>0</v>
      </c>
      <c r="L22" s="6836">
        <v>0</v>
      </c>
      <c r="M22" s="6836">
        <v>0</v>
      </c>
      <c r="N22" s="6847">
        <v>0</v>
      </c>
      <c r="O22" s="6848">
        <v>0</v>
      </c>
      <c r="P22" s="6842">
        <v>0</v>
      </c>
      <c r="Q22" s="1913"/>
      <c r="R22" s="1913"/>
    </row>
    <row r="23" spans="1:19" s="107" customFormat="1" ht="30.75" customHeight="1" thickBot="1">
      <c r="A23" s="3110" t="s">
        <v>19</v>
      </c>
      <c r="B23" s="6849"/>
      <c r="C23" s="6849"/>
      <c r="D23" s="6849"/>
      <c r="E23" s="6849"/>
      <c r="F23" s="6849"/>
      <c r="G23" s="6849"/>
      <c r="H23" s="6826"/>
      <c r="I23" s="6826"/>
      <c r="J23" s="6826"/>
      <c r="K23" s="6826"/>
      <c r="L23" s="6826"/>
      <c r="M23" s="6826"/>
      <c r="N23" s="6827"/>
      <c r="O23" s="6830"/>
      <c r="P23" s="6831"/>
      <c r="Q23" s="1913"/>
      <c r="R23" s="1913"/>
    </row>
    <row r="24" spans="1:19" s="107" customFormat="1" ht="29.25" customHeight="1" thickBot="1">
      <c r="A24" s="2157" t="s">
        <v>29</v>
      </c>
      <c r="B24" s="6825">
        <f t="shared" ref="B24:P24" si="4">B18</f>
        <v>40</v>
      </c>
      <c r="C24" s="6826">
        <f t="shared" si="4"/>
        <v>3</v>
      </c>
      <c r="D24" s="6825">
        <f t="shared" si="4"/>
        <v>43</v>
      </c>
      <c r="E24" s="6825">
        <f t="shared" si="4"/>
        <v>70</v>
      </c>
      <c r="F24" s="6826">
        <f t="shared" si="4"/>
        <v>0</v>
      </c>
      <c r="G24" s="6825">
        <f t="shared" si="4"/>
        <v>70</v>
      </c>
      <c r="H24" s="6825">
        <f t="shared" si="4"/>
        <v>43</v>
      </c>
      <c r="I24" s="6826">
        <f t="shared" si="4"/>
        <v>0</v>
      </c>
      <c r="J24" s="6825">
        <f t="shared" si="4"/>
        <v>43</v>
      </c>
      <c r="K24" s="6825">
        <f t="shared" si="4"/>
        <v>46</v>
      </c>
      <c r="L24" s="6826">
        <f t="shared" si="4"/>
        <v>0</v>
      </c>
      <c r="M24" s="6825">
        <f t="shared" si="4"/>
        <v>46</v>
      </c>
      <c r="N24" s="6827">
        <f t="shared" si="4"/>
        <v>199</v>
      </c>
      <c r="O24" s="6827">
        <f t="shared" si="4"/>
        <v>3</v>
      </c>
      <c r="P24" s="6828">
        <f t="shared" si="4"/>
        <v>202</v>
      </c>
      <c r="Q24" s="239"/>
      <c r="R24" s="239"/>
    </row>
    <row r="25" spans="1:19" s="107" customFormat="1" ht="33" customHeight="1" thickBot="1">
      <c r="A25" s="2158" t="s">
        <v>30</v>
      </c>
      <c r="B25" s="5375">
        <v>0</v>
      </c>
      <c r="C25" s="5376">
        <v>0</v>
      </c>
      <c r="D25" s="5377">
        <v>0</v>
      </c>
      <c r="E25" s="5375">
        <v>0</v>
      </c>
      <c r="F25" s="5378">
        <v>0</v>
      </c>
      <c r="G25" s="5376">
        <v>0</v>
      </c>
      <c r="H25" s="5375">
        <v>0</v>
      </c>
      <c r="I25" s="5375">
        <v>0</v>
      </c>
      <c r="J25" s="5379">
        <v>0</v>
      </c>
      <c r="K25" s="5375">
        <v>0</v>
      </c>
      <c r="L25" s="5378">
        <v>0</v>
      </c>
      <c r="M25" s="5376">
        <v>0</v>
      </c>
      <c r="N25" s="5375">
        <v>0</v>
      </c>
      <c r="O25" s="5376">
        <v>0</v>
      </c>
      <c r="P25" s="5377">
        <v>0</v>
      </c>
      <c r="Q25" s="108"/>
      <c r="R25" s="108"/>
    </row>
    <row r="26" spans="1:19" s="107" customFormat="1" ht="34.5" customHeight="1" thickBot="1">
      <c r="A26" s="5366" t="s">
        <v>31</v>
      </c>
      <c r="B26" s="5367">
        <f t="shared" ref="B26:P26" si="5">B24</f>
        <v>40</v>
      </c>
      <c r="C26" s="5368">
        <f t="shared" si="5"/>
        <v>3</v>
      </c>
      <c r="D26" s="5369">
        <f t="shared" si="5"/>
        <v>43</v>
      </c>
      <c r="E26" s="5367">
        <f t="shared" si="5"/>
        <v>70</v>
      </c>
      <c r="F26" s="5370">
        <f t="shared" si="5"/>
        <v>0</v>
      </c>
      <c r="G26" s="5368">
        <f t="shared" si="5"/>
        <v>70</v>
      </c>
      <c r="H26" s="5367">
        <f t="shared" si="5"/>
        <v>43</v>
      </c>
      <c r="I26" s="5368">
        <f t="shared" si="5"/>
        <v>0</v>
      </c>
      <c r="J26" s="5371">
        <f t="shared" si="5"/>
        <v>43</v>
      </c>
      <c r="K26" s="5367">
        <f t="shared" si="5"/>
        <v>46</v>
      </c>
      <c r="L26" s="5370">
        <f t="shared" si="5"/>
        <v>0</v>
      </c>
      <c r="M26" s="5368">
        <f t="shared" si="5"/>
        <v>46</v>
      </c>
      <c r="N26" s="5372">
        <f t="shared" si="5"/>
        <v>199</v>
      </c>
      <c r="O26" s="5373">
        <f t="shared" si="5"/>
        <v>3</v>
      </c>
      <c r="P26" s="5374">
        <f t="shared" si="5"/>
        <v>202</v>
      </c>
      <c r="Q26" s="108"/>
      <c r="R26" s="108"/>
    </row>
    <row r="27" spans="1:19" ht="29.25" customHeight="1">
      <c r="A27" s="1913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</row>
    <row r="28" spans="1:19" ht="25.5" hidden="1" customHeight="1" thickBot="1">
      <c r="A28" s="1913"/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9"/>
    </row>
    <row r="29" spans="1:19" ht="34.5" customHeight="1">
      <c r="A29" s="1913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</row>
    <row r="30" spans="1:19" ht="30.75" hidden="1" customHeight="1">
      <c r="A30" s="7069"/>
      <c r="B30" s="7069"/>
      <c r="C30" s="7069"/>
      <c r="D30" s="7069"/>
      <c r="E30" s="7069"/>
      <c r="F30" s="7069"/>
      <c r="G30" s="7069"/>
      <c r="H30" s="7069"/>
      <c r="I30" s="7069"/>
      <c r="J30" s="7069"/>
      <c r="K30" s="7069"/>
      <c r="L30" s="7069"/>
      <c r="M30" s="7069"/>
      <c r="N30" s="7069"/>
      <c r="O30" s="7069"/>
      <c r="P30" s="7069"/>
      <c r="Q30" s="7069"/>
      <c r="R30" s="7069"/>
      <c r="S30" s="7069"/>
    </row>
    <row r="31" spans="1:19" ht="25.5" hidden="1" customHeight="1">
      <c r="A31" s="1913"/>
      <c r="B31" s="108"/>
      <c r="C31" s="108" t="s">
        <v>287</v>
      </c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Лист45">
    <tabColor rgb="FF00B050"/>
  </sheetPr>
  <dimension ref="A1:IW33"/>
  <sheetViews>
    <sheetView zoomScale="40" zoomScaleNormal="40" workbookViewId="0">
      <selection activeCell="P33" sqref="P33"/>
    </sheetView>
  </sheetViews>
  <sheetFormatPr defaultColWidth="9.140625" defaultRowHeight="25.5"/>
  <cols>
    <col min="1" max="1" width="3" style="107" customWidth="1"/>
    <col min="2" max="2" width="85.28515625" style="107" customWidth="1"/>
    <col min="3" max="3" width="15.28515625" style="107" customWidth="1"/>
    <col min="4" max="4" width="12.7109375" style="107" customWidth="1"/>
    <col min="5" max="5" width="13.85546875" style="107" customWidth="1"/>
    <col min="6" max="6" width="15.42578125" style="107" customWidth="1"/>
    <col min="7" max="7" width="14.42578125" style="107" customWidth="1"/>
    <col min="8" max="8" width="16.42578125" style="107" customWidth="1"/>
    <col min="9" max="9" width="16.85546875" style="107" customWidth="1"/>
    <col min="10" max="10" width="14.5703125" style="107" customWidth="1"/>
    <col min="11" max="11" width="14.28515625" style="107" customWidth="1"/>
    <col min="12" max="12" width="16.28515625" style="107" customWidth="1"/>
    <col min="13" max="13" width="16.85546875" style="107" customWidth="1"/>
    <col min="14" max="14" width="15.28515625" style="107" customWidth="1"/>
    <col min="15" max="15" width="17" style="107" customWidth="1"/>
    <col min="16" max="16" width="15.5703125" style="107" customWidth="1"/>
    <col min="17" max="17" width="16.42578125" style="107" customWidth="1"/>
    <col min="18" max="18" width="19.5703125" style="107" customWidth="1"/>
    <col min="19" max="19" width="17.7109375" style="107" customWidth="1"/>
    <col min="20" max="20" width="20" style="107" customWidth="1"/>
    <col min="21" max="21" width="14.28515625" style="107" customWidth="1"/>
    <col min="22" max="22" width="10.5703125" style="107" customWidth="1"/>
    <col min="23" max="23" width="23" style="107" customWidth="1"/>
    <col min="24" max="257" width="9.140625" style="107"/>
    <col min="258" max="16384" width="9.140625" style="2072"/>
  </cols>
  <sheetData>
    <row r="1" spans="1:24" ht="25.5" customHeight="1">
      <c r="A1" s="7067" t="s">
        <v>190</v>
      </c>
      <c r="B1" s="7067"/>
      <c r="C1" s="7067"/>
      <c r="D1" s="7067"/>
      <c r="E1" s="7067"/>
      <c r="F1" s="7067"/>
      <c r="G1" s="7067"/>
      <c r="H1" s="7067"/>
      <c r="I1" s="7067"/>
      <c r="J1" s="7067"/>
      <c r="K1" s="7067"/>
      <c r="L1" s="7067"/>
      <c r="M1" s="7067"/>
      <c r="N1" s="7067"/>
      <c r="O1" s="7067"/>
      <c r="P1" s="7067"/>
      <c r="Q1" s="7067"/>
      <c r="R1" s="7067"/>
      <c r="S1" s="7067"/>
      <c r="T1" s="7067"/>
    </row>
    <row r="2" spans="1:24" ht="17.25" customHeight="1">
      <c r="A2" s="7777"/>
      <c r="B2" s="7777"/>
      <c r="C2" s="7777"/>
      <c r="D2" s="7777"/>
      <c r="E2" s="7777"/>
      <c r="F2" s="7777"/>
      <c r="G2" s="7777"/>
      <c r="H2" s="7777"/>
      <c r="I2" s="7777"/>
      <c r="J2" s="7777"/>
      <c r="K2" s="7777"/>
      <c r="L2" s="7777"/>
      <c r="M2" s="7777"/>
      <c r="N2" s="7777"/>
      <c r="O2" s="7777"/>
      <c r="P2" s="7777"/>
      <c r="Q2" s="7777"/>
      <c r="R2" s="7777"/>
      <c r="S2" s="7777"/>
      <c r="T2" s="7777"/>
    </row>
    <row r="3" spans="1:24" ht="35.25" customHeight="1">
      <c r="A3" s="7067" t="s">
        <v>457</v>
      </c>
      <c r="B3" s="7067"/>
      <c r="C3" s="7067"/>
      <c r="D3" s="7067"/>
      <c r="E3" s="7067"/>
      <c r="F3" s="7067"/>
      <c r="G3" s="7067"/>
      <c r="H3" s="7067"/>
      <c r="I3" s="7067"/>
      <c r="J3" s="7067"/>
      <c r="K3" s="7067"/>
      <c r="L3" s="7067"/>
      <c r="M3" s="7067"/>
      <c r="N3" s="7067"/>
      <c r="O3" s="7067"/>
      <c r="P3" s="7067"/>
      <c r="Q3" s="7067"/>
      <c r="R3" s="7067"/>
      <c r="S3" s="7067"/>
      <c r="T3" s="7067"/>
    </row>
    <row r="4" spans="1:24" ht="27" customHeight="1" thickBot="1">
      <c r="A4" s="107">
        <v>2</v>
      </c>
      <c r="B4" s="224"/>
      <c r="W4" s="109"/>
      <c r="X4" s="109"/>
    </row>
    <row r="5" spans="1:24" ht="33" customHeight="1" thickBot="1">
      <c r="B5" s="7778" t="s">
        <v>1</v>
      </c>
      <c r="C5" s="7779" t="s">
        <v>36</v>
      </c>
      <c r="D5" s="7779"/>
      <c r="E5" s="7779"/>
      <c r="F5" s="7780" t="s">
        <v>37</v>
      </c>
      <c r="G5" s="7780"/>
      <c r="H5" s="7780"/>
      <c r="I5" s="7781" t="s">
        <v>43</v>
      </c>
      <c r="J5" s="7781"/>
      <c r="K5" s="7781"/>
      <c r="L5" s="7782" t="s">
        <v>148</v>
      </c>
      <c r="M5" s="7782"/>
      <c r="N5" s="7782"/>
      <c r="O5" s="7782" t="s">
        <v>152</v>
      </c>
      <c r="P5" s="7782"/>
      <c r="Q5" s="7782"/>
      <c r="R5" s="7783" t="s">
        <v>342</v>
      </c>
      <c r="S5" s="7783"/>
      <c r="T5" s="7783"/>
      <c r="W5" s="109"/>
      <c r="X5" s="109"/>
    </row>
    <row r="6" spans="1:24" ht="18" customHeight="1" thickBot="1">
      <c r="B6" s="7778"/>
      <c r="C6" s="7779"/>
      <c r="D6" s="7779"/>
      <c r="E6" s="7779"/>
      <c r="F6" s="7780"/>
      <c r="G6" s="7780"/>
      <c r="H6" s="7780"/>
      <c r="I6" s="7781"/>
      <c r="J6" s="7781"/>
      <c r="K6" s="7781"/>
      <c r="L6" s="7782"/>
      <c r="M6" s="7782"/>
      <c r="N6" s="7782"/>
      <c r="O6" s="7782"/>
      <c r="P6" s="7782"/>
      <c r="Q6" s="7782"/>
      <c r="R6" s="7783"/>
      <c r="S6" s="7783"/>
      <c r="T6" s="7783"/>
      <c r="W6" s="109"/>
      <c r="X6" s="109"/>
    </row>
    <row r="7" spans="1:24" ht="83.25" customHeight="1" thickBot="1">
      <c r="B7" s="7778"/>
      <c r="C7" s="2106" t="s">
        <v>7</v>
      </c>
      <c r="D7" s="2107" t="s">
        <v>8</v>
      </c>
      <c r="E7" s="2108" t="s">
        <v>9</v>
      </c>
      <c r="F7" s="2106" t="s">
        <v>7</v>
      </c>
      <c r="G7" s="2107" t="s">
        <v>8</v>
      </c>
      <c r="H7" s="2108" t="s">
        <v>9</v>
      </c>
      <c r="I7" s="2106" t="s">
        <v>7</v>
      </c>
      <c r="J7" s="2107" t="s">
        <v>8</v>
      </c>
      <c r="K7" s="2108" t="s">
        <v>9</v>
      </c>
      <c r="L7" s="2106" t="s">
        <v>7</v>
      </c>
      <c r="M7" s="2107" t="s">
        <v>8</v>
      </c>
      <c r="N7" s="2108" t="s">
        <v>9</v>
      </c>
      <c r="O7" s="2106" t="s">
        <v>7</v>
      </c>
      <c r="P7" s="2107" t="s">
        <v>8</v>
      </c>
      <c r="Q7" s="2108" t="s">
        <v>9</v>
      </c>
      <c r="R7" s="2106" t="s">
        <v>7</v>
      </c>
      <c r="S7" s="2107" t="s">
        <v>8</v>
      </c>
      <c r="T7" s="2109" t="s">
        <v>9</v>
      </c>
      <c r="W7" s="109"/>
      <c r="X7" s="109"/>
    </row>
    <row r="8" spans="1:24" ht="34.5" customHeight="1" thickBot="1">
      <c r="B8" s="2110" t="s">
        <v>10</v>
      </c>
      <c r="C8" s="2111"/>
      <c r="D8" s="2111"/>
      <c r="E8" s="2102"/>
      <c r="F8" s="2111"/>
      <c r="G8" s="2111"/>
      <c r="H8" s="2102"/>
      <c r="I8" s="2111"/>
      <c r="J8" s="2111"/>
      <c r="K8" s="2102"/>
      <c r="L8" s="2111"/>
      <c r="M8" s="2111"/>
      <c r="N8" s="2102"/>
      <c r="O8" s="2112"/>
      <c r="P8" s="2112"/>
      <c r="Q8" s="2102"/>
      <c r="R8" s="2113"/>
      <c r="S8" s="2113"/>
      <c r="T8" s="2114"/>
      <c r="W8" s="109"/>
      <c r="X8" s="109"/>
    </row>
    <row r="9" spans="1:24" s="107" customFormat="1" ht="34.5" customHeight="1">
      <c r="B9" s="2115" t="s">
        <v>149</v>
      </c>
      <c r="C9" s="2116">
        <v>11</v>
      </c>
      <c r="D9" s="2117">
        <v>1</v>
      </c>
      <c r="E9" s="2118">
        <v>12</v>
      </c>
      <c r="F9" s="2116">
        <v>10</v>
      </c>
      <c r="G9" s="2117">
        <v>0</v>
      </c>
      <c r="H9" s="2118">
        <v>10</v>
      </c>
      <c r="I9" s="2116">
        <v>13</v>
      </c>
      <c r="J9" s="2117">
        <v>1</v>
      </c>
      <c r="K9" s="2118">
        <v>14</v>
      </c>
      <c r="L9" s="2116">
        <v>23</v>
      </c>
      <c r="M9" s="2117">
        <v>2</v>
      </c>
      <c r="N9" s="2118">
        <v>25</v>
      </c>
      <c r="O9" s="2116">
        <v>23</v>
      </c>
      <c r="P9" s="3930">
        <v>3</v>
      </c>
      <c r="Q9" s="3931">
        <v>26</v>
      </c>
      <c r="R9" s="5362">
        <f>C9+F9+I9+L9+O9</f>
        <v>80</v>
      </c>
      <c r="S9" s="5362">
        <f t="shared" ref="S9:T9" si="0">D9+G9+J9+M9+P9</f>
        <v>7</v>
      </c>
      <c r="T9" s="5362">
        <f t="shared" si="0"/>
        <v>87</v>
      </c>
      <c r="W9" s="2121"/>
      <c r="X9" s="109"/>
    </row>
    <row r="10" spans="1:24" s="107" customFormat="1" ht="40.5" customHeight="1">
      <c r="B10" s="2122" t="s">
        <v>340</v>
      </c>
      <c r="C10" s="2123">
        <v>0</v>
      </c>
      <c r="D10" s="2124">
        <v>0</v>
      </c>
      <c r="E10" s="2125">
        <v>0</v>
      </c>
      <c r="F10" s="2123">
        <v>0</v>
      </c>
      <c r="G10" s="2124">
        <v>5</v>
      </c>
      <c r="H10" s="2125">
        <v>5</v>
      </c>
      <c r="I10" s="2123">
        <v>0</v>
      </c>
      <c r="J10" s="2124">
        <v>0</v>
      </c>
      <c r="K10" s="2125">
        <v>0</v>
      </c>
      <c r="L10" s="2123">
        <v>0</v>
      </c>
      <c r="M10" s="2124">
        <v>0</v>
      </c>
      <c r="N10" s="2125">
        <v>0</v>
      </c>
      <c r="O10" s="2123">
        <v>0</v>
      </c>
      <c r="P10" s="3932">
        <v>0</v>
      </c>
      <c r="Q10" s="3933">
        <v>0</v>
      </c>
      <c r="R10" s="5363">
        <f>C10+F10+I10+L10+O10</f>
        <v>0</v>
      </c>
      <c r="S10" s="5363">
        <f t="shared" ref="S10" si="1">D10+G10+J10+M10+P10</f>
        <v>5</v>
      </c>
      <c r="T10" s="5363">
        <f t="shared" ref="T10:T11" si="2">E10+H10+K10+N10+Q10</f>
        <v>5</v>
      </c>
      <c r="W10" s="2121"/>
      <c r="X10" s="109"/>
    </row>
    <row r="11" spans="1:24" s="107" customFormat="1" ht="57.75" customHeight="1" thickBot="1">
      <c r="A11" s="107">
        <v>0</v>
      </c>
      <c r="B11" s="2122" t="s">
        <v>150</v>
      </c>
      <c r="C11" s="2123">
        <v>0</v>
      </c>
      <c r="D11" s="2124">
        <v>1</v>
      </c>
      <c r="E11" s="2125">
        <v>1</v>
      </c>
      <c r="F11" s="2123">
        <v>0</v>
      </c>
      <c r="G11" s="2124">
        <v>8</v>
      </c>
      <c r="H11" s="2125">
        <v>8</v>
      </c>
      <c r="I11" s="2123">
        <v>13</v>
      </c>
      <c r="J11" s="2124">
        <v>10</v>
      </c>
      <c r="K11" s="2125">
        <v>23</v>
      </c>
      <c r="L11" s="2123">
        <v>0</v>
      </c>
      <c r="M11" s="2124">
        <v>11</v>
      </c>
      <c r="N11" s="2125">
        <v>11</v>
      </c>
      <c r="O11" s="2123">
        <v>0</v>
      </c>
      <c r="P11" s="3934">
        <v>0</v>
      </c>
      <c r="Q11" s="3935">
        <v>0</v>
      </c>
      <c r="R11" s="5364">
        <f t="shared" ref="R11" si="3">C11+F11+I11+L11+O11</f>
        <v>13</v>
      </c>
      <c r="S11" s="5364">
        <f>D11+G11+J11+M11+P11</f>
        <v>30</v>
      </c>
      <c r="T11" s="5364">
        <f t="shared" si="2"/>
        <v>43</v>
      </c>
      <c r="W11" s="2096"/>
      <c r="X11" s="109"/>
    </row>
    <row r="12" spans="1:24" ht="38.25" customHeight="1" thickBot="1">
      <c r="B12" s="2127" t="s">
        <v>14</v>
      </c>
      <c r="C12" s="2128">
        <f t="shared" ref="C12:T12" si="4">SUM(C9:C11)</f>
        <v>11</v>
      </c>
      <c r="D12" s="2129">
        <f t="shared" si="4"/>
        <v>2</v>
      </c>
      <c r="E12" s="2130">
        <f t="shared" si="4"/>
        <v>13</v>
      </c>
      <c r="F12" s="2128">
        <f t="shared" si="4"/>
        <v>10</v>
      </c>
      <c r="G12" s="2129">
        <f t="shared" si="4"/>
        <v>13</v>
      </c>
      <c r="H12" s="2130">
        <f t="shared" si="4"/>
        <v>23</v>
      </c>
      <c r="I12" s="2128">
        <f t="shared" si="4"/>
        <v>26</v>
      </c>
      <c r="J12" s="2129">
        <f t="shared" si="4"/>
        <v>11</v>
      </c>
      <c r="K12" s="2130">
        <f t="shared" si="4"/>
        <v>37</v>
      </c>
      <c r="L12" s="2128">
        <f t="shared" si="4"/>
        <v>23</v>
      </c>
      <c r="M12" s="2129">
        <f t="shared" si="4"/>
        <v>13</v>
      </c>
      <c r="N12" s="2130">
        <f t="shared" si="4"/>
        <v>36</v>
      </c>
      <c r="O12" s="2128">
        <f t="shared" si="4"/>
        <v>23</v>
      </c>
      <c r="P12" s="2129">
        <f t="shared" si="4"/>
        <v>3</v>
      </c>
      <c r="Q12" s="2130">
        <f t="shared" si="4"/>
        <v>26</v>
      </c>
      <c r="R12" s="5361">
        <f t="shared" si="4"/>
        <v>93</v>
      </c>
      <c r="S12" s="5361">
        <f>SUM(S9:S11)</f>
        <v>42</v>
      </c>
      <c r="T12" s="5361">
        <f t="shared" si="4"/>
        <v>135</v>
      </c>
      <c r="W12" s="109"/>
      <c r="X12" s="109"/>
    </row>
    <row r="13" spans="1:24" ht="30.75" customHeight="1" thickBot="1">
      <c r="B13" s="2131" t="s">
        <v>15</v>
      </c>
      <c r="C13" s="2089"/>
      <c r="D13" s="2085"/>
      <c r="E13" s="2090"/>
      <c r="F13" s="2089"/>
      <c r="G13" s="2085"/>
      <c r="H13" s="2090"/>
      <c r="I13" s="2089"/>
      <c r="J13" s="2085"/>
      <c r="K13" s="2090"/>
      <c r="L13" s="2089"/>
      <c r="M13" s="2085"/>
      <c r="N13" s="2090"/>
      <c r="O13" s="2089"/>
      <c r="P13" s="2085"/>
      <c r="Q13" s="2090"/>
      <c r="R13" s="3929"/>
      <c r="S13" s="3929"/>
      <c r="T13" s="3929"/>
      <c r="W13" s="109"/>
      <c r="X13" s="109"/>
    </row>
    <row r="14" spans="1:24" ht="36.75" customHeight="1" thickBot="1">
      <c r="B14" s="2132" t="s">
        <v>16</v>
      </c>
      <c r="C14" s="2133"/>
      <c r="D14" s="2134"/>
      <c r="E14" s="2135"/>
      <c r="F14" s="2133"/>
      <c r="G14" s="2134"/>
      <c r="H14" s="2135"/>
      <c r="I14" s="2133"/>
      <c r="J14" s="2134"/>
      <c r="K14" s="2135"/>
      <c r="L14" s="2133"/>
      <c r="M14" s="2134"/>
      <c r="N14" s="2135"/>
      <c r="O14" s="2133"/>
      <c r="P14" s="2134"/>
      <c r="Q14" s="2135"/>
      <c r="R14" s="3929"/>
      <c r="S14" s="3929"/>
      <c r="T14" s="3929"/>
      <c r="W14" s="109"/>
      <c r="X14" s="109"/>
    </row>
    <row r="15" spans="1:24" ht="41.25" customHeight="1">
      <c r="B15" s="2115" t="s">
        <v>149</v>
      </c>
      <c r="C15" s="2116">
        <v>11</v>
      </c>
      <c r="D15" s="2117">
        <v>1</v>
      </c>
      <c r="E15" s="2118">
        <v>12</v>
      </c>
      <c r="F15" s="2116">
        <v>10</v>
      </c>
      <c r="G15" s="2117">
        <v>0</v>
      </c>
      <c r="H15" s="2118">
        <v>10</v>
      </c>
      <c r="I15" s="2116">
        <v>13</v>
      </c>
      <c r="J15" s="2117">
        <v>1</v>
      </c>
      <c r="K15" s="2118">
        <v>14</v>
      </c>
      <c r="L15" s="2116">
        <v>23</v>
      </c>
      <c r="M15" s="2117">
        <v>2</v>
      </c>
      <c r="N15" s="2118">
        <v>25</v>
      </c>
      <c r="O15" s="3936">
        <v>23</v>
      </c>
      <c r="P15" s="3930">
        <v>3</v>
      </c>
      <c r="Q15" s="3931">
        <v>26</v>
      </c>
      <c r="R15" s="5362">
        <f>C15+F15+I15+L15+O15</f>
        <v>80</v>
      </c>
      <c r="S15" s="5362">
        <f t="shared" ref="S15" si="5">D15+G15+J15+M15+P15</f>
        <v>7</v>
      </c>
      <c r="T15" s="5362">
        <f t="shared" ref="T15" si="6">E15+H15+K15+N15+Q15</f>
        <v>87</v>
      </c>
      <c r="W15" s="109"/>
      <c r="X15" s="109"/>
    </row>
    <row r="16" spans="1:24" ht="45" customHeight="1">
      <c r="B16" s="2122" t="s">
        <v>340</v>
      </c>
      <c r="C16" s="2123">
        <v>0</v>
      </c>
      <c r="D16" s="2124">
        <v>0</v>
      </c>
      <c r="E16" s="2125">
        <v>0</v>
      </c>
      <c r="F16" s="2123">
        <v>0</v>
      </c>
      <c r="G16" s="2124">
        <v>5</v>
      </c>
      <c r="H16" s="2125">
        <v>5</v>
      </c>
      <c r="I16" s="2123">
        <v>0</v>
      </c>
      <c r="J16" s="2124">
        <v>0</v>
      </c>
      <c r="K16" s="2125">
        <v>0</v>
      </c>
      <c r="L16" s="2123">
        <v>0</v>
      </c>
      <c r="M16" s="2124">
        <v>0</v>
      </c>
      <c r="N16" s="2125">
        <v>0</v>
      </c>
      <c r="O16" s="3937">
        <v>0</v>
      </c>
      <c r="P16" s="3932">
        <v>0</v>
      </c>
      <c r="Q16" s="3933">
        <v>0</v>
      </c>
      <c r="R16" s="5363">
        <f>C16+F16+I16+L16+O16</f>
        <v>0</v>
      </c>
      <c r="S16" s="5363">
        <f t="shared" ref="S16" si="7">D16+G16+J16+M16+P16</f>
        <v>5</v>
      </c>
      <c r="T16" s="5363">
        <f t="shared" ref="T16" si="8">E16+H16+K16+N16+Q16</f>
        <v>5</v>
      </c>
      <c r="W16" s="109"/>
      <c r="X16" s="109"/>
    </row>
    <row r="17" spans="2:20" ht="69" customHeight="1" thickBot="1">
      <c r="B17" s="2122" t="s">
        <v>150</v>
      </c>
      <c r="C17" s="2123">
        <v>0</v>
      </c>
      <c r="D17" s="2124">
        <v>1</v>
      </c>
      <c r="E17" s="2125">
        <v>1</v>
      </c>
      <c r="F17" s="2123">
        <v>0</v>
      </c>
      <c r="G17" s="2124">
        <v>8</v>
      </c>
      <c r="H17" s="2125">
        <v>8</v>
      </c>
      <c r="I17" s="2123">
        <v>13</v>
      </c>
      <c r="J17" s="2124">
        <v>10</v>
      </c>
      <c r="K17" s="2125">
        <v>23</v>
      </c>
      <c r="L17" s="2123">
        <v>0</v>
      </c>
      <c r="M17" s="2124">
        <v>11</v>
      </c>
      <c r="N17" s="2125">
        <v>11</v>
      </c>
      <c r="O17" s="3937">
        <v>0</v>
      </c>
      <c r="P17" s="3932">
        <v>0</v>
      </c>
      <c r="Q17" s="3933">
        <v>0</v>
      </c>
      <c r="R17" s="5365">
        <f t="shared" ref="R17:S17" si="9">C17+F17+I17+L17+O17</f>
        <v>13</v>
      </c>
      <c r="S17" s="5365">
        <f t="shared" si="9"/>
        <v>30</v>
      </c>
      <c r="T17" s="5365">
        <f>SUM(R17:S17)</f>
        <v>43</v>
      </c>
    </row>
    <row r="18" spans="2:20" ht="35.25" customHeight="1" thickBot="1">
      <c r="B18" s="2136" t="s">
        <v>17</v>
      </c>
      <c r="C18" s="2128">
        <f>SUM(C15:C17)</f>
        <v>11</v>
      </c>
      <c r="D18" s="2128">
        <f t="shared" ref="D18:T18" si="10">SUM(D15:D17)</f>
        <v>2</v>
      </c>
      <c r="E18" s="2128">
        <f t="shared" si="10"/>
        <v>13</v>
      </c>
      <c r="F18" s="2128">
        <f t="shared" si="10"/>
        <v>10</v>
      </c>
      <c r="G18" s="2128">
        <f t="shared" si="10"/>
        <v>13</v>
      </c>
      <c r="H18" s="2128">
        <f t="shared" si="10"/>
        <v>23</v>
      </c>
      <c r="I18" s="2128">
        <f t="shared" si="10"/>
        <v>26</v>
      </c>
      <c r="J18" s="2128">
        <f t="shared" si="10"/>
        <v>11</v>
      </c>
      <c r="K18" s="2128">
        <f t="shared" si="10"/>
        <v>37</v>
      </c>
      <c r="L18" s="2128">
        <f t="shared" si="10"/>
        <v>23</v>
      </c>
      <c r="M18" s="2128">
        <f t="shared" si="10"/>
        <v>13</v>
      </c>
      <c r="N18" s="2128">
        <f t="shared" si="10"/>
        <v>36</v>
      </c>
      <c r="O18" s="2128">
        <f t="shared" si="10"/>
        <v>23</v>
      </c>
      <c r="P18" s="2128">
        <f t="shared" si="10"/>
        <v>3</v>
      </c>
      <c r="Q18" s="2128">
        <f t="shared" si="10"/>
        <v>26</v>
      </c>
      <c r="R18" s="2128">
        <f t="shared" si="10"/>
        <v>93</v>
      </c>
      <c r="S18" s="2128">
        <f t="shared" si="10"/>
        <v>42</v>
      </c>
      <c r="T18" s="5360">
        <f t="shared" si="10"/>
        <v>135</v>
      </c>
    </row>
    <row r="19" spans="2:20" ht="56.25" customHeight="1" thickBot="1">
      <c r="B19" s="2137" t="s">
        <v>18</v>
      </c>
      <c r="C19" s="2133"/>
      <c r="D19" s="2134"/>
      <c r="E19" s="2135"/>
      <c r="F19" s="2133"/>
      <c r="G19" s="2134"/>
      <c r="H19" s="2135"/>
      <c r="I19" s="2133"/>
      <c r="J19" s="2134"/>
      <c r="K19" s="2135"/>
      <c r="L19" s="2133"/>
      <c r="M19" s="2134"/>
      <c r="N19" s="2135"/>
      <c r="O19" s="2133"/>
      <c r="P19" s="2134"/>
      <c r="Q19" s="2135"/>
      <c r="R19" s="2138"/>
      <c r="S19" s="2139"/>
      <c r="T19" s="2140"/>
    </row>
    <row r="20" spans="2:20" ht="32.25" customHeight="1">
      <c r="B20" s="2115" t="s">
        <v>149</v>
      </c>
      <c r="C20" s="2116">
        <v>0</v>
      </c>
      <c r="D20" s="2117">
        <v>0</v>
      </c>
      <c r="E20" s="2118">
        <v>0</v>
      </c>
      <c r="F20" s="2116">
        <v>0</v>
      </c>
      <c r="G20" s="2117">
        <v>0</v>
      </c>
      <c r="H20" s="2118">
        <v>0</v>
      </c>
      <c r="I20" s="2116">
        <v>0</v>
      </c>
      <c r="J20" s="2117">
        <v>0</v>
      </c>
      <c r="K20" s="2118">
        <v>0</v>
      </c>
      <c r="L20" s="2116">
        <v>0</v>
      </c>
      <c r="M20" s="2117">
        <v>0</v>
      </c>
      <c r="N20" s="2118">
        <v>0</v>
      </c>
      <c r="O20" s="2116">
        <v>0</v>
      </c>
      <c r="P20" s="2117">
        <v>0</v>
      </c>
      <c r="Q20" s="2118">
        <v>0</v>
      </c>
      <c r="R20" s="2119">
        <v>0</v>
      </c>
      <c r="S20" s="2141">
        <v>0</v>
      </c>
      <c r="T20" s="2120">
        <v>0</v>
      </c>
    </row>
    <row r="21" spans="2:20" ht="46.5" customHeight="1">
      <c r="B21" s="2122" t="s">
        <v>151</v>
      </c>
      <c r="C21" s="2123">
        <v>0</v>
      </c>
      <c r="D21" s="2124">
        <v>0</v>
      </c>
      <c r="E21" s="2125">
        <v>0</v>
      </c>
      <c r="F21" s="2123">
        <v>0</v>
      </c>
      <c r="G21" s="2124">
        <v>0</v>
      </c>
      <c r="H21" s="2125">
        <v>0</v>
      </c>
      <c r="I21" s="2123">
        <v>0</v>
      </c>
      <c r="J21" s="2124">
        <v>0</v>
      </c>
      <c r="K21" s="2125">
        <v>0</v>
      </c>
      <c r="L21" s="2123">
        <v>0</v>
      </c>
      <c r="M21" s="2124">
        <v>0</v>
      </c>
      <c r="N21" s="2125">
        <v>0</v>
      </c>
      <c r="O21" s="2123">
        <v>0</v>
      </c>
      <c r="P21" s="2124">
        <v>0</v>
      </c>
      <c r="Q21" s="2125">
        <f>SUM(O21:P21)</f>
        <v>0</v>
      </c>
      <c r="R21" s="2123">
        <v>0</v>
      </c>
      <c r="S21" s="2124">
        <v>0</v>
      </c>
      <c r="T21" s="2126">
        <f>SUM(R21:S21)</f>
        <v>0</v>
      </c>
    </row>
    <row r="22" spans="2:20" ht="62.25" customHeight="1" thickBot="1">
      <c r="B22" s="2122" t="s">
        <v>150</v>
      </c>
      <c r="C22" s="2123">
        <v>0</v>
      </c>
      <c r="D22" s="2124">
        <v>0</v>
      </c>
      <c r="E22" s="2125">
        <v>0</v>
      </c>
      <c r="F22" s="2123">
        <v>0</v>
      </c>
      <c r="G22" s="2124">
        <v>0</v>
      </c>
      <c r="H22" s="2125">
        <v>0</v>
      </c>
      <c r="I22" s="2123">
        <v>0</v>
      </c>
      <c r="J22" s="2124">
        <v>0</v>
      </c>
      <c r="K22" s="2125">
        <v>0</v>
      </c>
      <c r="L22" s="2123">
        <v>0</v>
      </c>
      <c r="M22" s="2124">
        <v>0</v>
      </c>
      <c r="N22" s="2125">
        <v>0</v>
      </c>
      <c r="O22" s="2123">
        <v>0</v>
      </c>
      <c r="P22" s="2124">
        <v>0</v>
      </c>
      <c r="Q22" s="2125">
        <v>0</v>
      </c>
      <c r="R22" s="2123">
        <v>0</v>
      </c>
      <c r="S22" s="2124">
        <v>0</v>
      </c>
      <c r="T22" s="2126">
        <v>0</v>
      </c>
    </row>
    <row r="23" spans="2:20" ht="36" customHeight="1" thickBot="1">
      <c r="B23" s="2142" t="s">
        <v>19</v>
      </c>
      <c r="C23" s="2143">
        <f>SUM(C20:C22)</f>
        <v>0</v>
      </c>
      <c r="D23" s="2143">
        <v>0</v>
      </c>
      <c r="E23" s="2143">
        <v>0</v>
      </c>
      <c r="F23" s="2143">
        <f>SUM(F20:F22)</f>
        <v>0</v>
      </c>
      <c r="G23" s="2143">
        <v>0</v>
      </c>
      <c r="H23" s="2143">
        <v>0</v>
      </c>
      <c r="I23" s="2143">
        <f>SUM(I20:I22)</f>
        <v>0</v>
      </c>
      <c r="J23" s="2143">
        <v>0</v>
      </c>
      <c r="K23" s="2143">
        <v>0</v>
      </c>
      <c r="L23" s="2144">
        <v>0</v>
      </c>
      <c r="M23" s="2144">
        <v>0</v>
      </c>
      <c r="N23" s="2144">
        <v>0</v>
      </c>
      <c r="O23" s="2143">
        <f>SUM(O20:O22)</f>
        <v>0</v>
      </c>
      <c r="P23" s="2143">
        <f>SUM(P20:P22)</f>
        <v>0</v>
      </c>
      <c r="Q23" s="2143">
        <f>SUM(Q20:Q22)</f>
        <v>0</v>
      </c>
      <c r="R23" s="3929">
        <v>0</v>
      </c>
      <c r="S23" s="3929">
        <v>0</v>
      </c>
      <c r="T23" s="3929">
        <v>0</v>
      </c>
    </row>
    <row r="24" spans="2:20" ht="43.5" customHeight="1" thickBot="1">
      <c r="B24" s="2145" t="s">
        <v>191</v>
      </c>
      <c r="C24" s="2143">
        <f t="shared" ref="C24:T24" si="11">C18+C23</f>
        <v>11</v>
      </c>
      <c r="D24" s="2143">
        <f t="shared" si="11"/>
        <v>2</v>
      </c>
      <c r="E24" s="2143">
        <f t="shared" si="11"/>
        <v>13</v>
      </c>
      <c r="F24" s="2143">
        <f t="shared" si="11"/>
        <v>10</v>
      </c>
      <c r="G24" s="2143">
        <f t="shared" si="11"/>
        <v>13</v>
      </c>
      <c r="H24" s="2143">
        <f t="shared" si="11"/>
        <v>23</v>
      </c>
      <c r="I24" s="2143">
        <f t="shared" si="11"/>
        <v>26</v>
      </c>
      <c r="J24" s="2143">
        <f t="shared" si="11"/>
        <v>11</v>
      </c>
      <c r="K24" s="2143">
        <f t="shared" si="11"/>
        <v>37</v>
      </c>
      <c r="L24" s="2143">
        <f t="shared" si="11"/>
        <v>23</v>
      </c>
      <c r="M24" s="2143">
        <f t="shared" si="11"/>
        <v>13</v>
      </c>
      <c r="N24" s="2143">
        <f t="shared" si="11"/>
        <v>36</v>
      </c>
      <c r="O24" s="2143">
        <f t="shared" si="11"/>
        <v>23</v>
      </c>
      <c r="P24" s="2143">
        <f t="shared" si="11"/>
        <v>3</v>
      </c>
      <c r="Q24" s="2143">
        <f t="shared" si="11"/>
        <v>26</v>
      </c>
      <c r="R24" s="2143">
        <f t="shared" si="11"/>
        <v>93</v>
      </c>
      <c r="S24" s="2143">
        <f t="shared" si="11"/>
        <v>42</v>
      </c>
      <c r="T24" s="2143">
        <f t="shared" si="11"/>
        <v>135</v>
      </c>
    </row>
    <row r="25" spans="2:20" ht="36.75" thickBot="1">
      <c r="B25" s="2146" t="s">
        <v>34</v>
      </c>
      <c r="C25" s="2094">
        <v>0</v>
      </c>
      <c r="D25" s="2094">
        <v>0</v>
      </c>
      <c r="E25" s="2094">
        <v>0</v>
      </c>
      <c r="F25" s="2094">
        <v>0</v>
      </c>
      <c r="G25" s="2094">
        <v>0</v>
      </c>
      <c r="H25" s="2094">
        <v>0</v>
      </c>
      <c r="I25" s="2094">
        <v>0</v>
      </c>
      <c r="J25" s="2094">
        <v>0</v>
      </c>
      <c r="K25" s="2094">
        <v>0</v>
      </c>
      <c r="L25" s="2094">
        <v>0</v>
      </c>
      <c r="M25" s="2094">
        <v>0</v>
      </c>
      <c r="N25" s="2094">
        <v>0</v>
      </c>
      <c r="O25" s="2147">
        <v>0</v>
      </c>
      <c r="P25" s="2147">
        <v>0</v>
      </c>
      <c r="Q25" s="2147">
        <v>0</v>
      </c>
      <c r="R25" s="3929">
        <v>0</v>
      </c>
      <c r="S25" s="3929">
        <v>0</v>
      </c>
      <c r="T25" s="3929">
        <v>0</v>
      </c>
    </row>
    <row r="26" spans="2:20" ht="64.5" customHeight="1" thickBot="1">
      <c r="B26" s="2148" t="s">
        <v>35</v>
      </c>
      <c r="C26" s="2149">
        <f>C24+C25</f>
        <v>11</v>
      </c>
      <c r="D26" s="2149">
        <f t="shared" ref="D26:T26" si="12">D24+D25</f>
        <v>2</v>
      </c>
      <c r="E26" s="2149">
        <f t="shared" si="12"/>
        <v>13</v>
      </c>
      <c r="F26" s="2149">
        <f t="shared" si="12"/>
        <v>10</v>
      </c>
      <c r="G26" s="2149">
        <f t="shared" si="12"/>
        <v>13</v>
      </c>
      <c r="H26" s="2149">
        <f t="shared" si="12"/>
        <v>23</v>
      </c>
      <c r="I26" s="2149">
        <f t="shared" si="12"/>
        <v>26</v>
      </c>
      <c r="J26" s="2149">
        <f t="shared" si="12"/>
        <v>11</v>
      </c>
      <c r="K26" s="2149">
        <f t="shared" si="12"/>
        <v>37</v>
      </c>
      <c r="L26" s="2149">
        <f t="shared" si="12"/>
        <v>23</v>
      </c>
      <c r="M26" s="2149">
        <f t="shared" si="12"/>
        <v>13</v>
      </c>
      <c r="N26" s="2149">
        <f t="shared" si="12"/>
        <v>36</v>
      </c>
      <c r="O26" s="2149">
        <f t="shared" si="12"/>
        <v>23</v>
      </c>
      <c r="P26" s="2149">
        <f t="shared" si="12"/>
        <v>3</v>
      </c>
      <c r="Q26" s="2149">
        <f t="shared" si="12"/>
        <v>26</v>
      </c>
      <c r="R26" s="2149">
        <f t="shared" si="12"/>
        <v>93</v>
      </c>
      <c r="S26" s="2149">
        <f t="shared" si="12"/>
        <v>42</v>
      </c>
      <c r="T26" s="2149">
        <f t="shared" si="12"/>
        <v>135</v>
      </c>
    </row>
    <row r="27" spans="2:20">
      <c r="B27" s="1913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</row>
    <row r="28" spans="2:20">
      <c r="B28" s="1913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</row>
    <row r="29" spans="2:20">
      <c r="B29" s="7069"/>
      <c r="C29" s="7069"/>
      <c r="D29" s="7069"/>
      <c r="E29" s="7069"/>
      <c r="F29" s="7069"/>
      <c r="G29" s="7069"/>
      <c r="H29" s="7069"/>
      <c r="I29" s="7069"/>
      <c r="J29" s="7069"/>
      <c r="K29" s="7069"/>
      <c r="L29" s="7069"/>
      <c r="M29" s="7069"/>
      <c r="N29" s="7069"/>
      <c r="O29" s="7069"/>
      <c r="P29" s="7069"/>
      <c r="Q29" s="7069"/>
      <c r="R29" s="7069"/>
      <c r="S29" s="7069"/>
      <c r="T29" s="7069"/>
    </row>
    <row r="30" spans="2:20">
      <c r="B30" s="1913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2" spans="2:20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</row>
    <row r="33" spans="2:20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</row>
  </sheetData>
  <mergeCells count="11">
    <mergeCell ref="B29:T2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Лист46">
    <tabColor rgb="FF00B050"/>
  </sheetPr>
  <dimension ref="A1:IW23"/>
  <sheetViews>
    <sheetView zoomScale="50" zoomScaleNormal="50" workbookViewId="0">
      <selection activeCell="G30" sqref="G30"/>
    </sheetView>
  </sheetViews>
  <sheetFormatPr defaultColWidth="9.140625" defaultRowHeight="25.5"/>
  <cols>
    <col min="1" max="1" width="3" style="107" customWidth="1"/>
    <col min="2" max="2" width="79.28515625" style="107" customWidth="1"/>
    <col min="3" max="4" width="12.7109375" style="107" customWidth="1"/>
    <col min="5" max="5" width="12.28515625" style="107" customWidth="1"/>
    <col min="6" max="6" width="13.42578125" style="107" customWidth="1"/>
    <col min="7" max="8" width="13.85546875" style="107" customWidth="1"/>
    <col min="9" max="9" width="14.5703125" style="107" customWidth="1"/>
    <col min="10" max="10" width="13.5703125" style="107" customWidth="1"/>
    <col min="11" max="11" width="12.5703125" style="107" customWidth="1"/>
    <col min="12" max="12" width="13.7109375" style="107" customWidth="1"/>
    <col min="13" max="13" width="13.5703125" style="107" customWidth="1"/>
    <col min="14" max="14" width="15.140625" style="107" customWidth="1"/>
    <col min="15" max="15" width="14.5703125" style="107" customWidth="1"/>
    <col min="16" max="16" width="14.85546875" style="107" customWidth="1"/>
    <col min="17" max="17" width="16.5703125" style="107" customWidth="1"/>
    <col min="18" max="18" width="15.42578125" style="107" customWidth="1"/>
    <col min="19" max="19" width="16.7109375" style="107" customWidth="1"/>
    <col min="20" max="20" width="16.8554687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072"/>
  </cols>
  <sheetData>
    <row r="1" spans="1:44" ht="25.5" customHeight="1">
      <c r="A1" s="7086" t="s">
        <v>190</v>
      </c>
      <c r="B1" s="7086"/>
      <c r="C1" s="7086"/>
      <c r="D1" s="7086"/>
      <c r="E1" s="7086"/>
      <c r="F1" s="7086"/>
      <c r="G1" s="7086"/>
      <c r="H1" s="7086"/>
      <c r="I1" s="7086"/>
      <c r="J1" s="7086"/>
      <c r="K1" s="7086"/>
      <c r="L1" s="7086"/>
      <c r="M1" s="7086"/>
      <c r="N1" s="7086"/>
      <c r="O1" s="7086"/>
      <c r="P1" s="7086"/>
      <c r="Q1" s="7086"/>
      <c r="R1" s="7086"/>
      <c r="S1" s="7086"/>
      <c r="T1" s="7086"/>
    </row>
    <row r="2" spans="1:44">
      <c r="A2" s="7784"/>
      <c r="B2" s="7784"/>
      <c r="C2" s="7784"/>
      <c r="D2" s="7784"/>
      <c r="E2" s="7784"/>
      <c r="F2" s="7784"/>
      <c r="G2" s="7784"/>
      <c r="H2" s="7784"/>
      <c r="I2" s="7784"/>
      <c r="J2" s="7784"/>
      <c r="K2" s="7784"/>
      <c r="L2" s="7784"/>
      <c r="M2" s="7784"/>
      <c r="N2" s="7784"/>
      <c r="O2" s="7784"/>
      <c r="P2" s="7784"/>
      <c r="Q2" s="7784"/>
      <c r="R2" s="7784"/>
      <c r="S2" s="7784"/>
      <c r="T2" s="7784"/>
    </row>
    <row r="3" spans="1:44" ht="25.5" customHeight="1">
      <c r="A3" s="7086" t="s">
        <v>456</v>
      </c>
      <c r="B3" s="7086"/>
      <c r="C3" s="7086"/>
      <c r="D3" s="7086"/>
      <c r="E3" s="7086"/>
      <c r="F3" s="7086"/>
      <c r="G3" s="7086"/>
      <c r="H3" s="7086"/>
      <c r="I3" s="7086"/>
      <c r="J3" s="7086"/>
      <c r="K3" s="7086"/>
      <c r="L3" s="7086"/>
      <c r="M3" s="7086"/>
      <c r="N3" s="7086"/>
      <c r="O3" s="7086"/>
      <c r="P3" s="7086"/>
      <c r="Q3" s="7086"/>
      <c r="R3" s="7086"/>
      <c r="S3" s="7086"/>
      <c r="T3" s="7086"/>
    </row>
    <row r="4" spans="1:44" ht="12.75" customHeight="1" thickBot="1">
      <c r="A4" s="107">
        <v>2</v>
      </c>
      <c r="B4" s="224"/>
    </row>
    <row r="5" spans="1:44" ht="18.75" customHeight="1" thickBot="1">
      <c r="B5" s="7773" t="s">
        <v>1</v>
      </c>
      <c r="C5" s="7785" t="s">
        <v>36</v>
      </c>
      <c r="D5" s="7785"/>
      <c r="E5" s="7785"/>
      <c r="F5" s="7775" t="s">
        <v>37</v>
      </c>
      <c r="G5" s="7775"/>
      <c r="H5" s="7775"/>
      <c r="I5" s="7786" t="s">
        <v>43</v>
      </c>
      <c r="J5" s="7786"/>
      <c r="K5" s="7786"/>
      <c r="L5" s="7774" t="s">
        <v>148</v>
      </c>
      <c r="M5" s="7774"/>
      <c r="N5" s="7774"/>
      <c r="O5" s="7785" t="s">
        <v>152</v>
      </c>
      <c r="P5" s="7785"/>
      <c r="Q5" s="7785"/>
      <c r="R5" s="7776" t="s">
        <v>342</v>
      </c>
      <c r="S5" s="7776"/>
      <c r="T5" s="7776"/>
    </row>
    <row r="6" spans="1:44" ht="26.25" thickBot="1">
      <c r="B6" s="7773"/>
      <c r="C6" s="7785"/>
      <c r="D6" s="7785"/>
      <c r="E6" s="7785"/>
      <c r="F6" s="7775"/>
      <c r="G6" s="7775"/>
      <c r="H6" s="7775"/>
      <c r="I6" s="7786"/>
      <c r="J6" s="7786"/>
      <c r="K6" s="7786"/>
      <c r="L6" s="7774"/>
      <c r="M6" s="7774"/>
      <c r="N6" s="7774"/>
      <c r="O6" s="7785"/>
      <c r="P6" s="7785"/>
      <c r="Q6" s="7785"/>
      <c r="R6" s="7776"/>
      <c r="S6" s="7776"/>
      <c r="T6" s="7776"/>
    </row>
    <row r="7" spans="1:44" ht="57.75" customHeight="1" thickBot="1">
      <c r="B7" s="7773"/>
      <c r="C7" s="2073" t="s">
        <v>7</v>
      </c>
      <c r="D7" s="2073" t="s">
        <v>8</v>
      </c>
      <c r="E7" s="2074" t="s">
        <v>9</v>
      </c>
      <c r="F7" s="2073" t="s">
        <v>7</v>
      </c>
      <c r="G7" s="2073" t="s">
        <v>8</v>
      </c>
      <c r="H7" s="2074" t="s">
        <v>9</v>
      </c>
      <c r="I7" s="2073" t="s">
        <v>7</v>
      </c>
      <c r="J7" s="2073" t="s">
        <v>8</v>
      </c>
      <c r="K7" s="2074" t="s">
        <v>9</v>
      </c>
      <c r="L7" s="2073" t="s">
        <v>7</v>
      </c>
      <c r="M7" s="2073" t="s">
        <v>8</v>
      </c>
      <c r="N7" s="2074" t="s">
        <v>9</v>
      </c>
      <c r="O7" s="2073" t="s">
        <v>7</v>
      </c>
      <c r="P7" s="2073" t="s">
        <v>8</v>
      </c>
      <c r="Q7" s="2074" t="s">
        <v>9</v>
      </c>
      <c r="R7" s="2073" t="s">
        <v>7</v>
      </c>
      <c r="S7" s="2073" t="s">
        <v>8</v>
      </c>
      <c r="T7" s="2074" t="s">
        <v>9</v>
      </c>
    </row>
    <row r="8" spans="1:44" ht="27" thickBot="1">
      <c r="B8" s="2076" t="s">
        <v>10</v>
      </c>
      <c r="C8" s="3568"/>
      <c r="D8" s="3569"/>
      <c r="E8" s="3153"/>
      <c r="F8" s="3568"/>
      <c r="G8" s="3569"/>
      <c r="H8" s="3153"/>
      <c r="I8" s="3568"/>
      <c r="J8" s="3569"/>
      <c r="K8" s="3153"/>
      <c r="L8" s="2080"/>
      <c r="M8" s="2080"/>
      <c r="N8" s="2081"/>
      <c r="O8" s="3151"/>
      <c r="P8" s="3152"/>
      <c r="Q8" s="3153"/>
      <c r="R8" s="3571"/>
      <c r="S8" s="3572"/>
      <c r="T8" s="3573"/>
    </row>
    <row r="9" spans="1:44" s="107" customFormat="1" ht="26.25">
      <c r="B9" s="3566" t="s">
        <v>74</v>
      </c>
      <c r="C9" s="3095">
        <v>0</v>
      </c>
      <c r="D9" s="3096">
        <v>20</v>
      </c>
      <c r="E9" s="3102">
        <v>20</v>
      </c>
      <c r="F9" s="3095">
        <v>0</v>
      </c>
      <c r="G9" s="3096">
        <v>15</v>
      </c>
      <c r="H9" s="3102">
        <v>15</v>
      </c>
      <c r="I9" s="3095">
        <v>0</v>
      </c>
      <c r="J9" s="3096">
        <v>17</v>
      </c>
      <c r="K9" s="3102">
        <v>17</v>
      </c>
      <c r="L9" s="3095">
        <v>0</v>
      </c>
      <c r="M9" s="3096">
        <v>10</v>
      </c>
      <c r="N9" s="3102">
        <v>10</v>
      </c>
      <c r="O9" s="3095">
        <v>0</v>
      </c>
      <c r="P9" s="3096">
        <v>12</v>
      </c>
      <c r="Q9" s="3102">
        <v>12</v>
      </c>
      <c r="R9" s="3097">
        <f>C9+F9+I9+L9+O9</f>
        <v>0</v>
      </c>
      <c r="S9" s="3098">
        <f t="shared" ref="S9:T9" si="0">D9+G9+J9+M9+P9</f>
        <v>74</v>
      </c>
      <c r="T9" s="3113">
        <f t="shared" si="0"/>
        <v>74</v>
      </c>
      <c r="V9" s="109"/>
      <c r="W9" s="2096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</row>
    <row r="10" spans="1:44" s="107" customFormat="1" ht="33" customHeight="1" thickBot="1">
      <c r="B10" s="3567" t="s">
        <v>80</v>
      </c>
      <c r="C10" s="3111">
        <v>0</v>
      </c>
      <c r="D10" s="3119">
        <v>1</v>
      </c>
      <c r="E10" s="3120">
        <v>1</v>
      </c>
      <c r="F10" s="3111">
        <v>0</v>
      </c>
      <c r="G10" s="3119">
        <v>9</v>
      </c>
      <c r="H10" s="3120">
        <v>9</v>
      </c>
      <c r="I10" s="3111">
        <v>0</v>
      </c>
      <c r="J10" s="3119">
        <v>10</v>
      </c>
      <c r="K10" s="3120">
        <v>10</v>
      </c>
      <c r="L10" s="3111">
        <v>0</v>
      </c>
      <c r="M10" s="3119">
        <v>0</v>
      </c>
      <c r="N10" s="3120">
        <v>0</v>
      </c>
      <c r="O10" s="3111">
        <v>0</v>
      </c>
      <c r="P10" s="3119">
        <v>0</v>
      </c>
      <c r="Q10" s="3120">
        <v>0</v>
      </c>
      <c r="R10" s="3112">
        <f t="shared" ref="R10:R23" si="1">C10+F10+I10+L10+O10</f>
        <v>0</v>
      </c>
      <c r="S10" s="3114">
        <f t="shared" ref="S10:S23" si="2">D10+G10+J10+M10+P10</f>
        <v>20</v>
      </c>
      <c r="T10" s="3115">
        <f t="shared" ref="T10:T23" si="3">E10+H10+K10+N10+Q10</f>
        <v>20</v>
      </c>
      <c r="V10" s="109"/>
      <c r="W10" s="2096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</row>
    <row r="11" spans="1:44" ht="27" thickBot="1">
      <c r="B11" s="2098" t="s">
        <v>14</v>
      </c>
      <c r="C11" s="3570">
        <v>0</v>
      </c>
      <c r="D11" s="3122">
        <v>21</v>
      </c>
      <c r="E11" s="3123">
        <v>21</v>
      </c>
      <c r="F11" s="3570">
        <v>0</v>
      </c>
      <c r="G11" s="3122">
        <v>24</v>
      </c>
      <c r="H11" s="3123">
        <v>24</v>
      </c>
      <c r="I11" s="3570">
        <v>0</v>
      </c>
      <c r="J11" s="3122">
        <v>27</v>
      </c>
      <c r="K11" s="3123">
        <v>27</v>
      </c>
      <c r="L11" s="3570">
        <v>0</v>
      </c>
      <c r="M11" s="3096">
        <v>10</v>
      </c>
      <c r="N11" s="3102">
        <v>10</v>
      </c>
      <c r="O11" s="3570">
        <v>0</v>
      </c>
      <c r="P11" s="3122">
        <v>12</v>
      </c>
      <c r="Q11" s="3123">
        <v>12</v>
      </c>
      <c r="R11" s="3097">
        <f t="shared" si="1"/>
        <v>0</v>
      </c>
      <c r="S11" s="3098">
        <f t="shared" si="2"/>
        <v>94</v>
      </c>
      <c r="T11" s="3113">
        <f t="shared" si="3"/>
        <v>94</v>
      </c>
    </row>
    <row r="12" spans="1:44" ht="27" thickBot="1">
      <c r="B12" s="2099" t="s">
        <v>15</v>
      </c>
      <c r="C12" s="3137"/>
      <c r="D12" s="3135"/>
      <c r="E12" s="3131"/>
      <c r="F12" s="3137"/>
      <c r="G12" s="3135"/>
      <c r="H12" s="3131"/>
      <c r="I12" s="3137"/>
      <c r="J12" s="3135"/>
      <c r="K12" s="3131"/>
      <c r="L12" s="3137"/>
      <c r="M12" s="3135"/>
      <c r="N12" s="3131"/>
      <c r="O12" s="3101"/>
      <c r="P12" s="3103"/>
      <c r="Q12" s="3104"/>
      <c r="R12" s="3097"/>
      <c r="S12" s="3098"/>
      <c r="T12" s="3113"/>
    </row>
    <row r="13" spans="1:44" ht="27" thickBot="1">
      <c r="B13" s="2100" t="s">
        <v>16</v>
      </c>
      <c r="C13" s="3137"/>
      <c r="D13" s="3135"/>
      <c r="E13" s="3131"/>
      <c r="F13" s="3137"/>
      <c r="G13" s="3135"/>
      <c r="H13" s="3131"/>
      <c r="I13" s="3137"/>
      <c r="J13" s="3135"/>
      <c r="K13" s="3131"/>
      <c r="L13" s="3137"/>
      <c r="M13" s="3135"/>
      <c r="N13" s="3131"/>
      <c r="O13" s="3137"/>
      <c r="P13" s="3135"/>
      <c r="Q13" s="3131"/>
      <c r="R13" s="3097"/>
      <c r="S13" s="3098"/>
      <c r="T13" s="3113"/>
    </row>
    <row r="14" spans="1:44" ht="26.25">
      <c r="B14" s="3566" t="s">
        <v>74</v>
      </c>
      <c r="C14" s="3095">
        <v>0</v>
      </c>
      <c r="D14" s="3096">
        <v>20</v>
      </c>
      <c r="E14" s="3102">
        <v>20</v>
      </c>
      <c r="F14" s="3095">
        <v>0</v>
      </c>
      <c r="G14" s="3096">
        <v>15</v>
      </c>
      <c r="H14" s="3102">
        <v>15</v>
      </c>
      <c r="I14" s="3095">
        <v>0</v>
      </c>
      <c r="J14" s="3096">
        <v>17</v>
      </c>
      <c r="K14" s="3102">
        <v>17</v>
      </c>
      <c r="L14" s="3095">
        <v>0</v>
      </c>
      <c r="M14" s="3096">
        <v>10</v>
      </c>
      <c r="N14" s="3102">
        <v>10</v>
      </c>
      <c r="O14" s="3095">
        <v>0</v>
      </c>
      <c r="P14" s="3096">
        <v>12</v>
      </c>
      <c r="Q14" s="3102">
        <v>12</v>
      </c>
      <c r="R14" s="3097">
        <f t="shared" si="1"/>
        <v>0</v>
      </c>
      <c r="S14" s="3098">
        <f t="shared" si="2"/>
        <v>74</v>
      </c>
      <c r="T14" s="3113">
        <f t="shared" si="3"/>
        <v>74</v>
      </c>
    </row>
    <row r="15" spans="1:44" ht="27" thickBot="1">
      <c r="B15" s="3567" t="s">
        <v>80</v>
      </c>
      <c r="C15" s="3111">
        <v>0</v>
      </c>
      <c r="D15" s="3119">
        <v>1</v>
      </c>
      <c r="E15" s="3120">
        <v>1</v>
      </c>
      <c r="F15" s="3111">
        <v>0</v>
      </c>
      <c r="G15" s="3119">
        <v>9</v>
      </c>
      <c r="H15" s="3120">
        <v>9</v>
      </c>
      <c r="I15" s="3111">
        <v>0</v>
      </c>
      <c r="J15" s="3119">
        <v>10</v>
      </c>
      <c r="K15" s="3120">
        <v>10</v>
      </c>
      <c r="L15" s="3111">
        <v>0</v>
      </c>
      <c r="M15" s="3119">
        <v>0</v>
      </c>
      <c r="N15" s="3120">
        <v>0</v>
      </c>
      <c r="O15" s="3111">
        <v>0</v>
      </c>
      <c r="P15" s="3119">
        <v>0</v>
      </c>
      <c r="Q15" s="3120">
        <v>0</v>
      </c>
      <c r="R15" s="3112">
        <f t="shared" si="1"/>
        <v>0</v>
      </c>
      <c r="S15" s="3114">
        <f t="shared" si="2"/>
        <v>20</v>
      </c>
      <c r="T15" s="3115">
        <f t="shared" si="3"/>
        <v>20</v>
      </c>
    </row>
    <row r="16" spans="1:44" ht="27" thickBot="1">
      <c r="B16" s="2101" t="s">
        <v>17</v>
      </c>
      <c r="C16" s="3570">
        <v>0</v>
      </c>
      <c r="D16" s="3122">
        <v>21</v>
      </c>
      <c r="E16" s="3123">
        <v>21</v>
      </c>
      <c r="F16" s="3570">
        <v>0</v>
      </c>
      <c r="G16" s="3122">
        <v>24</v>
      </c>
      <c r="H16" s="3123">
        <v>24</v>
      </c>
      <c r="I16" s="3570">
        <v>0</v>
      </c>
      <c r="J16" s="3122">
        <v>27</v>
      </c>
      <c r="K16" s="3123">
        <v>27</v>
      </c>
      <c r="L16" s="3570">
        <v>0</v>
      </c>
      <c r="M16" s="3096">
        <v>10</v>
      </c>
      <c r="N16" s="3102">
        <v>10</v>
      </c>
      <c r="O16" s="3570">
        <v>0</v>
      </c>
      <c r="P16" s="3122">
        <v>12</v>
      </c>
      <c r="Q16" s="3123">
        <v>12</v>
      </c>
      <c r="R16" s="3097">
        <f t="shared" si="1"/>
        <v>0</v>
      </c>
      <c r="S16" s="3098">
        <f t="shared" si="2"/>
        <v>94</v>
      </c>
      <c r="T16" s="3113">
        <f t="shared" si="3"/>
        <v>94</v>
      </c>
    </row>
    <row r="17" spans="2:20" ht="51.75" thickBot="1">
      <c r="B17" s="2093" t="s">
        <v>18</v>
      </c>
      <c r="C17" s="3105"/>
      <c r="D17" s="3106"/>
      <c r="E17" s="3107"/>
      <c r="F17" s="3105"/>
      <c r="G17" s="3106"/>
      <c r="H17" s="3107"/>
      <c r="I17" s="3105"/>
      <c r="J17" s="3106"/>
      <c r="K17" s="3107"/>
      <c r="L17" s="3105"/>
      <c r="M17" s="3106"/>
      <c r="N17" s="3107"/>
      <c r="O17" s="3105"/>
      <c r="P17" s="3106"/>
      <c r="Q17" s="3107"/>
      <c r="R17" s="3097"/>
      <c r="S17" s="3098"/>
      <c r="T17" s="3113"/>
    </row>
    <row r="18" spans="2:20" ht="26.25">
      <c r="B18" s="2103" t="s">
        <v>74</v>
      </c>
      <c r="C18" s="3095">
        <v>0</v>
      </c>
      <c r="D18" s="3096">
        <v>0</v>
      </c>
      <c r="E18" s="3102">
        <v>0</v>
      </c>
      <c r="F18" s="3095">
        <v>0</v>
      </c>
      <c r="G18" s="3096">
        <v>0</v>
      </c>
      <c r="H18" s="3102">
        <v>0</v>
      </c>
      <c r="I18" s="3095">
        <v>0</v>
      </c>
      <c r="J18" s="3096">
        <v>0</v>
      </c>
      <c r="K18" s="3102">
        <v>0</v>
      </c>
      <c r="L18" s="3095">
        <v>0</v>
      </c>
      <c r="M18" s="3096">
        <v>0</v>
      </c>
      <c r="N18" s="3102">
        <v>0</v>
      </c>
      <c r="O18" s="3095">
        <v>0</v>
      </c>
      <c r="P18" s="3096">
        <v>0</v>
      </c>
      <c r="Q18" s="3102">
        <v>0</v>
      </c>
      <c r="R18" s="3097">
        <f t="shared" si="1"/>
        <v>0</v>
      </c>
      <c r="S18" s="3098">
        <f t="shared" si="2"/>
        <v>0</v>
      </c>
      <c r="T18" s="3113">
        <f t="shared" si="3"/>
        <v>0</v>
      </c>
    </row>
    <row r="19" spans="2:20" ht="27" thickBot="1">
      <c r="B19" s="2097" t="s">
        <v>80</v>
      </c>
      <c r="C19" s="3111">
        <v>0</v>
      </c>
      <c r="D19" s="3119">
        <v>0</v>
      </c>
      <c r="E19" s="3120">
        <v>0</v>
      </c>
      <c r="F19" s="3111">
        <v>0</v>
      </c>
      <c r="G19" s="3119">
        <v>0</v>
      </c>
      <c r="H19" s="3120">
        <v>0</v>
      </c>
      <c r="I19" s="3111">
        <v>0</v>
      </c>
      <c r="J19" s="3119">
        <v>0</v>
      </c>
      <c r="K19" s="3120">
        <v>0</v>
      </c>
      <c r="L19" s="3111">
        <v>0</v>
      </c>
      <c r="M19" s="3119">
        <v>0</v>
      </c>
      <c r="N19" s="3120">
        <v>0</v>
      </c>
      <c r="O19" s="3111">
        <v>0</v>
      </c>
      <c r="P19" s="3119">
        <v>0</v>
      </c>
      <c r="Q19" s="3120">
        <v>0</v>
      </c>
      <c r="R19" s="3112">
        <f t="shared" si="1"/>
        <v>0</v>
      </c>
      <c r="S19" s="3114">
        <f t="shared" si="2"/>
        <v>0</v>
      </c>
      <c r="T19" s="3115">
        <f t="shared" si="3"/>
        <v>0</v>
      </c>
    </row>
    <row r="20" spans="2:20" ht="38.25" customHeight="1" thickBot="1">
      <c r="B20" s="2104" t="s">
        <v>19</v>
      </c>
      <c r="C20" s="3137">
        <v>0</v>
      </c>
      <c r="D20" s="3135">
        <v>0</v>
      </c>
      <c r="E20" s="3131">
        <v>0</v>
      </c>
      <c r="F20" s="3137">
        <v>0</v>
      </c>
      <c r="G20" s="3135">
        <v>0</v>
      </c>
      <c r="H20" s="3131">
        <v>0</v>
      </c>
      <c r="I20" s="3137">
        <v>0</v>
      </c>
      <c r="J20" s="3135">
        <v>0</v>
      </c>
      <c r="K20" s="3131">
        <v>0</v>
      </c>
      <c r="L20" s="3137">
        <v>0</v>
      </c>
      <c r="M20" s="3135">
        <v>0</v>
      </c>
      <c r="N20" s="3131">
        <v>0</v>
      </c>
      <c r="O20" s="3137">
        <v>0</v>
      </c>
      <c r="P20" s="3135">
        <v>0</v>
      </c>
      <c r="Q20" s="3131">
        <v>0</v>
      </c>
      <c r="R20" s="3097">
        <f t="shared" si="1"/>
        <v>0</v>
      </c>
      <c r="S20" s="3098">
        <f t="shared" si="2"/>
        <v>0</v>
      </c>
      <c r="T20" s="3113">
        <f t="shared" si="3"/>
        <v>0</v>
      </c>
    </row>
    <row r="21" spans="2:20" ht="27" thickBot="1">
      <c r="B21" s="2105" t="s">
        <v>191</v>
      </c>
      <c r="C21" s="3137">
        <v>0</v>
      </c>
      <c r="D21" s="3122">
        <v>21</v>
      </c>
      <c r="E21" s="3123">
        <v>21</v>
      </c>
      <c r="F21" s="3570">
        <v>0</v>
      </c>
      <c r="G21" s="3122">
        <v>24</v>
      </c>
      <c r="H21" s="3123">
        <v>24</v>
      </c>
      <c r="I21" s="3570">
        <v>0</v>
      </c>
      <c r="J21" s="3122">
        <v>27</v>
      </c>
      <c r="K21" s="3123">
        <v>27</v>
      </c>
      <c r="L21" s="3570">
        <v>0</v>
      </c>
      <c r="M21" s="3096">
        <v>10</v>
      </c>
      <c r="N21" s="3102">
        <v>10</v>
      </c>
      <c r="O21" s="3570">
        <v>0</v>
      </c>
      <c r="P21" s="3122">
        <v>12</v>
      </c>
      <c r="Q21" s="3123">
        <v>12</v>
      </c>
      <c r="R21" s="3097">
        <f t="shared" si="1"/>
        <v>0</v>
      </c>
      <c r="S21" s="3098">
        <f t="shared" si="2"/>
        <v>94</v>
      </c>
      <c r="T21" s="3113">
        <f t="shared" si="3"/>
        <v>94</v>
      </c>
    </row>
    <row r="22" spans="2:20" ht="36.75" thickBot="1">
      <c r="B22" s="2105" t="s">
        <v>34</v>
      </c>
      <c r="C22" s="3137">
        <v>0</v>
      </c>
      <c r="D22" s="3135">
        <v>0</v>
      </c>
      <c r="E22" s="3131">
        <v>0</v>
      </c>
      <c r="F22" s="3137">
        <v>0</v>
      </c>
      <c r="G22" s="3135">
        <v>0</v>
      </c>
      <c r="H22" s="3131">
        <v>0</v>
      </c>
      <c r="I22" s="3137">
        <v>0</v>
      </c>
      <c r="J22" s="3135">
        <v>0</v>
      </c>
      <c r="K22" s="3131">
        <v>0</v>
      </c>
      <c r="L22" s="3137">
        <v>0</v>
      </c>
      <c r="M22" s="3135">
        <v>0</v>
      </c>
      <c r="N22" s="3131">
        <v>0</v>
      </c>
      <c r="O22" s="3137">
        <v>0</v>
      </c>
      <c r="P22" s="3135">
        <v>0</v>
      </c>
      <c r="Q22" s="3131">
        <v>0</v>
      </c>
      <c r="R22" s="3097">
        <f t="shared" si="1"/>
        <v>0</v>
      </c>
      <c r="S22" s="3098">
        <f t="shared" si="2"/>
        <v>0</v>
      </c>
      <c r="T22" s="3113">
        <f t="shared" si="3"/>
        <v>0</v>
      </c>
    </row>
    <row r="23" spans="2:20" ht="36.75" customHeight="1" thickBot="1">
      <c r="B23" s="2095" t="s">
        <v>35</v>
      </c>
      <c r="C23" s="3574">
        <f>C21+C22</f>
        <v>0</v>
      </c>
      <c r="D23" s="3575">
        <f t="shared" ref="D23:Q23" si="4">D21+D22</f>
        <v>21</v>
      </c>
      <c r="E23" s="3576">
        <f t="shared" si="4"/>
        <v>21</v>
      </c>
      <c r="F23" s="3574">
        <f t="shared" si="4"/>
        <v>0</v>
      </c>
      <c r="G23" s="3575">
        <f t="shared" si="4"/>
        <v>24</v>
      </c>
      <c r="H23" s="3576">
        <f t="shared" si="4"/>
        <v>24</v>
      </c>
      <c r="I23" s="3574">
        <f t="shared" si="4"/>
        <v>0</v>
      </c>
      <c r="J23" s="3575">
        <f t="shared" si="4"/>
        <v>27</v>
      </c>
      <c r="K23" s="3576">
        <f t="shared" si="4"/>
        <v>27</v>
      </c>
      <c r="L23" s="3574">
        <f t="shared" si="4"/>
        <v>0</v>
      </c>
      <c r="M23" s="3575">
        <f t="shared" si="4"/>
        <v>10</v>
      </c>
      <c r="N23" s="3576">
        <f t="shared" si="4"/>
        <v>10</v>
      </c>
      <c r="O23" s="3574">
        <f t="shared" si="4"/>
        <v>0</v>
      </c>
      <c r="P23" s="3575">
        <f t="shared" si="4"/>
        <v>12</v>
      </c>
      <c r="Q23" s="3576">
        <f t="shared" si="4"/>
        <v>12</v>
      </c>
      <c r="R23" s="3577">
        <f t="shared" si="1"/>
        <v>0</v>
      </c>
      <c r="S23" s="3578">
        <f t="shared" si="2"/>
        <v>94</v>
      </c>
      <c r="T23" s="3579">
        <f t="shared" si="3"/>
        <v>94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Лист73">
    <tabColor rgb="FF00B050"/>
  </sheetPr>
  <dimension ref="A1:IQ20"/>
  <sheetViews>
    <sheetView zoomScale="55" zoomScaleNormal="55" workbookViewId="0">
      <selection activeCell="G31" sqref="G31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3" width="13.85546875" style="102" customWidth="1"/>
    <col min="14" max="14" width="16.140625" style="102" customWidth="1"/>
    <col min="15" max="15" width="14.28515625" style="102" customWidth="1"/>
    <col min="16" max="16" width="10.5703125" style="105" customWidth="1"/>
    <col min="17" max="17" width="23" style="105" customWidth="1"/>
    <col min="18" max="38" width="9.140625" style="105"/>
    <col min="39" max="251" width="9.140625" style="102"/>
    <col min="252" max="16384" width="9.140625" style="103"/>
  </cols>
  <sheetData>
    <row r="1" spans="1:14">
      <c r="A1" s="7787" t="s">
        <v>190</v>
      </c>
      <c r="B1" s="7787"/>
      <c r="C1" s="7787"/>
      <c r="D1" s="7787"/>
      <c r="E1" s="7787"/>
      <c r="F1" s="7787"/>
      <c r="G1" s="7787"/>
      <c r="H1" s="7787"/>
      <c r="I1" s="7787"/>
      <c r="J1" s="7787"/>
      <c r="K1" s="7787"/>
      <c r="L1" s="7787"/>
      <c r="M1" s="7787"/>
      <c r="N1" s="7787"/>
    </row>
    <row r="2" spans="1:14">
      <c r="A2" s="7788"/>
      <c r="B2" s="7788"/>
      <c r="C2" s="7788"/>
      <c r="D2" s="7788"/>
      <c r="E2" s="7788"/>
      <c r="F2" s="7788"/>
      <c r="G2" s="7788"/>
      <c r="H2" s="7788"/>
      <c r="I2" s="7788"/>
      <c r="J2" s="7788"/>
      <c r="K2" s="7788"/>
      <c r="L2" s="7788"/>
      <c r="M2" s="7788"/>
      <c r="N2" s="7788"/>
    </row>
    <row r="3" spans="1:14" ht="25.5" customHeight="1">
      <c r="A3" s="7789" t="s">
        <v>486</v>
      </c>
      <c r="B3" s="7789"/>
      <c r="C3" s="7789"/>
      <c r="D3" s="7789"/>
      <c r="E3" s="7789"/>
      <c r="F3" s="7789"/>
      <c r="G3" s="7789"/>
      <c r="H3" s="7789"/>
      <c r="I3" s="7789"/>
      <c r="J3" s="7789"/>
      <c r="K3" s="7789"/>
      <c r="L3" s="7789"/>
      <c r="M3" s="7789"/>
      <c r="N3" s="7789"/>
    </row>
    <row r="4" spans="1:14" ht="26.25" thickBot="1">
      <c r="A4" s="102">
        <v>2</v>
      </c>
      <c r="B4" s="218"/>
    </row>
    <row r="5" spans="1:14" ht="26.25" customHeight="1" thickBot="1">
      <c r="B5" s="7790" t="s">
        <v>1</v>
      </c>
      <c r="C5" s="7791" t="s">
        <v>36</v>
      </c>
      <c r="D5" s="7791"/>
      <c r="E5" s="7791"/>
      <c r="F5" s="7792" t="s">
        <v>37</v>
      </c>
      <c r="G5" s="7792"/>
      <c r="H5" s="7792"/>
      <c r="I5" s="7793" t="s">
        <v>43</v>
      </c>
      <c r="J5" s="7793"/>
      <c r="K5" s="7793"/>
      <c r="L5" s="7794" t="s">
        <v>382</v>
      </c>
      <c r="M5" s="7794"/>
      <c r="N5" s="7794"/>
    </row>
    <row r="6" spans="1:14" ht="26.25" thickBot="1">
      <c r="B6" s="7790"/>
      <c r="C6" s="7791"/>
      <c r="D6" s="7791"/>
      <c r="E6" s="7791"/>
      <c r="F6" s="7792"/>
      <c r="G6" s="7792"/>
      <c r="H6" s="7792"/>
      <c r="I6" s="7793"/>
      <c r="J6" s="7793"/>
      <c r="K6" s="7793"/>
      <c r="L6" s="7794"/>
      <c r="M6" s="7794"/>
      <c r="N6" s="7794"/>
    </row>
    <row r="7" spans="1:14" ht="53.25" thickBot="1">
      <c r="B7" s="7790"/>
      <c r="C7" s="877" t="s">
        <v>7</v>
      </c>
      <c r="D7" s="877" t="s">
        <v>8</v>
      </c>
      <c r="E7" s="878" t="s">
        <v>9</v>
      </c>
      <c r="F7" s="877" t="s">
        <v>7</v>
      </c>
      <c r="G7" s="877" t="s">
        <v>8</v>
      </c>
      <c r="H7" s="878" t="s">
        <v>9</v>
      </c>
      <c r="I7" s="877" t="s">
        <v>7</v>
      </c>
      <c r="J7" s="877" t="s">
        <v>8</v>
      </c>
      <c r="K7" s="878" t="s">
        <v>9</v>
      </c>
      <c r="L7" s="877" t="s">
        <v>7</v>
      </c>
      <c r="M7" s="877" t="s">
        <v>8</v>
      </c>
      <c r="N7" s="878" t="s">
        <v>9</v>
      </c>
    </row>
    <row r="8" spans="1:14" ht="27" thickBot="1">
      <c r="B8" s="1431" t="s">
        <v>10</v>
      </c>
      <c r="C8" s="3128"/>
      <c r="D8" s="3129"/>
      <c r="E8" s="3131"/>
      <c r="F8" s="1719"/>
      <c r="G8" s="1720"/>
      <c r="H8" s="1721"/>
      <c r="I8" s="1719"/>
      <c r="J8" s="1720"/>
      <c r="K8" s="1721"/>
      <c r="L8" s="3101"/>
      <c r="M8" s="3103"/>
      <c r="N8" s="3104"/>
    </row>
    <row r="9" spans="1:14" ht="27" thickBot="1">
      <c r="B9" s="1589" t="s">
        <v>83</v>
      </c>
      <c r="C9" s="3137">
        <v>0</v>
      </c>
      <c r="D9" s="3135">
        <v>1</v>
      </c>
      <c r="E9" s="3131">
        <v>1</v>
      </c>
      <c r="F9" s="3137">
        <v>0</v>
      </c>
      <c r="G9" s="3135">
        <v>16</v>
      </c>
      <c r="H9" s="3131">
        <v>16</v>
      </c>
      <c r="I9" s="3137">
        <v>0</v>
      </c>
      <c r="J9" s="3135">
        <v>0</v>
      </c>
      <c r="K9" s="3131">
        <v>0</v>
      </c>
      <c r="L9" s="3137">
        <v>0</v>
      </c>
      <c r="M9" s="3103">
        <v>17</v>
      </c>
      <c r="N9" s="3104">
        <v>17</v>
      </c>
    </row>
    <row r="10" spans="1:14" ht="27" thickBot="1">
      <c r="B10" s="1590" t="s">
        <v>314</v>
      </c>
      <c r="C10" s="3137">
        <v>0</v>
      </c>
      <c r="D10" s="3135">
        <v>1</v>
      </c>
      <c r="E10" s="3131">
        <v>1</v>
      </c>
      <c r="F10" s="3137">
        <v>0</v>
      </c>
      <c r="G10" s="3135">
        <v>16</v>
      </c>
      <c r="H10" s="3131">
        <v>16</v>
      </c>
      <c r="I10" s="3137">
        <v>0</v>
      </c>
      <c r="J10" s="3135">
        <v>0</v>
      </c>
      <c r="K10" s="3131">
        <v>0</v>
      </c>
      <c r="L10" s="3137">
        <v>0</v>
      </c>
      <c r="M10" s="3103">
        <v>17</v>
      </c>
      <c r="N10" s="3104">
        <v>17</v>
      </c>
    </row>
    <row r="11" spans="1:14" ht="27" thickBot="1">
      <c r="B11" s="1584" t="s">
        <v>15</v>
      </c>
      <c r="C11" s="3137"/>
      <c r="D11" s="3135"/>
      <c r="E11" s="3131"/>
      <c r="F11" s="3137"/>
      <c r="G11" s="3135"/>
      <c r="H11" s="3131"/>
      <c r="I11" s="3137"/>
      <c r="J11" s="3135"/>
      <c r="K11" s="3131"/>
      <c r="L11" s="3101"/>
      <c r="M11" s="3103"/>
      <c r="N11" s="3104"/>
    </row>
    <row r="12" spans="1:14" ht="27" thickBot="1">
      <c r="B12" s="1585" t="s">
        <v>16</v>
      </c>
      <c r="C12" s="3137"/>
      <c r="D12" s="3135"/>
      <c r="E12" s="3131"/>
      <c r="F12" s="3137"/>
      <c r="G12" s="3135"/>
      <c r="H12" s="3131"/>
      <c r="I12" s="3137"/>
      <c r="J12" s="3135"/>
      <c r="K12" s="3131"/>
      <c r="L12" s="3137"/>
      <c r="M12" s="3103"/>
      <c r="N12" s="3104"/>
    </row>
    <row r="13" spans="1:14" ht="27" thickBot="1">
      <c r="B13" s="2650" t="s">
        <v>83</v>
      </c>
      <c r="C13" s="3137">
        <v>0</v>
      </c>
      <c r="D13" s="3135">
        <v>1</v>
      </c>
      <c r="E13" s="3131">
        <v>1</v>
      </c>
      <c r="F13" s="3137">
        <v>0</v>
      </c>
      <c r="G13" s="3135">
        <v>16</v>
      </c>
      <c r="H13" s="3131">
        <v>16</v>
      </c>
      <c r="I13" s="3137">
        <v>0</v>
      </c>
      <c r="J13" s="3135">
        <v>0</v>
      </c>
      <c r="K13" s="3131">
        <v>0</v>
      </c>
      <c r="L13" s="3137">
        <v>0</v>
      </c>
      <c r="M13" s="3103">
        <v>17</v>
      </c>
      <c r="N13" s="3104">
        <v>17</v>
      </c>
    </row>
    <row r="14" spans="1:14" ht="27" thickBot="1">
      <c r="B14" s="2651" t="s">
        <v>17</v>
      </c>
      <c r="C14" s="3137">
        <v>0</v>
      </c>
      <c r="D14" s="3135">
        <v>1</v>
      </c>
      <c r="E14" s="3131">
        <v>1</v>
      </c>
      <c r="F14" s="3137">
        <v>0</v>
      </c>
      <c r="G14" s="3135">
        <v>16</v>
      </c>
      <c r="H14" s="3131">
        <v>16</v>
      </c>
      <c r="I14" s="3137">
        <v>0</v>
      </c>
      <c r="J14" s="3135">
        <v>0</v>
      </c>
      <c r="K14" s="3131">
        <v>0</v>
      </c>
      <c r="L14" s="3137">
        <v>0</v>
      </c>
      <c r="M14" s="3103">
        <v>17</v>
      </c>
      <c r="N14" s="3104">
        <v>17</v>
      </c>
    </row>
    <row r="15" spans="1:14" ht="47.25" thickBot="1">
      <c r="B15" s="1586" t="s">
        <v>18</v>
      </c>
      <c r="C15" s="3137">
        <v>0</v>
      </c>
      <c r="D15" s="3135">
        <v>0</v>
      </c>
      <c r="E15" s="3131">
        <v>0</v>
      </c>
      <c r="F15" s="3137">
        <v>0</v>
      </c>
      <c r="G15" s="3135">
        <v>0</v>
      </c>
      <c r="H15" s="3131">
        <v>0</v>
      </c>
      <c r="I15" s="3137">
        <v>0</v>
      </c>
      <c r="J15" s="3135">
        <v>0</v>
      </c>
      <c r="K15" s="3131">
        <v>0</v>
      </c>
      <c r="L15" s="3137">
        <v>0</v>
      </c>
      <c r="M15" s="3135">
        <v>0</v>
      </c>
      <c r="N15" s="3131">
        <v>0</v>
      </c>
    </row>
    <row r="16" spans="1:14" ht="27" thickBot="1">
      <c r="B16" s="1583" t="s">
        <v>83</v>
      </c>
      <c r="C16" s="3137">
        <v>0</v>
      </c>
      <c r="D16" s="3135">
        <v>0</v>
      </c>
      <c r="E16" s="3131">
        <v>0</v>
      </c>
      <c r="F16" s="3137">
        <v>0</v>
      </c>
      <c r="G16" s="3135">
        <v>0</v>
      </c>
      <c r="H16" s="3131">
        <v>0</v>
      </c>
      <c r="I16" s="3137">
        <v>0</v>
      </c>
      <c r="J16" s="3135">
        <v>0</v>
      </c>
      <c r="K16" s="3131">
        <v>0</v>
      </c>
      <c r="L16" s="3101">
        <v>0</v>
      </c>
      <c r="M16" s="3103">
        <v>0</v>
      </c>
      <c r="N16" s="3104">
        <v>0</v>
      </c>
    </row>
    <row r="17" spans="2:14" ht="31.5" customHeight="1" thickBot="1">
      <c r="B17" s="1587" t="s">
        <v>19</v>
      </c>
      <c r="C17" s="3137">
        <v>0</v>
      </c>
      <c r="D17" s="3135">
        <v>0</v>
      </c>
      <c r="E17" s="3131">
        <v>0</v>
      </c>
      <c r="F17" s="3137">
        <v>0</v>
      </c>
      <c r="G17" s="3135">
        <v>0</v>
      </c>
      <c r="H17" s="3131">
        <v>0</v>
      </c>
      <c r="I17" s="3137">
        <v>0</v>
      </c>
      <c r="J17" s="3135">
        <v>0</v>
      </c>
      <c r="K17" s="3131">
        <v>0</v>
      </c>
      <c r="L17" s="3101">
        <v>0</v>
      </c>
      <c r="M17" s="3103">
        <v>0</v>
      </c>
      <c r="N17" s="3104">
        <v>0</v>
      </c>
    </row>
    <row r="18" spans="2:14" ht="47.25" thickBot="1">
      <c r="B18" s="1588" t="s">
        <v>191</v>
      </c>
      <c r="C18" s="3137">
        <v>0</v>
      </c>
      <c r="D18" s="3135">
        <v>1</v>
      </c>
      <c r="E18" s="3131">
        <v>1</v>
      </c>
      <c r="F18" s="3137">
        <v>0</v>
      </c>
      <c r="G18" s="3135">
        <v>16</v>
      </c>
      <c r="H18" s="3131">
        <v>16</v>
      </c>
      <c r="I18" s="3137">
        <v>0</v>
      </c>
      <c r="J18" s="3135">
        <v>0</v>
      </c>
      <c r="K18" s="3131">
        <v>0</v>
      </c>
      <c r="L18" s="3137">
        <v>0</v>
      </c>
      <c r="M18" s="3103">
        <v>17</v>
      </c>
      <c r="N18" s="3104">
        <v>17</v>
      </c>
    </row>
    <row r="19" spans="2:14" ht="36.75" thickBot="1">
      <c r="B19" s="1432" t="s">
        <v>34</v>
      </c>
      <c r="C19" s="3137">
        <v>0</v>
      </c>
      <c r="D19" s="3135">
        <v>0</v>
      </c>
      <c r="E19" s="3131">
        <v>0</v>
      </c>
      <c r="F19" s="3137">
        <v>0</v>
      </c>
      <c r="G19" s="3135">
        <v>0</v>
      </c>
      <c r="H19" s="3131">
        <v>0</v>
      </c>
      <c r="I19" s="3137">
        <v>0</v>
      </c>
      <c r="J19" s="3135">
        <v>0</v>
      </c>
      <c r="K19" s="3131">
        <v>0</v>
      </c>
      <c r="L19" s="3101">
        <v>0</v>
      </c>
      <c r="M19" s="3103">
        <v>0</v>
      </c>
      <c r="N19" s="3104">
        <v>0</v>
      </c>
    </row>
    <row r="20" spans="2:14" ht="34.5" customHeight="1" thickBot="1">
      <c r="B20" s="879" t="s">
        <v>35</v>
      </c>
      <c r="C20" s="3099">
        <f t="shared" ref="C20" si="0">C18</f>
        <v>0</v>
      </c>
      <c r="D20" s="3135">
        <v>1</v>
      </c>
      <c r="E20" s="3131">
        <v>1</v>
      </c>
      <c r="F20" s="3137">
        <v>0</v>
      </c>
      <c r="G20" s="3135">
        <v>16</v>
      </c>
      <c r="H20" s="3131">
        <v>16</v>
      </c>
      <c r="I20" s="3137">
        <v>0</v>
      </c>
      <c r="J20" s="3135">
        <v>0</v>
      </c>
      <c r="K20" s="3131">
        <v>0</v>
      </c>
      <c r="L20" s="3137">
        <v>0</v>
      </c>
      <c r="M20" s="3103">
        <v>17</v>
      </c>
      <c r="N20" s="3104">
        <v>17</v>
      </c>
    </row>
  </sheetData>
  <mergeCells count="8"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Лист49">
    <tabColor rgb="FF00B050"/>
  </sheetPr>
  <dimension ref="A1:N24"/>
  <sheetViews>
    <sheetView zoomScale="60" zoomScaleNormal="60" workbookViewId="0">
      <selection activeCell="L34" sqref="L34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11" customWidth="1"/>
    <col min="13" max="14" width="11.7109375" customWidth="1"/>
  </cols>
  <sheetData>
    <row r="1" spans="1:14" ht="22.5">
      <c r="A1" s="7796" t="s">
        <v>190</v>
      </c>
      <c r="B1" s="7796"/>
      <c r="C1" s="7796"/>
      <c r="D1" s="7796"/>
      <c r="E1" s="7796"/>
      <c r="F1" s="7796"/>
      <c r="G1" s="7796"/>
      <c r="H1" s="7796"/>
      <c r="I1" s="7796"/>
      <c r="J1" s="7796"/>
      <c r="K1" s="7796"/>
      <c r="L1" s="7796"/>
      <c r="M1" s="7796"/>
      <c r="N1" s="7796"/>
    </row>
    <row r="2" spans="1:14" ht="22.5">
      <c r="A2" s="7797"/>
      <c r="B2" s="7797"/>
      <c r="C2" s="7797"/>
      <c r="D2" s="7797"/>
      <c r="E2" s="7797"/>
      <c r="F2" s="7797"/>
      <c r="G2" s="7797"/>
      <c r="H2" s="7797"/>
      <c r="I2" s="7797"/>
      <c r="J2" s="7797"/>
      <c r="K2" s="7797"/>
      <c r="L2" s="7797"/>
      <c r="M2" s="7797"/>
      <c r="N2" s="7797"/>
    </row>
    <row r="3" spans="1:14" ht="25.5" customHeight="1">
      <c r="A3" s="7796" t="s">
        <v>487</v>
      </c>
      <c r="B3" s="7796"/>
      <c r="C3" s="7796"/>
      <c r="D3" s="7796"/>
      <c r="E3" s="7796"/>
      <c r="F3" s="7796"/>
      <c r="G3" s="7796"/>
      <c r="H3" s="7796"/>
      <c r="I3" s="7796"/>
      <c r="J3" s="7796"/>
      <c r="K3" s="7796"/>
      <c r="L3" s="7796"/>
      <c r="M3" s="7796"/>
      <c r="N3" s="7796"/>
    </row>
    <row r="4" spans="1:14" ht="26.25" thickBot="1">
      <c r="A4" s="102">
        <v>2</v>
      </c>
      <c r="B4" s="218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</row>
    <row r="5" spans="1:14" ht="26.25" customHeight="1" thickBot="1">
      <c r="A5" s="102"/>
      <c r="B5" s="7798" t="s">
        <v>1</v>
      </c>
      <c r="C5" s="7800" t="s">
        <v>36</v>
      </c>
      <c r="D5" s="7800"/>
      <c r="E5" s="7800"/>
      <c r="F5" s="7800" t="s">
        <v>37</v>
      </c>
      <c r="G5" s="7800"/>
      <c r="H5" s="7800"/>
      <c r="I5" s="7800" t="s">
        <v>43</v>
      </c>
      <c r="J5" s="7800"/>
      <c r="K5" s="7800"/>
      <c r="L5" s="7794" t="s">
        <v>382</v>
      </c>
      <c r="M5" s="7794"/>
      <c r="N5" s="7794"/>
    </row>
    <row r="6" spans="1:14" ht="20.25" customHeight="1" thickBot="1">
      <c r="A6" s="102"/>
      <c r="B6" s="7798"/>
      <c r="C6" s="7800"/>
      <c r="D6" s="7800"/>
      <c r="E6" s="7800"/>
      <c r="F6" s="7800"/>
      <c r="G6" s="7800"/>
      <c r="H6" s="7800"/>
      <c r="I6" s="7800"/>
      <c r="J6" s="7800"/>
      <c r="K6" s="7800"/>
      <c r="L6" s="7794"/>
      <c r="M6" s="7794"/>
      <c r="N6" s="7794"/>
    </row>
    <row r="7" spans="1:14" ht="53.25" thickBot="1">
      <c r="A7" s="102"/>
      <c r="B7" s="7799"/>
      <c r="C7" s="1433" t="s">
        <v>7</v>
      </c>
      <c r="D7" s="1433" t="s">
        <v>8</v>
      </c>
      <c r="E7" s="1434" t="s">
        <v>9</v>
      </c>
      <c r="F7" s="1433" t="s">
        <v>7</v>
      </c>
      <c r="G7" s="1433" t="s">
        <v>8</v>
      </c>
      <c r="H7" s="1434" t="s">
        <v>9</v>
      </c>
      <c r="I7" s="1433" t="s">
        <v>7</v>
      </c>
      <c r="J7" s="1433" t="s">
        <v>8</v>
      </c>
      <c r="K7" s="1434" t="s">
        <v>9</v>
      </c>
      <c r="L7" s="1433" t="s">
        <v>7</v>
      </c>
      <c r="M7" s="1433" t="s">
        <v>8</v>
      </c>
      <c r="N7" s="1434" t="s">
        <v>9</v>
      </c>
    </row>
    <row r="8" spans="1:14" ht="27" thickBot="1">
      <c r="A8" s="102"/>
      <c r="B8" s="3127" t="s">
        <v>10</v>
      </c>
      <c r="C8" s="3128"/>
      <c r="D8" s="3129"/>
      <c r="E8" s="3130"/>
      <c r="F8" s="3128"/>
      <c r="G8" s="3129"/>
      <c r="H8" s="3131"/>
      <c r="I8" s="3132"/>
      <c r="J8" s="3129"/>
      <c r="K8" s="3131"/>
      <c r="L8" s="3133"/>
      <c r="M8" s="3103"/>
      <c r="N8" s="3104"/>
    </row>
    <row r="9" spans="1:14" ht="27" thickBot="1">
      <c r="A9" s="102"/>
      <c r="B9" s="3134" t="s">
        <v>156</v>
      </c>
      <c r="C9" s="3137">
        <v>0</v>
      </c>
      <c r="D9" s="3135">
        <v>16</v>
      </c>
      <c r="E9" s="3130">
        <v>16</v>
      </c>
      <c r="F9" s="3137">
        <v>0</v>
      </c>
      <c r="G9" s="3135">
        <v>9</v>
      </c>
      <c r="H9" s="3131">
        <v>9</v>
      </c>
      <c r="I9" s="3136">
        <v>0</v>
      </c>
      <c r="J9" s="3135">
        <v>0</v>
      </c>
      <c r="K9" s="3131">
        <v>0</v>
      </c>
      <c r="L9" s="3137">
        <v>0</v>
      </c>
      <c r="M9" s="3103">
        <v>25</v>
      </c>
      <c r="N9" s="3104">
        <v>25</v>
      </c>
    </row>
    <row r="10" spans="1:14" ht="27" thickBot="1">
      <c r="A10" s="102"/>
      <c r="B10" s="3127" t="s">
        <v>314</v>
      </c>
      <c r="C10" s="3137">
        <v>0</v>
      </c>
      <c r="D10" s="3135">
        <v>16</v>
      </c>
      <c r="E10" s="3130">
        <v>16</v>
      </c>
      <c r="F10" s="3137">
        <v>0</v>
      </c>
      <c r="G10" s="3135">
        <v>9</v>
      </c>
      <c r="H10" s="3131">
        <v>9</v>
      </c>
      <c r="I10" s="3136">
        <v>0</v>
      </c>
      <c r="J10" s="3135">
        <v>0</v>
      </c>
      <c r="K10" s="3131">
        <v>0</v>
      </c>
      <c r="L10" s="3137">
        <v>0</v>
      </c>
      <c r="M10" s="3103">
        <v>25</v>
      </c>
      <c r="N10" s="3104">
        <v>25</v>
      </c>
    </row>
    <row r="11" spans="1:14" ht="27" thickBot="1">
      <c r="A11" s="102"/>
      <c r="B11" s="3138" t="s">
        <v>15</v>
      </c>
      <c r="C11" s="3137"/>
      <c r="D11" s="3135"/>
      <c r="E11" s="3130"/>
      <c r="F11" s="3137"/>
      <c r="G11" s="3135"/>
      <c r="H11" s="3131"/>
      <c r="I11" s="3136"/>
      <c r="J11" s="3135"/>
      <c r="K11" s="3131"/>
      <c r="L11" s="3137"/>
      <c r="M11" s="3103"/>
      <c r="N11" s="3104"/>
    </row>
    <row r="12" spans="1:14" ht="27" thickBot="1">
      <c r="A12" s="102"/>
      <c r="B12" s="3139" t="s">
        <v>16</v>
      </c>
      <c r="C12" s="3137"/>
      <c r="D12" s="3135"/>
      <c r="E12" s="3130"/>
      <c r="F12" s="3137"/>
      <c r="G12" s="3135"/>
      <c r="H12" s="3131"/>
      <c r="I12" s="3136"/>
      <c r="J12" s="3135"/>
      <c r="K12" s="3131"/>
      <c r="L12" s="3137"/>
      <c r="M12" s="3103"/>
      <c r="N12" s="3104"/>
    </row>
    <row r="13" spans="1:14" ht="27" thickBot="1">
      <c r="A13" s="102"/>
      <c r="B13" s="3134" t="s">
        <v>156</v>
      </c>
      <c r="C13" s="3137">
        <v>0</v>
      </c>
      <c r="D13" s="3135">
        <v>16</v>
      </c>
      <c r="E13" s="3130">
        <v>16</v>
      </c>
      <c r="F13" s="3137">
        <v>0</v>
      </c>
      <c r="G13" s="3135">
        <v>9</v>
      </c>
      <c r="H13" s="3131">
        <v>9</v>
      </c>
      <c r="I13" s="3136">
        <v>0</v>
      </c>
      <c r="J13" s="3135">
        <v>0</v>
      </c>
      <c r="K13" s="3131">
        <v>0</v>
      </c>
      <c r="L13" s="3137">
        <v>0</v>
      </c>
      <c r="M13" s="3103">
        <v>25</v>
      </c>
      <c r="N13" s="3104">
        <v>25</v>
      </c>
    </row>
    <row r="14" spans="1:14" ht="27" thickBot="1">
      <c r="A14" s="102"/>
      <c r="B14" s="3139" t="s">
        <v>17</v>
      </c>
      <c r="C14" s="3137">
        <v>0</v>
      </c>
      <c r="D14" s="3135">
        <v>16</v>
      </c>
      <c r="E14" s="3130">
        <v>16</v>
      </c>
      <c r="F14" s="3137">
        <v>0</v>
      </c>
      <c r="G14" s="3135">
        <v>9</v>
      </c>
      <c r="H14" s="3131">
        <v>9</v>
      </c>
      <c r="I14" s="3136">
        <v>0</v>
      </c>
      <c r="J14" s="3135">
        <v>0</v>
      </c>
      <c r="K14" s="3131">
        <v>0</v>
      </c>
      <c r="L14" s="3137">
        <v>0</v>
      </c>
      <c r="M14" s="3103">
        <v>25</v>
      </c>
      <c r="N14" s="3104">
        <v>25</v>
      </c>
    </row>
    <row r="15" spans="1:14" ht="51.75" thickBot="1">
      <c r="A15" s="102"/>
      <c r="B15" s="3127" t="s">
        <v>18</v>
      </c>
      <c r="C15" s="3137">
        <v>0</v>
      </c>
      <c r="D15" s="3135">
        <v>0</v>
      </c>
      <c r="E15" s="3130">
        <v>0</v>
      </c>
      <c r="F15" s="3137">
        <v>0</v>
      </c>
      <c r="G15" s="3135">
        <v>0</v>
      </c>
      <c r="H15" s="3131">
        <v>0</v>
      </c>
      <c r="I15" s="3136">
        <v>0</v>
      </c>
      <c r="J15" s="3135">
        <v>0</v>
      </c>
      <c r="K15" s="3131">
        <v>0</v>
      </c>
      <c r="L15" s="3137">
        <v>0</v>
      </c>
      <c r="M15" s="3135">
        <v>0</v>
      </c>
      <c r="N15" s="3131">
        <v>0</v>
      </c>
    </row>
    <row r="16" spans="1:14" ht="27" thickBot="1">
      <c r="A16" s="102"/>
      <c r="B16" s="3134" t="s">
        <v>156</v>
      </c>
      <c r="C16" s="3137">
        <v>0</v>
      </c>
      <c r="D16" s="3135">
        <v>0</v>
      </c>
      <c r="E16" s="3130">
        <v>0</v>
      </c>
      <c r="F16" s="3137">
        <v>0</v>
      </c>
      <c r="G16" s="3135">
        <v>0</v>
      </c>
      <c r="H16" s="3131">
        <v>0</v>
      </c>
      <c r="I16" s="3136">
        <v>0</v>
      </c>
      <c r="J16" s="3135">
        <v>0</v>
      </c>
      <c r="K16" s="3131">
        <v>0</v>
      </c>
      <c r="L16" s="3137">
        <v>0</v>
      </c>
      <c r="M16" s="3103">
        <v>0</v>
      </c>
      <c r="N16" s="3104">
        <v>0</v>
      </c>
    </row>
    <row r="17" spans="1:14" ht="33.75" customHeight="1" thickBot="1">
      <c r="A17" s="102"/>
      <c r="B17" s="3127" t="s">
        <v>19</v>
      </c>
      <c r="C17" s="3137">
        <v>0</v>
      </c>
      <c r="D17" s="3135">
        <v>0</v>
      </c>
      <c r="E17" s="3130">
        <v>0</v>
      </c>
      <c r="F17" s="3137">
        <v>0</v>
      </c>
      <c r="G17" s="3135">
        <v>0</v>
      </c>
      <c r="H17" s="3131">
        <v>0</v>
      </c>
      <c r="I17" s="3136">
        <v>0</v>
      </c>
      <c r="J17" s="3135">
        <v>0</v>
      </c>
      <c r="K17" s="3131">
        <v>0</v>
      </c>
      <c r="L17" s="3137">
        <v>0</v>
      </c>
      <c r="M17" s="3103">
        <v>0</v>
      </c>
      <c r="N17" s="3104">
        <v>0</v>
      </c>
    </row>
    <row r="18" spans="1:14" ht="27" thickBot="1">
      <c r="A18" s="102"/>
      <c r="B18" s="3140" t="s">
        <v>191</v>
      </c>
      <c r="C18" s="3137">
        <v>0</v>
      </c>
      <c r="D18" s="3135">
        <v>16</v>
      </c>
      <c r="E18" s="3130">
        <v>16</v>
      </c>
      <c r="F18" s="3137">
        <v>0</v>
      </c>
      <c r="G18" s="3135">
        <v>9</v>
      </c>
      <c r="H18" s="3131">
        <v>9</v>
      </c>
      <c r="I18" s="3136">
        <v>0</v>
      </c>
      <c r="J18" s="3135">
        <v>0</v>
      </c>
      <c r="K18" s="3131">
        <v>0</v>
      </c>
      <c r="L18" s="3137">
        <v>0</v>
      </c>
      <c r="M18" s="3103">
        <v>25</v>
      </c>
      <c r="N18" s="3104">
        <v>25</v>
      </c>
    </row>
    <row r="19" spans="1:14" ht="36.75" thickBot="1">
      <c r="A19" s="102"/>
      <c r="B19" s="3140" t="s">
        <v>34</v>
      </c>
      <c r="C19" s="3137">
        <v>0</v>
      </c>
      <c r="D19" s="3135">
        <v>0</v>
      </c>
      <c r="E19" s="3130">
        <v>0</v>
      </c>
      <c r="F19" s="3137">
        <v>0</v>
      </c>
      <c r="G19" s="3135">
        <v>0</v>
      </c>
      <c r="H19" s="3131">
        <v>0</v>
      </c>
      <c r="I19" s="3136">
        <v>0</v>
      </c>
      <c r="J19" s="3135">
        <v>0</v>
      </c>
      <c r="K19" s="3131">
        <v>0</v>
      </c>
      <c r="L19" s="3137">
        <v>0</v>
      </c>
      <c r="M19" s="3135">
        <v>0</v>
      </c>
      <c r="N19" s="3131">
        <v>0</v>
      </c>
    </row>
    <row r="20" spans="1:14" ht="26.25" thickBot="1">
      <c r="A20" s="102"/>
      <c r="B20" s="1639" t="s">
        <v>35</v>
      </c>
      <c r="C20" s="1636">
        <f>C18+C19</f>
        <v>0</v>
      </c>
      <c r="D20" s="1637">
        <v>16</v>
      </c>
      <c r="E20" s="3141">
        <v>16</v>
      </c>
      <c r="F20" s="3124">
        <f t="shared" ref="F20:K20" si="0">F18+F19</f>
        <v>0</v>
      </c>
      <c r="G20" s="3125">
        <f t="shared" si="0"/>
        <v>9</v>
      </c>
      <c r="H20" s="3126">
        <f t="shared" si="0"/>
        <v>9</v>
      </c>
      <c r="I20" s="1635">
        <f t="shared" si="0"/>
        <v>0</v>
      </c>
      <c r="J20" s="1637">
        <f t="shared" si="0"/>
        <v>0</v>
      </c>
      <c r="K20" s="1638">
        <f t="shared" si="0"/>
        <v>0</v>
      </c>
      <c r="L20" s="1636">
        <f>L18+L19</f>
        <v>0</v>
      </c>
      <c r="M20" s="1637">
        <v>25</v>
      </c>
      <c r="N20" s="1772">
        <v>25</v>
      </c>
    </row>
    <row r="22" spans="1:14" ht="25.5">
      <c r="B22" s="219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</row>
    <row r="23" spans="1:14" ht="25.5">
      <c r="B23" s="7795"/>
      <c r="C23" s="7795"/>
      <c r="D23" s="7795"/>
      <c r="E23" s="7795"/>
      <c r="F23" s="7795"/>
      <c r="G23" s="7795"/>
      <c r="H23" s="7795"/>
      <c r="I23" s="7795"/>
      <c r="J23" s="7795"/>
      <c r="K23" s="7795"/>
      <c r="L23" s="7795"/>
      <c r="M23" s="7795"/>
      <c r="N23" s="7795"/>
    </row>
    <row r="24" spans="1:14" ht="25.5">
      <c r="B24" s="219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</row>
  </sheetData>
  <mergeCells count="9">
    <mergeCell ref="B23:N23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Лист74">
    <tabColor rgb="FF00B050"/>
  </sheetPr>
  <dimension ref="A1:IW18"/>
  <sheetViews>
    <sheetView zoomScale="55" zoomScaleNormal="55" workbookViewId="0">
      <selection activeCell="L34" sqref="L34"/>
    </sheetView>
  </sheetViews>
  <sheetFormatPr defaultColWidth="9.140625" defaultRowHeight="25.5"/>
  <cols>
    <col min="1" max="1" width="3" style="107" customWidth="1"/>
    <col min="2" max="2" width="76.140625" style="107" customWidth="1"/>
    <col min="3" max="3" width="12.7109375" style="107" customWidth="1"/>
    <col min="4" max="4" width="14.28515625" style="107" customWidth="1"/>
    <col min="5" max="5" width="12.28515625" style="107" customWidth="1"/>
    <col min="6" max="6" width="13.5703125" style="107" customWidth="1"/>
    <col min="7" max="7" width="12.85546875" style="107" customWidth="1"/>
    <col min="8" max="8" width="11.7109375" style="107" customWidth="1"/>
    <col min="9" max="9" width="14.7109375" style="107" customWidth="1"/>
    <col min="10" max="10" width="13.7109375" style="107" customWidth="1"/>
    <col min="11" max="11" width="14.28515625" style="107" customWidth="1"/>
    <col min="12" max="12" width="12.5703125" style="107" customWidth="1"/>
    <col min="13" max="13" width="14.42578125" style="107" customWidth="1"/>
    <col min="14" max="14" width="12.85546875" style="107" customWidth="1"/>
    <col min="15" max="15" width="13.5703125" style="107" customWidth="1"/>
    <col min="16" max="16" width="15.28515625" style="107" customWidth="1"/>
    <col min="17" max="18" width="14.85546875" style="107" customWidth="1"/>
    <col min="19" max="20" width="15.2851562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072"/>
  </cols>
  <sheetData>
    <row r="1" spans="1:40">
      <c r="A1" s="7801" t="s">
        <v>190</v>
      </c>
      <c r="B1" s="7801"/>
      <c r="C1" s="7801"/>
      <c r="D1" s="7801"/>
      <c r="E1" s="7801"/>
      <c r="F1" s="7801"/>
      <c r="G1" s="7801"/>
      <c r="H1" s="7801"/>
      <c r="I1" s="7801"/>
      <c r="J1" s="7801"/>
      <c r="K1" s="7801"/>
      <c r="L1" s="7801"/>
      <c r="M1" s="7801"/>
      <c r="N1" s="7801"/>
      <c r="O1" s="7801"/>
      <c r="P1" s="7801"/>
      <c r="Q1" s="7801"/>
      <c r="R1" s="7801"/>
      <c r="S1" s="7801"/>
      <c r="T1" s="7801"/>
    </row>
    <row r="2" spans="1:40" ht="9" customHeight="1">
      <c r="A2" s="7802"/>
      <c r="B2" s="7802"/>
      <c r="C2" s="7802"/>
      <c r="D2" s="7802"/>
      <c r="E2" s="7802"/>
      <c r="F2" s="7802"/>
      <c r="G2" s="7802"/>
      <c r="H2" s="7802"/>
      <c r="I2" s="7802"/>
      <c r="J2" s="7802"/>
      <c r="K2" s="7802"/>
      <c r="L2" s="7802"/>
      <c r="M2" s="7802"/>
      <c r="N2" s="7802"/>
      <c r="O2" s="7802"/>
      <c r="P2" s="7802"/>
      <c r="Q2" s="7802"/>
      <c r="R2" s="7802"/>
      <c r="S2" s="7802"/>
      <c r="T2" s="7802"/>
    </row>
    <row r="3" spans="1:40" ht="25.5" customHeight="1">
      <c r="A3" s="7801" t="s">
        <v>488</v>
      </c>
      <c r="B3" s="7801"/>
      <c r="C3" s="7801"/>
      <c r="D3" s="7801"/>
      <c r="E3" s="7801"/>
      <c r="F3" s="7801"/>
      <c r="G3" s="7801"/>
      <c r="H3" s="7801"/>
      <c r="I3" s="7801"/>
      <c r="J3" s="7801"/>
      <c r="K3" s="7801"/>
      <c r="L3" s="7801"/>
      <c r="M3" s="7801"/>
      <c r="N3" s="7801"/>
      <c r="O3" s="7801"/>
      <c r="P3" s="7801"/>
      <c r="Q3" s="7801"/>
      <c r="R3" s="7801"/>
      <c r="S3" s="7801"/>
      <c r="T3" s="7801"/>
    </row>
    <row r="4" spans="1:40" ht="26.25" thickBot="1">
      <c r="A4" s="107">
        <v>2</v>
      </c>
      <c r="B4" s="224"/>
    </row>
    <row r="5" spans="1:40" ht="26.25" thickBot="1">
      <c r="B5" s="7773" t="s">
        <v>1</v>
      </c>
      <c r="C5" s="7803" t="s">
        <v>36</v>
      </c>
      <c r="D5" s="7803"/>
      <c r="E5" s="7803"/>
      <c r="F5" s="7804" t="s">
        <v>37</v>
      </c>
      <c r="G5" s="7804"/>
      <c r="H5" s="7804"/>
      <c r="I5" s="7805" t="s">
        <v>43</v>
      </c>
      <c r="J5" s="7805"/>
      <c r="K5" s="7805"/>
      <c r="L5" s="7806" t="s">
        <v>148</v>
      </c>
      <c r="M5" s="7806"/>
      <c r="N5" s="7806"/>
      <c r="O5" s="7803" t="s">
        <v>152</v>
      </c>
      <c r="P5" s="7803"/>
      <c r="Q5" s="7803"/>
      <c r="R5" s="7776" t="s">
        <v>311</v>
      </c>
      <c r="S5" s="7776"/>
      <c r="T5" s="7776"/>
    </row>
    <row r="6" spans="1:40" ht="18" customHeight="1" thickBot="1">
      <c r="B6" s="7773"/>
      <c r="C6" s="7803"/>
      <c r="D6" s="7803"/>
      <c r="E6" s="7803"/>
      <c r="F6" s="7804"/>
      <c r="G6" s="7804"/>
      <c r="H6" s="7804"/>
      <c r="I6" s="7805"/>
      <c r="J6" s="7805"/>
      <c r="K6" s="7805"/>
      <c r="L6" s="7806"/>
      <c r="M6" s="7806"/>
      <c r="N6" s="7806"/>
      <c r="O6" s="7803"/>
      <c r="P6" s="7803"/>
      <c r="Q6" s="7803"/>
      <c r="R6" s="7776"/>
      <c r="S6" s="7776"/>
      <c r="T6" s="7776"/>
    </row>
    <row r="7" spans="1:40" ht="53.25" thickBot="1">
      <c r="B7" s="7773"/>
      <c r="C7" s="2073" t="s">
        <v>7</v>
      </c>
      <c r="D7" s="2073" t="s">
        <v>8</v>
      </c>
      <c r="E7" s="2074" t="s">
        <v>9</v>
      </c>
      <c r="F7" s="2073" t="s">
        <v>7</v>
      </c>
      <c r="G7" s="2073" t="s">
        <v>8</v>
      </c>
      <c r="H7" s="2074" t="s">
        <v>9</v>
      </c>
      <c r="I7" s="2073" t="s">
        <v>7</v>
      </c>
      <c r="J7" s="2073" t="s">
        <v>8</v>
      </c>
      <c r="K7" s="2074" t="s">
        <v>9</v>
      </c>
      <c r="L7" s="2073" t="s">
        <v>7</v>
      </c>
      <c r="M7" s="2073" t="s">
        <v>8</v>
      </c>
      <c r="N7" s="2074" t="s">
        <v>9</v>
      </c>
      <c r="O7" s="2073" t="s">
        <v>7</v>
      </c>
      <c r="P7" s="2073" t="s">
        <v>8</v>
      </c>
      <c r="Q7" s="2074" t="s">
        <v>9</v>
      </c>
      <c r="R7" s="2073" t="s">
        <v>7</v>
      </c>
      <c r="S7" s="2073" t="s">
        <v>8</v>
      </c>
      <c r="T7" s="2075" t="s">
        <v>9</v>
      </c>
    </row>
    <row r="8" spans="1:40" ht="27" thickBot="1">
      <c r="B8" s="2076" t="s">
        <v>10</v>
      </c>
      <c r="C8" s="2077"/>
      <c r="D8" s="2078"/>
      <c r="E8" s="2079"/>
      <c r="F8" s="2077"/>
      <c r="G8" s="2078"/>
      <c r="H8" s="2079"/>
      <c r="I8" s="2080"/>
      <c r="J8" s="2080"/>
      <c r="K8" s="2081"/>
      <c r="L8" s="2077"/>
      <c r="M8" s="2078"/>
      <c r="N8" s="2079"/>
      <c r="O8" s="3151"/>
      <c r="P8" s="3152"/>
      <c r="Q8" s="3153"/>
      <c r="R8" s="2082"/>
      <c r="S8" s="2083"/>
      <c r="T8" s="2084"/>
    </row>
    <row r="9" spans="1:40" ht="27" thickBot="1">
      <c r="B9" s="3142" t="s">
        <v>312</v>
      </c>
      <c r="C9" s="3137">
        <v>0</v>
      </c>
      <c r="D9" s="3135">
        <v>19</v>
      </c>
      <c r="E9" s="3131">
        <v>19</v>
      </c>
      <c r="F9" s="3137">
        <v>0</v>
      </c>
      <c r="G9" s="3135">
        <v>14</v>
      </c>
      <c r="H9" s="3131">
        <v>14</v>
      </c>
      <c r="I9" s="3137">
        <v>0</v>
      </c>
      <c r="J9" s="3135">
        <v>13</v>
      </c>
      <c r="K9" s="3131">
        <v>13</v>
      </c>
      <c r="L9" s="3137">
        <v>0</v>
      </c>
      <c r="M9" s="3135">
        <v>0</v>
      </c>
      <c r="N9" s="3131">
        <v>0</v>
      </c>
      <c r="O9" s="3121">
        <v>0</v>
      </c>
      <c r="P9" s="3122">
        <v>0</v>
      </c>
      <c r="Q9" s="3123">
        <v>0</v>
      </c>
      <c r="R9" s="3137">
        <v>0</v>
      </c>
      <c r="S9" s="3103">
        <v>46</v>
      </c>
      <c r="T9" s="3104">
        <v>46</v>
      </c>
    </row>
    <row r="10" spans="1:40" ht="27" thickBot="1">
      <c r="B10" s="3143" t="s">
        <v>313</v>
      </c>
      <c r="C10" s="3137">
        <v>0</v>
      </c>
      <c r="D10" s="3122">
        <v>19</v>
      </c>
      <c r="E10" s="3123">
        <v>19</v>
      </c>
      <c r="F10" s="3137">
        <v>0</v>
      </c>
      <c r="G10" s="3122">
        <v>14</v>
      </c>
      <c r="H10" s="3123">
        <v>14</v>
      </c>
      <c r="I10" s="3121">
        <v>0</v>
      </c>
      <c r="J10" s="3122">
        <v>13</v>
      </c>
      <c r="K10" s="3123">
        <v>13</v>
      </c>
      <c r="L10" s="3137">
        <v>0</v>
      </c>
      <c r="M10" s="3135">
        <v>0</v>
      </c>
      <c r="N10" s="3131">
        <v>0</v>
      </c>
      <c r="O10" s="3137">
        <v>0</v>
      </c>
      <c r="P10" s="3135">
        <v>0</v>
      </c>
      <c r="Q10" s="3131">
        <v>0</v>
      </c>
      <c r="R10" s="3137">
        <v>0</v>
      </c>
      <c r="S10" s="3116">
        <v>46</v>
      </c>
      <c r="T10" s="3117">
        <v>46</v>
      </c>
      <c r="V10" s="2086"/>
      <c r="W10" s="2087"/>
      <c r="X10" s="2087"/>
      <c r="Y10" s="2087"/>
      <c r="Z10" s="2087"/>
      <c r="AA10" s="2087"/>
      <c r="AB10" s="2087"/>
      <c r="AC10" s="2087"/>
      <c r="AD10" s="2087"/>
      <c r="AE10" s="2087"/>
      <c r="AF10" s="2087"/>
      <c r="AG10" s="2087"/>
      <c r="AH10" s="2087"/>
      <c r="AI10" s="2087"/>
      <c r="AJ10" s="2087"/>
      <c r="AK10" s="2087"/>
      <c r="AL10" s="2088"/>
      <c r="AM10" s="2088"/>
      <c r="AN10" s="2088"/>
    </row>
    <row r="11" spans="1:40" ht="27" thickBot="1">
      <c r="B11" s="3144" t="s">
        <v>15</v>
      </c>
      <c r="C11" s="3137"/>
      <c r="D11" s="3135"/>
      <c r="E11" s="3131"/>
      <c r="F11" s="3137"/>
      <c r="G11" s="3135"/>
      <c r="H11" s="3131"/>
      <c r="I11" s="3137"/>
      <c r="J11" s="3135"/>
      <c r="K11" s="3131"/>
      <c r="L11" s="3137"/>
      <c r="M11" s="3135"/>
      <c r="N11" s="3131"/>
      <c r="O11" s="3101"/>
      <c r="P11" s="3103"/>
      <c r="Q11" s="3104"/>
      <c r="R11" s="3101"/>
      <c r="S11" s="3103"/>
      <c r="T11" s="3104"/>
      <c r="V11" s="2091"/>
      <c r="W11" s="2087"/>
      <c r="X11" s="2087"/>
      <c r="Y11" s="2087"/>
      <c r="Z11" s="2087"/>
      <c r="AA11" s="2087"/>
      <c r="AB11" s="2087"/>
      <c r="AC11" s="2087"/>
      <c r="AD11" s="2087"/>
      <c r="AE11" s="2087"/>
      <c r="AF11" s="2087"/>
      <c r="AG11" s="2087"/>
      <c r="AH11" s="2087"/>
      <c r="AI11" s="2087"/>
      <c r="AJ11" s="2087"/>
      <c r="AK11" s="2087"/>
      <c r="AL11" s="2087"/>
      <c r="AM11" s="2088"/>
      <c r="AN11" s="2088"/>
    </row>
    <row r="12" spans="1:40" ht="27" thickBot="1">
      <c r="B12" s="3145" t="s">
        <v>16</v>
      </c>
      <c r="C12" s="3137"/>
      <c r="D12" s="3122"/>
      <c r="E12" s="3123"/>
      <c r="F12" s="3137"/>
      <c r="G12" s="3122"/>
      <c r="H12" s="3123"/>
      <c r="I12" s="3121"/>
      <c r="J12" s="3122"/>
      <c r="K12" s="3123"/>
      <c r="L12" s="3137"/>
      <c r="M12" s="3135"/>
      <c r="N12" s="3131"/>
      <c r="O12" s="3137"/>
      <c r="P12" s="3135"/>
      <c r="Q12" s="3131"/>
      <c r="R12" s="3137"/>
      <c r="S12" s="3116"/>
      <c r="T12" s="3117"/>
      <c r="V12" s="2092"/>
      <c r="W12" s="2087"/>
      <c r="X12" s="2087"/>
      <c r="Y12" s="2087"/>
      <c r="Z12" s="2087"/>
      <c r="AA12" s="2087"/>
      <c r="AB12" s="2087"/>
      <c r="AC12" s="2087"/>
      <c r="AD12" s="2087"/>
      <c r="AE12" s="2087"/>
      <c r="AF12" s="2087"/>
      <c r="AG12" s="2087"/>
      <c r="AH12" s="2087"/>
      <c r="AI12" s="2087"/>
      <c r="AJ12" s="2087"/>
      <c r="AK12" s="2087"/>
      <c r="AL12" s="2087"/>
      <c r="AM12" s="2088"/>
      <c r="AN12" s="2088"/>
    </row>
    <row r="13" spans="1:40" ht="27" thickBot="1">
      <c r="B13" s="3146" t="s">
        <v>312</v>
      </c>
      <c r="C13" s="3137">
        <v>0</v>
      </c>
      <c r="D13" s="3122">
        <v>19</v>
      </c>
      <c r="E13" s="3123">
        <v>19</v>
      </c>
      <c r="F13" s="3137">
        <v>0</v>
      </c>
      <c r="G13" s="3122">
        <v>14</v>
      </c>
      <c r="H13" s="3123">
        <v>14</v>
      </c>
      <c r="I13" s="3121">
        <v>0</v>
      </c>
      <c r="J13" s="3122">
        <v>13</v>
      </c>
      <c r="K13" s="3123">
        <v>13</v>
      </c>
      <c r="L13" s="3137">
        <v>0</v>
      </c>
      <c r="M13" s="3135">
        <v>0</v>
      </c>
      <c r="N13" s="3131">
        <v>0</v>
      </c>
      <c r="O13" s="3137">
        <v>0</v>
      </c>
      <c r="P13" s="3135">
        <v>0</v>
      </c>
      <c r="Q13" s="3131">
        <v>0</v>
      </c>
      <c r="R13" s="3137">
        <v>0</v>
      </c>
      <c r="S13" s="3116">
        <v>46</v>
      </c>
      <c r="T13" s="3117">
        <v>46</v>
      </c>
    </row>
    <row r="14" spans="1:40" ht="27" thickBot="1">
      <c r="B14" s="3145" t="s">
        <v>17</v>
      </c>
      <c r="C14" s="3137">
        <v>0</v>
      </c>
      <c r="D14" s="3122">
        <v>19</v>
      </c>
      <c r="E14" s="3123">
        <v>19</v>
      </c>
      <c r="F14" s="3137">
        <v>0</v>
      </c>
      <c r="G14" s="3122">
        <v>14</v>
      </c>
      <c r="H14" s="3123">
        <v>14</v>
      </c>
      <c r="I14" s="3121">
        <v>0</v>
      </c>
      <c r="J14" s="3122">
        <v>13</v>
      </c>
      <c r="K14" s="3123">
        <v>13</v>
      </c>
      <c r="L14" s="3137">
        <v>0</v>
      </c>
      <c r="M14" s="3135">
        <v>0</v>
      </c>
      <c r="N14" s="3131">
        <v>0</v>
      </c>
      <c r="O14" s="3137">
        <v>0</v>
      </c>
      <c r="P14" s="3135">
        <v>0</v>
      </c>
      <c r="Q14" s="3131">
        <v>0</v>
      </c>
      <c r="R14" s="3137">
        <v>0</v>
      </c>
      <c r="S14" s="3116">
        <v>46</v>
      </c>
      <c r="T14" s="3117">
        <v>46</v>
      </c>
    </row>
    <row r="15" spans="1:40" ht="51.75" thickBot="1">
      <c r="B15" s="3147" t="s">
        <v>18</v>
      </c>
      <c r="C15" s="3137">
        <v>0</v>
      </c>
      <c r="D15" s="3135">
        <v>0</v>
      </c>
      <c r="E15" s="3131">
        <v>0</v>
      </c>
      <c r="F15" s="3137">
        <v>0</v>
      </c>
      <c r="G15" s="3135">
        <v>0</v>
      </c>
      <c r="H15" s="3131">
        <v>0</v>
      </c>
      <c r="I15" s="3137">
        <v>0</v>
      </c>
      <c r="J15" s="3135">
        <v>0</v>
      </c>
      <c r="K15" s="3131">
        <v>0</v>
      </c>
      <c r="L15" s="3137">
        <v>0</v>
      </c>
      <c r="M15" s="3135">
        <v>0</v>
      </c>
      <c r="N15" s="3131">
        <v>0</v>
      </c>
      <c r="O15" s="3137">
        <v>0</v>
      </c>
      <c r="P15" s="3135">
        <v>0</v>
      </c>
      <c r="Q15" s="3131">
        <v>0</v>
      </c>
      <c r="R15" s="3137">
        <v>0</v>
      </c>
      <c r="S15" s="3135">
        <v>0</v>
      </c>
      <c r="T15" s="3131">
        <v>0</v>
      </c>
    </row>
    <row r="16" spans="1:40" ht="27" thickBot="1">
      <c r="B16" s="3148" t="s">
        <v>312</v>
      </c>
      <c r="C16" s="3137">
        <v>0</v>
      </c>
      <c r="D16" s="3122">
        <v>19</v>
      </c>
      <c r="E16" s="3123">
        <v>19</v>
      </c>
      <c r="F16" s="3137">
        <v>0</v>
      </c>
      <c r="G16" s="3122">
        <v>14</v>
      </c>
      <c r="H16" s="3123">
        <v>14</v>
      </c>
      <c r="I16" s="3121">
        <v>0</v>
      </c>
      <c r="J16" s="3122">
        <v>13</v>
      </c>
      <c r="K16" s="3123">
        <v>13</v>
      </c>
      <c r="L16" s="3137">
        <v>0</v>
      </c>
      <c r="M16" s="3135">
        <v>0</v>
      </c>
      <c r="N16" s="3131">
        <v>0</v>
      </c>
      <c r="O16" s="3137">
        <v>0</v>
      </c>
      <c r="P16" s="3135">
        <v>0</v>
      </c>
      <c r="Q16" s="3131">
        <v>0</v>
      </c>
      <c r="R16" s="3137">
        <v>0</v>
      </c>
      <c r="S16" s="3116">
        <v>46</v>
      </c>
      <c r="T16" s="3117">
        <v>46</v>
      </c>
    </row>
    <row r="17" spans="2:20" ht="30.75" customHeight="1" thickBot="1">
      <c r="B17" s="3149" t="s">
        <v>19</v>
      </c>
      <c r="C17" s="3137">
        <v>0</v>
      </c>
      <c r="D17" s="3135">
        <v>0</v>
      </c>
      <c r="E17" s="3131">
        <v>0</v>
      </c>
      <c r="F17" s="3137">
        <v>0</v>
      </c>
      <c r="G17" s="3135">
        <v>0</v>
      </c>
      <c r="H17" s="3131">
        <v>0</v>
      </c>
      <c r="I17" s="3137">
        <v>0</v>
      </c>
      <c r="J17" s="3135">
        <v>0</v>
      </c>
      <c r="K17" s="3131">
        <v>0</v>
      </c>
      <c r="L17" s="3137">
        <v>0</v>
      </c>
      <c r="M17" s="3135">
        <v>0</v>
      </c>
      <c r="N17" s="3131">
        <v>0</v>
      </c>
      <c r="O17" s="3137">
        <v>0</v>
      </c>
      <c r="P17" s="3135">
        <v>0</v>
      </c>
      <c r="Q17" s="3131">
        <v>0</v>
      </c>
      <c r="R17" s="3101">
        <v>0</v>
      </c>
      <c r="S17" s="3103">
        <v>0</v>
      </c>
      <c r="T17" s="3104">
        <v>0</v>
      </c>
    </row>
    <row r="18" spans="2:20" ht="35.25" customHeight="1" thickBot="1">
      <c r="B18" s="3150" t="s">
        <v>14</v>
      </c>
      <c r="C18" s="3099">
        <v>0</v>
      </c>
      <c r="D18" s="3125">
        <v>19</v>
      </c>
      <c r="E18" s="3126">
        <v>19</v>
      </c>
      <c r="F18" s="3099">
        <v>0</v>
      </c>
      <c r="G18" s="3125">
        <v>14</v>
      </c>
      <c r="H18" s="3126">
        <v>14</v>
      </c>
      <c r="I18" s="3124">
        <v>0</v>
      </c>
      <c r="J18" s="3125">
        <v>13</v>
      </c>
      <c r="K18" s="3126">
        <v>13</v>
      </c>
      <c r="L18" s="3099">
        <v>0</v>
      </c>
      <c r="M18" s="3100">
        <v>0</v>
      </c>
      <c r="N18" s="3118">
        <v>0</v>
      </c>
      <c r="O18" s="3099">
        <v>0</v>
      </c>
      <c r="P18" s="3100">
        <v>0</v>
      </c>
      <c r="Q18" s="3118">
        <v>0</v>
      </c>
      <c r="R18" s="3099">
        <v>0</v>
      </c>
      <c r="S18" s="3116">
        <v>46</v>
      </c>
      <c r="T18" s="3117">
        <v>46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Лист47">
    <tabColor rgb="FF00B050"/>
  </sheetPr>
  <dimension ref="A1:AE29"/>
  <sheetViews>
    <sheetView zoomScale="60" zoomScaleNormal="60" workbookViewId="0">
      <selection activeCell="B26" sqref="B26:M26"/>
    </sheetView>
  </sheetViews>
  <sheetFormatPr defaultRowHeight="20.25"/>
  <cols>
    <col min="1" max="1" width="77.28515625" style="341" customWidth="1"/>
    <col min="2" max="2" width="12.42578125" style="341" customWidth="1"/>
    <col min="3" max="3" width="12.85546875" style="341" customWidth="1"/>
    <col min="4" max="4" width="12.28515625" style="341" customWidth="1"/>
    <col min="5" max="5" width="10.28515625" style="341" customWidth="1"/>
    <col min="6" max="6" width="10" style="341" customWidth="1"/>
    <col min="7" max="7" width="11" style="341" customWidth="1"/>
    <col min="8" max="8" width="10.7109375" style="341" customWidth="1"/>
    <col min="9" max="9" width="10.42578125" style="341" customWidth="1"/>
    <col min="10" max="10" width="12.28515625" style="341" customWidth="1"/>
    <col min="11" max="11" width="10.85546875" style="341" customWidth="1"/>
    <col min="12" max="12" width="11" style="341" customWidth="1"/>
    <col min="13" max="13" width="11.28515625" style="341" customWidth="1"/>
    <col min="14" max="14" width="12.5703125" style="341" customWidth="1"/>
    <col min="15" max="15" width="12.42578125" style="341" customWidth="1"/>
    <col min="16" max="16" width="10.85546875" style="341" customWidth="1"/>
    <col min="17" max="17" width="9.140625" style="341"/>
    <col min="18" max="18" width="12" style="341" customWidth="1"/>
    <col min="19" max="256" width="9.140625" style="341"/>
    <col min="257" max="257" width="73.42578125" style="341" customWidth="1"/>
    <col min="258" max="258" width="12.42578125" style="341" customWidth="1"/>
    <col min="259" max="259" width="12.85546875" style="341" customWidth="1"/>
    <col min="260" max="260" width="12.28515625" style="341" customWidth="1"/>
    <col min="261" max="261" width="10.28515625" style="341" customWidth="1"/>
    <col min="262" max="262" width="10" style="341" customWidth="1"/>
    <col min="263" max="263" width="11" style="341" customWidth="1"/>
    <col min="264" max="264" width="10.7109375" style="341" customWidth="1"/>
    <col min="265" max="265" width="10.42578125" style="341" customWidth="1"/>
    <col min="266" max="266" width="12.28515625" style="341" customWidth="1"/>
    <col min="267" max="267" width="10.85546875" style="341" customWidth="1"/>
    <col min="268" max="268" width="9.5703125" style="341" customWidth="1"/>
    <col min="269" max="269" width="11.28515625" style="341" customWidth="1"/>
    <col min="270" max="270" width="12.5703125" style="341" customWidth="1"/>
    <col min="271" max="271" width="12.42578125" style="341" customWidth="1"/>
    <col min="272" max="272" width="10.85546875" style="341" customWidth="1"/>
    <col min="273" max="512" width="9.140625" style="341"/>
    <col min="513" max="513" width="73.42578125" style="341" customWidth="1"/>
    <col min="514" max="514" width="12.42578125" style="341" customWidth="1"/>
    <col min="515" max="515" width="12.85546875" style="341" customWidth="1"/>
    <col min="516" max="516" width="12.28515625" style="341" customWidth="1"/>
    <col min="517" max="517" width="10.28515625" style="341" customWidth="1"/>
    <col min="518" max="518" width="10" style="341" customWidth="1"/>
    <col min="519" max="519" width="11" style="341" customWidth="1"/>
    <col min="520" max="520" width="10.7109375" style="341" customWidth="1"/>
    <col min="521" max="521" width="10.42578125" style="341" customWidth="1"/>
    <col min="522" max="522" width="12.28515625" style="341" customWidth="1"/>
    <col min="523" max="523" width="10.85546875" style="341" customWidth="1"/>
    <col min="524" max="524" width="9.5703125" style="341" customWidth="1"/>
    <col min="525" max="525" width="11.28515625" style="341" customWidth="1"/>
    <col min="526" max="526" width="12.5703125" style="341" customWidth="1"/>
    <col min="527" max="527" width="12.42578125" style="341" customWidth="1"/>
    <col min="528" max="528" width="10.85546875" style="341" customWidth="1"/>
    <col min="529" max="768" width="9.140625" style="341"/>
    <col min="769" max="769" width="73.42578125" style="341" customWidth="1"/>
    <col min="770" max="770" width="12.42578125" style="341" customWidth="1"/>
    <col min="771" max="771" width="12.85546875" style="341" customWidth="1"/>
    <col min="772" max="772" width="12.28515625" style="341" customWidth="1"/>
    <col min="773" max="773" width="10.28515625" style="341" customWidth="1"/>
    <col min="774" max="774" width="10" style="341" customWidth="1"/>
    <col min="775" max="775" width="11" style="341" customWidth="1"/>
    <col min="776" max="776" width="10.7109375" style="341" customWidth="1"/>
    <col min="777" max="777" width="10.42578125" style="341" customWidth="1"/>
    <col min="778" max="778" width="12.28515625" style="341" customWidth="1"/>
    <col min="779" max="779" width="10.85546875" style="341" customWidth="1"/>
    <col min="780" max="780" width="9.5703125" style="341" customWidth="1"/>
    <col min="781" max="781" width="11.28515625" style="341" customWidth="1"/>
    <col min="782" max="782" width="12.5703125" style="341" customWidth="1"/>
    <col min="783" max="783" width="12.42578125" style="341" customWidth="1"/>
    <col min="784" max="784" width="10.85546875" style="341" customWidth="1"/>
    <col min="785" max="1024" width="9.140625" style="341"/>
    <col min="1025" max="1025" width="73.42578125" style="341" customWidth="1"/>
    <col min="1026" max="1026" width="12.42578125" style="341" customWidth="1"/>
    <col min="1027" max="1027" width="12.85546875" style="341" customWidth="1"/>
    <col min="1028" max="1028" width="12.28515625" style="341" customWidth="1"/>
    <col min="1029" max="1029" width="10.28515625" style="341" customWidth="1"/>
    <col min="1030" max="1030" width="10" style="341" customWidth="1"/>
    <col min="1031" max="1031" width="11" style="341" customWidth="1"/>
    <col min="1032" max="1032" width="10.7109375" style="341" customWidth="1"/>
    <col min="1033" max="1033" width="10.42578125" style="341" customWidth="1"/>
    <col min="1034" max="1034" width="12.28515625" style="341" customWidth="1"/>
    <col min="1035" max="1035" width="10.85546875" style="341" customWidth="1"/>
    <col min="1036" max="1036" width="9.5703125" style="341" customWidth="1"/>
    <col min="1037" max="1037" width="11.28515625" style="341" customWidth="1"/>
    <col min="1038" max="1038" width="12.5703125" style="341" customWidth="1"/>
    <col min="1039" max="1039" width="12.42578125" style="341" customWidth="1"/>
    <col min="1040" max="1040" width="10.85546875" style="341" customWidth="1"/>
    <col min="1041" max="1280" width="9.140625" style="341"/>
    <col min="1281" max="1281" width="73.42578125" style="341" customWidth="1"/>
    <col min="1282" max="1282" width="12.42578125" style="341" customWidth="1"/>
    <col min="1283" max="1283" width="12.85546875" style="341" customWidth="1"/>
    <col min="1284" max="1284" width="12.28515625" style="341" customWidth="1"/>
    <col min="1285" max="1285" width="10.28515625" style="341" customWidth="1"/>
    <col min="1286" max="1286" width="10" style="341" customWidth="1"/>
    <col min="1287" max="1287" width="11" style="341" customWidth="1"/>
    <col min="1288" max="1288" width="10.7109375" style="341" customWidth="1"/>
    <col min="1289" max="1289" width="10.42578125" style="341" customWidth="1"/>
    <col min="1290" max="1290" width="12.28515625" style="341" customWidth="1"/>
    <col min="1291" max="1291" width="10.85546875" style="341" customWidth="1"/>
    <col min="1292" max="1292" width="9.5703125" style="341" customWidth="1"/>
    <col min="1293" max="1293" width="11.28515625" style="341" customWidth="1"/>
    <col min="1294" max="1294" width="12.5703125" style="341" customWidth="1"/>
    <col min="1295" max="1295" width="12.42578125" style="341" customWidth="1"/>
    <col min="1296" max="1296" width="10.85546875" style="341" customWidth="1"/>
    <col min="1297" max="1536" width="9.140625" style="341"/>
    <col min="1537" max="1537" width="73.42578125" style="341" customWidth="1"/>
    <col min="1538" max="1538" width="12.42578125" style="341" customWidth="1"/>
    <col min="1539" max="1539" width="12.85546875" style="341" customWidth="1"/>
    <col min="1540" max="1540" width="12.28515625" style="341" customWidth="1"/>
    <col min="1541" max="1541" width="10.28515625" style="341" customWidth="1"/>
    <col min="1542" max="1542" width="10" style="341" customWidth="1"/>
    <col min="1543" max="1543" width="11" style="341" customWidth="1"/>
    <col min="1544" max="1544" width="10.7109375" style="341" customWidth="1"/>
    <col min="1545" max="1545" width="10.42578125" style="341" customWidth="1"/>
    <col min="1546" max="1546" width="12.28515625" style="341" customWidth="1"/>
    <col min="1547" max="1547" width="10.85546875" style="341" customWidth="1"/>
    <col min="1548" max="1548" width="9.5703125" style="341" customWidth="1"/>
    <col min="1549" max="1549" width="11.28515625" style="341" customWidth="1"/>
    <col min="1550" max="1550" width="12.5703125" style="341" customWidth="1"/>
    <col min="1551" max="1551" width="12.42578125" style="341" customWidth="1"/>
    <col min="1552" max="1552" width="10.85546875" style="341" customWidth="1"/>
    <col min="1553" max="1792" width="9.140625" style="341"/>
    <col min="1793" max="1793" width="73.42578125" style="341" customWidth="1"/>
    <col min="1794" max="1794" width="12.42578125" style="341" customWidth="1"/>
    <col min="1795" max="1795" width="12.85546875" style="341" customWidth="1"/>
    <col min="1796" max="1796" width="12.28515625" style="341" customWidth="1"/>
    <col min="1797" max="1797" width="10.28515625" style="341" customWidth="1"/>
    <col min="1798" max="1798" width="10" style="341" customWidth="1"/>
    <col min="1799" max="1799" width="11" style="341" customWidth="1"/>
    <col min="1800" max="1800" width="10.7109375" style="341" customWidth="1"/>
    <col min="1801" max="1801" width="10.42578125" style="341" customWidth="1"/>
    <col min="1802" max="1802" width="12.28515625" style="341" customWidth="1"/>
    <col min="1803" max="1803" width="10.85546875" style="341" customWidth="1"/>
    <col min="1804" max="1804" width="9.5703125" style="341" customWidth="1"/>
    <col min="1805" max="1805" width="11.28515625" style="341" customWidth="1"/>
    <col min="1806" max="1806" width="12.5703125" style="341" customWidth="1"/>
    <col min="1807" max="1807" width="12.42578125" style="341" customWidth="1"/>
    <col min="1808" max="1808" width="10.85546875" style="341" customWidth="1"/>
    <col min="1809" max="2048" width="9.140625" style="341"/>
    <col min="2049" max="2049" width="73.42578125" style="341" customWidth="1"/>
    <col min="2050" max="2050" width="12.42578125" style="341" customWidth="1"/>
    <col min="2051" max="2051" width="12.85546875" style="341" customWidth="1"/>
    <col min="2052" max="2052" width="12.28515625" style="341" customWidth="1"/>
    <col min="2053" max="2053" width="10.28515625" style="341" customWidth="1"/>
    <col min="2054" max="2054" width="10" style="341" customWidth="1"/>
    <col min="2055" max="2055" width="11" style="341" customWidth="1"/>
    <col min="2056" max="2056" width="10.7109375" style="341" customWidth="1"/>
    <col min="2057" max="2057" width="10.42578125" style="341" customWidth="1"/>
    <col min="2058" max="2058" width="12.28515625" style="341" customWidth="1"/>
    <col min="2059" max="2059" width="10.85546875" style="341" customWidth="1"/>
    <col min="2060" max="2060" width="9.5703125" style="341" customWidth="1"/>
    <col min="2061" max="2061" width="11.28515625" style="341" customWidth="1"/>
    <col min="2062" max="2062" width="12.5703125" style="341" customWidth="1"/>
    <col min="2063" max="2063" width="12.42578125" style="341" customWidth="1"/>
    <col min="2064" max="2064" width="10.85546875" style="341" customWidth="1"/>
    <col min="2065" max="2304" width="9.140625" style="341"/>
    <col min="2305" max="2305" width="73.42578125" style="341" customWidth="1"/>
    <col min="2306" max="2306" width="12.42578125" style="341" customWidth="1"/>
    <col min="2307" max="2307" width="12.85546875" style="341" customWidth="1"/>
    <col min="2308" max="2308" width="12.28515625" style="341" customWidth="1"/>
    <col min="2309" max="2309" width="10.28515625" style="341" customWidth="1"/>
    <col min="2310" max="2310" width="10" style="341" customWidth="1"/>
    <col min="2311" max="2311" width="11" style="341" customWidth="1"/>
    <col min="2312" max="2312" width="10.7109375" style="341" customWidth="1"/>
    <col min="2313" max="2313" width="10.42578125" style="341" customWidth="1"/>
    <col min="2314" max="2314" width="12.28515625" style="341" customWidth="1"/>
    <col min="2315" max="2315" width="10.85546875" style="341" customWidth="1"/>
    <col min="2316" max="2316" width="9.5703125" style="341" customWidth="1"/>
    <col min="2317" max="2317" width="11.28515625" style="341" customWidth="1"/>
    <col min="2318" max="2318" width="12.5703125" style="341" customWidth="1"/>
    <col min="2319" max="2319" width="12.42578125" style="341" customWidth="1"/>
    <col min="2320" max="2320" width="10.85546875" style="341" customWidth="1"/>
    <col min="2321" max="2560" width="9.140625" style="341"/>
    <col min="2561" max="2561" width="73.42578125" style="341" customWidth="1"/>
    <col min="2562" max="2562" width="12.42578125" style="341" customWidth="1"/>
    <col min="2563" max="2563" width="12.85546875" style="341" customWidth="1"/>
    <col min="2564" max="2564" width="12.28515625" style="341" customWidth="1"/>
    <col min="2565" max="2565" width="10.28515625" style="341" customWidth="1"/>
    <col min="2566" max="2566" width="10" style="341" customWidth="1"/>
    <col min="2567" max="2567" width="11" style="341" customWidth="1"/>
    <col min="2568" max="2568" width="10.7109375" style="341" customWidth="1"/>
    <col min="2569" max="2569" width="10.42578125" style="341" customWidth="1"/>
    <col min="2570" max="2570" width="12.28515625" style="341" customWidth="1"/>
    <col min="2571" max="2571" width="10.85546875" style="341" customWidth="1"/>
    <col min="2572" max="2572" width="9.5703125" style="341" customWidth="1"/>
    <col min="2573" max="2573" width="11.28515625" style="341" customWidth="1"/>
    <col min="2574" max="2574" width="12.5703125" style="341" customWidth="1"/>
    <col min="2575" max="2575" width="12.42578125" style="341" customWidth="1"/>
    <col min="2576" max="2576" width="10.85546875" style="341" customWidth="1"/>
    <col min="2577" max="2816" width="9.140625" style="341"/>
    <col min="2817" max="2817" width="73.42578125" style="341" customWidth="1"/>
    <col min="2818" max="2818" width="12.42578125" style="341" customWidth="1"/>
    <col min="2819" max="2819" width="12.85546875" style="341" customWidth="1"/>
    <col min="2820" max="2820" width="12.28515625" style="341" customWidth="1"/>
    <col min="2821" max="2821" width="10.28515625" style="341" customWidth="1"/>
    <col min="2822" max="2822" width="10" style="341" customWidth="1"/>
    <col min="2823" max="2823" width="11" style="341" customWidth="1"/>
    <col min="2824" max="2824" width="10.7109375" style="341" customWidth="1"/>
    <col min="2825" max="2825" width="10.42578125" style="341" customWidth="1"/>
    <col min="2826" max="2826" width="12.28515625" style="341" customWidth="1"/>
    <col min="2827" max="2827" width="10.85546875" style="341" customWidth="1"/>
    <col min="2828" max="2828" width="9.5703125" style="341" customWidth="1"/>
    <col min="2829" max="2829" width="11.28515625" style="341" customWidth="1"/>
    <col min="2830" max="2830" width="12.5703125" style="341" customWidth="1"/>
    <col min="2831" max="2831" width="12.42578125" style="341" customWidth="1"/>
    <col min="2832" max="2832" width="10.85546875" style="341" customWidth="1"/>
    <col min="2833" max="3072" width="9.140625" style="341"/>
    <col min="3073" max="3073" width="73.42578125" style="341" customWidth="1"/>
    <col min="3074" max="3074" width="12.42578125" style="341" customWidth="1"/>
    <col min="3075" max="3075" width="12.85546875" style="341" customWidth="1"/>
    <col min="3076" max="3076" width="12.28515625" style="341" customWidth="1"/>
    <col min="3077" max="3077" width="10.28515625" style="341" customWidth="1"/>
    <col min="3078" max="3078" width="10" style="341" customWidth="1"/>
    <col min="3079" max="3079" width="11" style="341" customWidth="1"/>
    <col min="3080" max="3080" width="10.7109375" style="341" customWidth="1"/>
    <col min="3081" max="3081" width="10.42578125" style="341" customWidth="1"/>
    <col min="3082" max="3082" width="12.28515625" style="341" customWidth="1"/>
    <col min="3083" max="3083" width="10.85546875" style="341" customWidth="1"/>
    <col min="3084" max="3084" width="9.5703125" style="341" customWidth="1"/>
    <col min="3085" max="3085" width="11.28515625" style="341" customWidth="1"/>
    <col min="3086" max="3086" width="12.5703125" style="341" customWidth="1"/>
    <col min="3087" max="3087" width="12.42578125" style="341" customWidth="1"/>
    <col min="3088" max="3088" width="10.85546875" style="341" customWidth="1"/>
    <col min="3089" max="3328" width="9.140625" style="341"/>
    <col min="3329" max="3329" width="73.42578125" style="341" customWidth="1"/>
    <col min="3330" max="3330" width="12.42578125" style="341" customWidth="1"/>
    <col min="3331" max="3331" width="12.85546875" style="341" customWidth="1"/>
    <col min="3332" max="3332" width="12.28515625" style="341" customWidth="1"/>
    <col min="3333" max="3333" width="10.28515625" style="341" customWidth="1"/>
    <col min="3334" max="3334" width="10" style="341" customWidth="1"/>
    <col min="3335" max="3335" width="11" style="341" customWidth="1"/>
    <col min="3336" max="3336" width="10.7109375" style="341" customWidth="1"/>
    <col min="3337" max="3337" width="10.42578125" style="341" customWidth="1"/>
    <col min="3338" max="3338" width="12.28515625" style="341" customWidth="1"/>
    <col min="3339" max="3339" width="10.85546875" style="341" customWidth="1"/>
    <col min="3340" max="3340" width="9.5703125" style="341" customWidth="1"/>
    <col min="3341" max="3341" width="11.28515625" style="341" customWidth="1"/>
    <col min="3342" max="3342" width="12.5703125" style="341" customWidth="1"/>
    <col min="3343" max="3343" width="12.42578125" style="341" customWidth="1"/>
    <col min="3344" max="3344" width="10.85546875" style="341" customWidth="1"/>
    <col min="3345" max="3584" width="9.140625" style="341"/>
    <col min="3585" max="3585" width="73.42578125" style="341" customWidth="1"/>
    <col min="3586" max="3586" width="12.42578125" style="341" customWidth="1"/>
    <col min="3587" max="3587" width="12.85546875" style="341" customWidth="1"/>
    <col min="3588" max="3588" width="12.28515625" style="341" customWidth="1"/>
    <col min="3589" max="3589" width="10.28515625" style="341" customWidth="1"/>
    <col min="3590" max="3590" width="10" style="341" customWidth="1"/>
    <col min="3591" max="3591" width="11" style="341" customWidth="1"/>
    <col min="3592" max="3592" width="10.7109375" style="341" customWidth="1"/>
    <col min="3593" max="3593" width="10.42578125" style="341" customWidth="1"/>
    <col min="3594" max="3594" width="12.28515625" style="341" customWidth="1"/>
    <col min="3595" max="3595" width="10.85546875" style="341" customWidth="1"/>
    <col min="3596" max="3596" width="9.5703125" style="341" customWidth="1"/>
    <col min="3597" max="3597" width="11.28515625" style="341" customWidth="1"/>
    <col min="3598" max="3598" width="12.5703125" style="341" customWidth="1"/>
    <col min="3599" max="3599" width="12.42578125" style="341" customWidth="1"/>
    <col min="3600" max="3600" width="10.85546875" style="341" customWidth="1"/>
    <col min="3601" max="3840" width="9.140625" style="341"/>
    <col min="3841" max="3841" width="73.42578125" style="341" customWidth="1"/>
    <col min="3842" max="3842" width="12.42578125" style="341" customWidth="1"/>
    <col min="3843" max="3843" width="12.85546875" style="341" customWidth="1"/>
    <col min="3844" max="3844" width="12.28515625" style="341" customWidth="1"/>
    <col min="3845" max="3845" width="10.28515625" style="341" customWidth="1"/>
    <col min="3846" max="3846" width="10" style="341" customWidth="1"/>
    <col min="3847" max="3847" width="11" style="341" customWidth="1"/>
    <col min="3848" max="3848" width="10.7109375" style="341" customWidth="1"/>
    <col min="3849" max="3849" width="10.42578125" style="341" customWidth="1"/>
    <col min="3850" max="3850" width="12.28515625" style="341" customWidth="1"/>
    <col min="3851" max="3851" width="10.85546875" style="341" customWidth="1"/>
    <col min="3852" max="3852" width="9.5703125" style="341" customWidth="1"/>
    <col min="3853" max="3853" width="11.28515625" style="341" customWidth="1"/>
    <col min="3854" max="3854" width="12.5703125" style="341" customWidth="1"/>
    <col min="3855" max="3855" width="12.42578125" style="341" customWidth="1"/>
    <col min="3856" max="3856" width="10.85546875" style="341" customWidth="1"/>
    <col min="3857" max="4096" width="9.140625" style="341"/>
    <col min="4097" max="4097" width="73.42578125" style="341" customWidth="1"/>
    <col min="4098" max="4098" width="12.42578125" style="341" customWidth="1"/>
    <col min="4099" max="4099" width="12.85546875" style="341" customWidth="1"/>
    <col min="4100" max="4100" width="12.28515625" style="341" customWidth="1"/>
    <col min="4101" max="4101" width="10.28515625" style="341" customWidth="1"/>
    <col min="4102" max="4102" width="10" style="341" customWidth="1"/>
    <col min="4103" max="4103" width="11" style="341" customWidth="1"/>
    <col min="4104" max="4104" width="10.7109375" style="341" customWidth="1"/>
    <col min="4105" max="4105" width="10.42578125" style="341" customWidth="1"/>
    <col min="4106" max="4106" width="12.28515625" style="341" customWidth="1"/>
    <col min="4107" max="4107" width="10.85546875" style="341" customWidth="1"/>
    <col min="4108" max="4108" width="9.5703125" style="341" customWidth="1"/>
    <col min="4109" max="4109" width="11.28515625" style="341" customWidth="1"/>
    <col min="4110" max="4110" width="12.5703125" style="341" customWidth="1"/>
    <col min="4111" max="4111" width="12.42578125" style="341" customWidth="1"/>
    <col min="4112" max="4112" width="10.85546875" style="341" customWidth="1"/>
    <col min="4113" max="4352" width="9.140625" style="341"/>
    <col min="4353" max="4353" width="73.42578125" style="341" customWidth="1"/>
    <col min="4354" max="4354" width="12.42578125" style="341" customWidth="1"/>
    <col min="4355" max="4355" width="12.85546875" style="341" customWidth="1"/>
    <col min="4356" max="4356" width="12.28515625" style="341" customWidth="1"/>
    <col min="4357" max="4357" width="10.28515625" style="341" customWidth="1"/>
    <col min="4358" max="4358" width="10" style="341" customWidth="1"/>
    <col min="4359" max="4359" width="11" style="341" customWidth="1"/>
    <col min="4360" max="4360" width="10.7109375" style="341" customWidth="1"/>
    <col min="4361" max="4361" width="10.42578125" style="341" customWidth="1"/>
    <col min="4362" max="4362" width="12.28515625" style="341" customWidth="1"/>
    <col min="4363" max="4363" width="10.85546875" style="341" customWidth="1"/>
    <col min="4364" max="4364" width="9.5703125" style="341" customWidth="1"/>
    <col min="4365" max="4365" width="11.28515625" style="341" customWidth="1"/>
    <col min="4366" max="4366" width="12.5703125" style="341" customWidth="1"/>
    <col min="4367" max="4367" width="12.42578125" style="341" customWidth="1"/>
    <col min="4368" max="4368" width="10.85546875" style="341" customWidth="1"/>
    <col min="4369" max="4608" width="9.140625" style="341"/>
    <col min="4609" max="4609" width="73.42578125" style="341" customWidth="1"/>
    <col min="4610" max="4610" width="12.42578125" style="341" customWidth="1"/>
    <col min="4611" max="4611" width="12.85546875" style="341" customWidth="1"/>
    <col min="4612" max="4612" width="12.28515625" style="341" customWidth="1"/>
    <col min="4613" max="4613" width="10.28515625" style="341" customWidth="1"/>
    <col min="4614" max="4614" width="10" style="341" customWidth="1"/>
    <col min="4615" max="4615" width="11" style="341" customWidth="1"/>
    <col min="4616" max="4616" width="10.7109375" style="341" customWidth="1"/>
    <col min="4617" max="4617" width="10.42578125" style="341" customWidth="1"/>
    <col min="4618" max="4618" width="12.28515625" style="341" customWidth="1"/>
    <col min="4619" max="4619" width="10.85546875" style="341" customWidth="1"/>
    <col min="4620" max="4620" width="9.5703125" style="341" customWidth="1"/>
    <col min="4621" max="4621" width="11.28515625" style="341" customWidth="1"/>
    <col min="4622" max="4622" width="12.5703125" style="341" customWidth="1"/>
    <col min="4623" max="4623" width="12.42578125" style="341" customWidth="1"/>
    <col min="4624" max="4624" width="10.85546875" style="341" customWidth="1"/>
    <col min="4625" max="4864" width="9.140625" style="341"/>
    <col min="4865" max="4865" width="73.42578125" style="341" customWidth="1"/>
    <col min="4866" max="4866" width="12.42578125" style="341" customWidth="1"/>
    <col min="4867" max="4867" width="12.85546875" style="341" customWidth="1"/>
    <col min="4868" max="4868" width="12.28515625" style="341" customWidth="1"/>
    <col min="4869" max="4869" width="10.28515625" style="341" customWidth="1"/>
    <col min="4870" max="4870" width="10" style="341" customWidth="1"/>
    <col min="4871" max="4871" width="11" style="341" customWidth="1"/>
    <col min="4872" max="4872" width="10.7109375" style="341" customWidth="1"/>
    <col min="4873" max="4873" width="10.42578125" style="341" customWidth="1"/>
    <col min="4874" max="4874" width="12.28515625" style="341" customWidth="1"/>
    <col min="4875" max="4875" width="10.85546875" style="341" customWidth="1"/>
    <col min="4876" max="4876" width="9.5703125" style="341" customWidth="1"/>
    <col min="4877" max="4877" width="11.28515625" style="341" customWidth="1"/>
    <col min="4878" max="4878" width="12.5703125" style="341" customWidth="1"/>
    <col min="4879" max="4879" width="12.42578125" style="341" customWidth="1"/>
    <col min="4880" max="4880" width="10.85546875" style="341" customWidth="1"/>
    <col min="4881" max="5120" width="9.140625" style="341"/>
    <col min="5121" max="5121" width="73.42578125" style="341" customWidth="1"/>
    <col min="5122" max="5122" width="12.42578125" style="341" customWidth="1"/>
    <col min="5123" max="5123" width="12.85546875" style="341" customWidth="1"/>
    <col min="5124" max="5124" width="12.28515625" style="341" customWidth="1"/>
    <col min="5125" max="5125" width="10.28515625" style="341" customWidth="1"/>
    <col min="5126" max="5126" width="10" style="341" customWidth="1"/>
    <col min="5127" max="5127" width="11" style="341" customWidth="1"/>
    <col min="5128" max="5128" width="10.7109375" style="341" customWidth="1"/>
    <col min="5129" max="5129" width="10.42578125" style="341" customWidth="1"/>
    <col min="5130" max="5130" width="12.28515625" style="341" customWidth="1"/>
    <col min="5131" max="5131" width="10.85546875" style="341" customWidth="1"/>
    <col min="5132" max="5132" width="9.5703125" style="341" customWidth="1"/>
    <col min="5133" max="5133" width="11.28515625" style="341" customWidth="1"/>
    <col min="5134" max="5134" width="12.5703125" style="341" customWidth="1"/>
    <col min="5135" max="5135" width="12.42578125" style="341" customWidth="1"/>
    <col min="5136" max="5136" width="10.85546875" style="341" customWidth="1"/>
    <col min="5137" max="5376" width="9.140625" style="341"/>
    <col min="5377" max="5377" width="73.42578125" style="341" customWidth="1"/>
    <col min="5378" max="5378" width="12.42578125" style="341" customWidth="1"/>
    <col min="5379" max="5379" width="12.85546875" style="341" customWidth="1"/>
    <col min="5380" max="5380" width="12.28515625" style="341" customWidth="1"/>
    <col min="5381" max="5381" width="10.28515625" style="341" customWidth="1"/>
    <col min="5382" max="5382" width="10" style="341" customWidth="1"/>
    <col min="5383" max="5383" width="11" style="341" customWidth="1"/>
    <col min="5384" max="5384" width="10.7109375" style="341" customWidth="1"/>
    <col min="5385" max="5385" width="10.42578125" style="341" customWidth="1"/>
    <col min="5386" max="5386" width="12.28515625" style="341" customWidth="1"/>
    <col min="5387" max="5387" width="10.85546875" style="341" customWidth="1"/>
    <col min="5388" max="5388" width="9.5703125" style="341" customWidth="1"/>
    <col min="5389" max="5389" width="11.28515625" style="341" customWidth="1"/>
    <col min="5390" max="5390" width="12.5703125" style="341" customWidth="1"/>
    <col min="5391" max="5391" width="12.42578125" style="341" customWidth="1"/>
    <col min="5392" max="5392" width="10.85546875" style="341" customWidth="1"/>
    <col min="5393" max="5632" width="9.140625" style="341"/>
    <col min="5633" max="5633" width="73.42578125" style="341" customWidth="1"/>
    <col min="5634" max="5634" width="12.42578125" style="341" customWidth="1"/>
    <col min="5635" max="5635" width="12.85546875" style="341" customWidth="1"/>
    <col min="5636" max="5636" width="12.28515625" style="341" customWidth="1"/>
    <col min="5637" max="5637" width="10.28515625" style="341" customWidth="1"/>
    <col min="5638" max="5638" width="10" style="341" customWidth="1"/>
    <col min="5639" max="5639" width="11" style="341" customWidth="1"/>
    <col min="5640" max="5640" width="10.7109375" style="341" customWidth="1"/>
    <col min="5641" max="5641" width="10.42578125" style="341" customWidth="1"/>
    <col min="5642" max="5642" width="12.28515625" style="341" customWidth="1"/>
    <col min="5643" max="5643" width="10.85546875" style="341" customWidth="1"/>
    <col min="5644" max="5644" width="9.5703125" style="341" customWidth="1"/>
    <col min="5645" max="5645" width="11.28515625" style="341" customWidth="1"/>
    <col min="5646" max="5646" width="12.5703125" style="341" customWidth="1"/>
    <col min="5647" max="5647" width="12.42578125" style="341" customWidth="1"/>
    <col min="5648" max="5648" width="10.85546875" style="341" customWidth="1"/>
    <col min="5649" max="5888" width="9.140625" style="341"/>
    <col min="5889" max="5889" width="73.42578125" style="341" customWidth="1"/>
    <col min="5890" max="5890" width="12.42578125" style="341" customWidth="1"/>
    <col min="5891" max="5891" width="12.85546875" style="341" customWidth="1"/>
    <col min="5892" max="5892" width="12.28515625" style="341" customWidth="1"/>
    <col min="5893" max="5893" width="10.28515625" style="341" customWidth="1"/>
    <col min="5894" max="5894" width="10" style="341" customWidth="1"/>
    <col min="5895" max="5895" width="11" style="341" customWidth="1"/>
    <col min="5896" max="5896" width="10.7109375" style="341" customWidth="1"/>
    <col min="5897" max="5897" width="10.42578125" style="341" customWidth="1"/>
    <col min="5898" max="5898" width="12.28515625" style="341" customWidth="1"/>
    <col min="5899" max="5899" width="10.85546875" style="341" customWidth="1"/>
    <col min="5900" max="5900" width="9.5703125" style="341" customWidth="1"/>
    <col min="5901" max="5901" width="11.28515625" style="341" customWidth="1"/>
    <col min="5902" max="5902" width="12.5703125" style="341" customWidth="1"/>
    <col min="5903" max="5903" width="12.42578125" style="341" customWidth="1"/>
    <col min="5904" max="5904" width="10.85546875" style="341" customWidth="1"/>
    <col min="5905" max="6144" width="9.140625" style="341"/>
    <col min="6145" max="6145" width="73.42578125" style="341" customWidth="1"/>
    <col min="6146" max="6146" width="12.42578125" style="341" customWidth="1"/>
    <col min="6147" max="6147" width="12.85546875" style="341" customWidth="1"/>
    <col min="6148" max="6148" width="12.28515625" style="341" customWidth="1"/>
    <col min="6149" max="6149" width="10.28515625" style="341" customWidth="1"/>
    <col min="6150" max="6150" width="10" style="341" customWidth="1"/>
    <col min="6151" max="6151" width="11" style="341" customWidth="1"/>
    <col min="6152" max="6152" width="10.7109375" style="341" customWidth="1"/>
    <col min="6153" max="6153" width="10.42578125" style="341" customWidth="1"/>
    <col min="6154" max="6154" width="12.28515625" style="341" customWidth="1"/>
    <col min="6155" max="6155" width="10.85546875" style="341" customWidth="1"/>
    <col min="6156" max="6156" width="9.5703125" style="341" customWidth="1"/>
    <col min="6157" max="6157" width="11.28515625" style="341" customWidth="1"/>
    <col min="6158" max="6158" width="12.5703125" style="341" customWidth="1"/>
    <col min="6159" max="6159" width="12.42578125" style="341" customWidth="1"/>
    <col min="6160" max="6160" width="10.85546875" style="341" customWidth="1"/>
    <col min="6161" max="6400" width="9.140625" style="341"/>
    <col min="6401" max="6401" width="73.42578125" style="341" customWidth="1"/>
    <col min="6402" max="6402" width="12.42578125" style="341" customWidth="1"/>
    <col min="6403" max="6403" width="12.85546875" style="341" customWidth="1"/>
    <col min="6404" max="6404" width="12.28515625" style="341" customWidth="1"/>
    <col min="6405" max="6405" width="10.28515625" style="341" customWidth="1"/>
    <col min="6406" max="6406" width="10" style="341" customWidth="1"/>
    <col min="6407" max="6407" width="11" style="341" customWidth="1"/>
    <col min="6408" max="6408" width="10.7109375" style="341" customWidth="1"/>
    <col min="6409" max="6409" width="10.42578125" style="341" customWidth="1"/>
    <col min="6410" max="6410" width="12.28515625" style="341" customWidth="1"/>
    <col min="6411" max="6411" width="10.85546875" style="341" customWidth="1"/>
    <col min="6412" max="6412" width="9.5703125" style="341" customWidth="1"/>
    <col min="6413" max="6413" width="11.28515625" style="341" customWidth="1"/>
    <col min="6414" max="6414" width="12.5703125" style="341" customWidth="1"/>
    <col min="6415" max="6415" width="12.42578125" style="341" customWidth="1"/>
    <col min="6416" max="6416" width="10.85546875" style="341" customWidth="1"/>
    <col min="6417" max="6656" width="9.140625" style="341"/>
    <col min="6657" max="6657" width="73.42578125" style="341" customWidth="1"/>
    <col min="6658" max="6658" width="12.42578125" style="341" customWidth="1"/>
    <col min="6659" max="6659" width="12.85546875" style="341" customWidth="1"/>
    <col min="6660" max="6660" width="12.28515625" style="341" customWidth="1"/>
    <col min="6661" max="6661" width="10.28515625" style="341" customWidth="1"/>
    <col min="6662" max="6662" width="10" style="341" customWidth="1"/>
    <col min="6663" max="6663" width="11" style="341" customWidth="1"/>
    <col min="6664" max="6664" width="10.7109375" style="341" customWidth="1"/>
    <col min="6665" max="6665" width="10.42578125" style="341" customWidth="1"/>
    <col min="6666" max="6666" width="12.28515625" style="341" customWidth="1"/>
    <col min="6667" max="6667" width="10.85546875" style="341" customWidth="1"/>
    <col min="6668" max="6668" width="9.5703125" style="341" customWidth="1"/>
    <col min="6669" max="6669" width="11.28515625" style="341" customWidth="1"/>
    <col min="6670" max="6670" width="12.5703125" style="341" customWidth="1"/>
    <col min="6671" max="6671" width="12.42578125" style="341" customWidth="1"/>
    <col min="6672" max="6672" width="10.85546875" style="341" customWidth="1"/>
    <col min="6673" max="6912" width="9.140625" style="341"/>
    <col min="6913" max="6913" width="73.42578125" style="341" customWidth="1"/>
    <col min="6914" max="6914" width="12.42578125" style="341" customWidth="1"/>
    <col min="6915" max="6915" width="12.85546875" style="341" customWidth="1"/>
    <col min="6916" max="6916" width="12.28515625" style="341" customWidth="1"/>
    <col min="6917" max="6917" width="10.28515625" style="341" customWidth="1"/>
    <col min="6918" max="6918" width="10" style="341" customWidth="1"/>
    <col min="6919" max="6919" width="11" style="341" customWidth="1"/>
    <col min="6920" max="6920" width="10.7109375" style="341" customWidth="1"/>
    <col min="6921" max="6921" width="10.42578125" style="341" customWidth="1"/>
    <col min="6922" max="6922" width="12.28515625" style="341" customWidth="1"/>
    <col min="6923" max="6923" width="10.85546875" style="341" customWidth="1"/>
    <col min="6924" max="6924" width="9.5703125" style="341" customWidth="1"/>
    <col min="6925" max="6925" width="11.28515625" style="341" customWidth="1"/>
    <col min="6926" max="6926" width="12.5703125" style="341" customWidth="1"/>
    <col min="6927" max="6927" width="12.42578125" style="341" customWidth="1"/>
    <col min="6928" max="6928" width="10.85546875" style="341" customWidth="1"/>
    <col min="6929" max="7168" width="9.140625" style="341"/>
    <col min="7169" max="7169" width="73.42578125" style="341" customWidth="1"/>
    <col min="7170" max="7170" width="12.42578125" style="341" customWidth="1"/>
    <col min="7171" max="7171" width="12.85546875" style="341" customWidth="1"/>
    <col min="7172" max="7172" width="12.28515625" style="341" customWidth="1"/>
    <col min="7173" max="7173" width="10.28515625" style="341" customWidth="1"/>
    <col min="7174" max="7174" width="10" style="341" customWidth="1"/>
    <col min="7175" max="7175" width="11" style="341" customWidth="1"/>
    <col min="7176" max="7176" width="10.7109375" style="341" customWidth="1"/>
    <col min="7177" max="7177" width="10.42578125" style="341" customWidth="1"/>
    <col min="7178" max="7178" width="12.28515625" style="341" customWidth="1"/>
    <col min="7179" max="7179" width="10.85546875" style="341" customWidth="1"/>
    <col min="7180" max="7180" width="9.5703125" style="341" customWidth="1"/>
    <col min="7181" max="7181" width="11.28515625" style="341" customWidth="1"/>
    <col min="7182" max="7182" width="12.5703125" style="341" customWidth="1"/>
    <col min="7183" max="7183" width="12.42578125" style="341" customWidth="1"/>
    <col min="7184" max="7184" width="10.85546875" style="341" customWidth="1"/>
    <col min="7185" max="7424" width="9.140625" style="341"/>
    <col min="7425" max="7425" width="73.42578125" style="341" customWidth="1"/>
    <col min="7426" max="7426" width="12.42578125" style="341" customWidth="1"/>
    <col min="7427" max="7427" width="12.85546875" style="341" customWidth="1"/>
    <col min="7428" max="7428" width="12.28515625" style="341" customWidth="1"/>
    <col min="7429" max="7429" width="10.28515625" style="341" customWidth="1"/>
    <col min="7430" max="7430" width="10" style="341" customWidth="1"/>
    <col min="7431" max="7431" width="11" style="341" customWidth="1"/>
    <col min="7432" max="7432" width="10.7109375" style="341" customWidth="1"/>
    <col min="7433" max="7433" width="10.42578125" style="341" customWidth="1"/>
    <col min="7434" max="7434" width="12.28515625" style="341" customWidth="1"/>
    <col min="7435" max="7435" width="10.85546875" style="341" customWidth="1"/>
    <col min="7436" max="7436" width="9.5703125" style="341" customWidth="1"/>
    <col min="7437" max="7437" width="11.28515625" style="341" customWidth="1"/>
    <col min="7438" max="7438" width="12.5703125" style="341" customWidth="1"/>
    <col min="7439" max="7439" width="12.42578125" style="341" customWidth="1"/>
    <col min="7440" max="7440" width="10.85546875" style="341" customWidth="1"/>
    <col min="7441" max="7680" width="9.140625" style="341"/>
    <col min="7681" max="7681" width="73.42578125" style="341" customWidth="1"/>
    <col min="7682" max="7682" width="12.42578125" style="341" customWidth="1"/>
    <col min="7683" max="7683" width="12.85546875" style="341" customWidth="1"/>
    <col min="7684" max="7684" width="12.28515625" style="341" customWidth="1"/>
    <col min="7685" max="7685" width="10.28515625" style="341" customWidth="1"/>
    <col min="7686" max="7686" width="10" style="341" customWidth="1"/>
    <col min="7687" max="7687" width="11" style="341" customWidth="1"/>
    <col min="7688" max="7688" width="10.7109375" style="341" customWidth="1"/>
    <col min="7689" max="7689" width="10.42578125" style="341" customWidth="1"/>
    <col min="7690" max="7690" width="12.28515625" style="341" customWidth="1"/>
    <col min="7691" max="7691" width="10.85546875" style="341" customWidth="1"/>
    <col min="7692" max="7692" width="9.5703125" style="341" customWidth="1"/>
    <col min="7693" max="7693" width="11.28515625" style="341" customWidth="1"/>
    <col min="7694" max="7694" width="12.5703125" style="341" customWidth="1"/>
    <col min="7695" max="7695" width="12.42578125" style="341" customWidth="1"/>
    <col min="7696" max="7696" width="10.85546875" style="341" customWidth="1"/>
    <col min="7697" max="7936" width="9.140625" style="341"/>
    <col min="7937" max="7937" width="73.42578125" style="341" customWidth="1"/>
    <col min="7938" max="7938" width="12.42578125" style="341" customWidth="1"/>
    <col min="7939" max="7939" width="12.85546875" style="341" customWidth="1"/>
    <col min="7940" max="7940" width="12.28515625" style="341" customWidth="1"/>
    <col min="7941" max="7941" width="10.28515625" style="341" customWidth="1"/>
    <col min="7942" max="7942" width="10" style="341" customWidth="1"/>
    <col min="7943" max="7943" width="11" style="341" customWidth="1"/>
    <col min="7944" max="7944" width="10.7109375" style="341" customWidth="1"/>
    <col min="7945" max="7945" width="10.42578125" style="341" customWidth="1"/>
    <col min="7946" max="7946" width="12.28515625" style="341" customWidth="1"/>
    <col min="7947" max="7947" width="10.85546875" style="341" customWidth="1"/>
    <col min="7948" max="7948" width="9.5703125" style="341" customWidth="1"/>
    <col min="7949" max="7949" width="11.28515625" style="341" customWidth="1"/>
    <col min="7950" max="7950" width="12.5703125" style="341" customWidth="1"/>
    <col min="7951" max="7951" width="12.42578125" style="341" customWidth="1"/>
    <col min="7952" max="7952" width="10.85546875" style="341" customWidth="1"/>
    <col min="7953" max="8192" width="9.140625" style="341"/>
    <col min="8193" max="8193" width="73.42578125" style="341" customWidth="1"/>
    <col min="8194" max="8194" width="12.42578125" style="341" customWidth="1"/>
    <col min="8195" max="8195" width="12.85546875" style="341" customWidth="1"/>
    <col min="8196" max="8196" width="12.28515625" style="341" customWidth="1"/>
    <col min="8197" max="8197" width="10.28515625" style="341" customWidth="1"/>
    <col min="8198" max="8198" width="10" style="341" customWidth="1"/>
    <col min="8199" max="8199" width="11" style="341" customWidth="1"/>
    <col min="8200" max="8200" width="10.7109375" style="341" customWidth="1"/>
    <col min="8201" max="8201" width="10.42578125" style="341" customWidth="1"/>
    <col min="8202" max="8202" width="12.28515625" style="341" customWidth="1"/>
    <col min="8203" max="8203" width="10.85546875" style="341" customWidth="1"/>
    <col min="8204" max="8204" width="9.5703125" style="341" customWidth="1"/>
    <col min="8205" max="8205" width="11.28515625" style="341" customWidth="1"/>
    <col min="8206" max="8206" width="12.5703125" style="341" customWidth="1"/>
    <col min="8207" max="8207" width="12.42578125" style="341" customWidth="1"/>
    <col min="8208" max="8208" width="10.85546875" style="341" customWidth="1"/>
    <col min="8209" max="8448" width="9.140625" style="341"/>
    <col min="8449" max="8449" width="73.42578125" style="341" customWidth="1"/>
    <col min="8450" max="8450" width="12.42578125" style="341" customWidth="1"/>
    <col min="8451" max="8451" width="12.85546875" style="341" customWidth="1"/>
    <col min="8452" max="8452" width="12.28515625" style="341" customWidth="1"/>
    <col min="8453" max="8453" width="10.28515625" style="341" customWidth="1"/>
    <col min="8454" max="8454" width="10" style="341" customWidth="1"/>
    <col min="8455" max="8455" width="11" style="341" customWidth="1"/>
    <col min="8456" max="8456" width="10.7109375" style="341" customWidth="1"/>
    <col min="8457" max="8457" width="10.42578125" style="341" customWidth="1"/>
    <col min="8458" max="8458" width="12.28515625" style="341" customWidth="1"/>
    <col min="8459" max="8459" width="10.85546875" style="341" customWidth="1"/>
    <col min="8460" max="8460" width="9.5703125" style="341" customWidth="1"/>
    <col min="8461" max="8461" width="11.28515625" style="341" customWidth="1"/>
    <col min="8462" max="8462" width="12.5703125" style="341" customWidth="1"/>
    <col min="8463" max="8463" width="12.42578125" style="341" customWidth="1"/>
    <col min="8464" max="8464" width="10.85546875" style="341" customWidth="1"/>
    <col min="8465" max="8704" width="9.140625" style="341"/>
    <col min="8705" max="8705" width="73.42578125" style="341" customWidth="1"/>
    <col min="8706" max="8706" width="12.42578125" style="341" customWidth="1"/>
    <col min="8707" max="8707" width="12.85546875" style="341" customWidth="1"/>
    <col min="8708" max="8708" width="12.28515625" style="341" customWidth="1"/>
    <col min="8709" max="8709" width="10.28515625" style="341" customWidth="1"/>
    <col min="8710" max="8710" width="10" style="341" customWidth="1"/>
    <col min="8711" max="8711" width="11" style="341" customWidth="1"/>
    <col min="8712" max="8712" width="10.7109375" style="341" customWidth="1"/>
    <col min="8713" max="8713" width="10.42578125" style="341" customWidth="1"/>
    <col min="8714" max="8714" width="12.28515625" style="341" customWidth="1"/>
    <col min="8715" max="8715" width="10.85546875" style="341" customWidth="1"/>
    <col min="8716" max="8716" width="9.5703125" style="341" customWidth="1"/>
    <col min="8717" max="8717" width="11.28515625" style="341" customWidth="1"/>
    <col min="8718" max="8718" width="12.5703125" style="341" customWidth="1"/>
    <col min="8719" max="8719" width="12.42578125" style="341" customWidth="1"/>
    <col min="8720" max="8720" width="10.85546875" style="341" customWidth="1"/>
    <col min="8721" max="8960" width="9.140625" style="341"/>
    <col min="8961" max="8961" width="73.42578125" style="341" customWidth="1"/>
    <col min="8962" max="8962" width="12.42578125" style="341" customWidth="1"/>
    <col min="8963" max="8963" width="12.85546875" style="341" customWidth="1"/>
    <col min="8964" max="8964" width="12.28515625" style="341" customWidth="1"/>
    <col min="8965" max="8965" width="10.28515625" style="341" customWidth="1"/>
    <col min="8966" max="8966" width="10" style="341" customWidth="1"/>
    <col min="8967" max="8967" width="11" style="341" customWidth="1"/>
    <col min="8968" max="8968" width="10.7109375" style="341" customWidth="1"/>
    <col min="8969" max="8969" width="10.42578125" style="341" customWidth="1"/>
    <col min="8970" max="8970" width="12.28515625" style="341" customWidth="1"/>
    <col min="8971" max="8971" width="10.85546875" style="341" customWidth="1"/>
    <col min="8972" max="8972" width="9.5703125" style="341" customWidth="1"/>
    <col min="8973" max="8973" width="11.28515625" style="341" customWidth="1"/>
    <col min="8974" max="8974" width="12.5703125" style="341" customWidth="1"/>
    <col min="8975" max="8975" width="12.42578125" style="341" customWidth="1"/>
    <col min="8976" max="8976" width="10.85546875" style="341" customWidth="1"/>
    <col min="8977" max="9216" width="9.140625" style="341"/>
    <col min="9217" max="9217" width="73.42578125" style="341" customWidth="1"/>
    <col min="9218" max="9218" width="12.42578125" style="341" customWidth="1"/>
    <col min="9219" max="9219" width="12.85546875" style="341" customWidth="1"/>
    <col min="9220" max="9220" width="12.28515625" style="341" customWidth="1"/>
    <col min="9221" max="9221" width="10.28515625" style="341" customWidth="1"/>
    <col min="9222" max="9222" width="10" style="341" customWidth="1"/>
    <col min="9223" max="9223" width="11" style="341" customWidth="1"/>
    <col min="9224" max="9224" width="10.7109375" style="341" customWidth="1"/>
    <col min="9225" max="9225" width="10.42578125" style="341" customWidth="1"/>
    <col min="9226" max="9226" width="12.28515625" style="341" customWidth="1"/>
    <col min="9227" max="9227" width="10.85546875" style="341" customWidth="1"/>
    <col min="9228" max="9228" width="9.5703125" style="341" customWidth="1"/>
    <col min="9229" max="9229" width="11.28515625" style="341" customWidth="1"/>
    <col min="9230" max="9230" width="12.5703125" style="341" customWidth="1"/>
    <col min="9231" max="9231" width="12.42578125" style="341" customWidth="1"/>
    <col min="9232" max="9232" width="10.85546875" style="341" customWidth="1"/>
    <col min="9233" max="9472" width="9.140625" style="341"/>
    <col min="9473" max="9473" width="73.42578125" style="341" customWidth="1"/>
    <col min="9474" max="9474" width="12.42578125" style="341" customWidth="1"/>
    <col min="9475" max="9475" width="12.85546875" style="341" customWidth="1"/>
    <col min="9476" max="9476" width="12.28515625" style="341" customWidth="1"/>
    <col min="9477" max="9477" width="10.28515625" style="341" customWidth="1"/>
    <col min="9478" max="9478" width="10" style="341" customWidth="1"/>
    <col min="9479" max="9479" width="11" style="341" customWidth="1"/>
    <col min="9480" max="9480" width="10.7109375" style="341" customWidth="1"/>
    <col min="9481" max="9481" width="10.42578125" style="341" customWidth="1"/>
    <col min="9482" max="9482" width="12.28515625" style="341" customWidth="1"/>
    <col min="9483" max="9483" width="10.85546875" style="341" customWidth="1"/>
    <col min="9484" max="9484" width="9.5703125" style="341" customWidth="1"/>
    <col min="9485" max="9485" width="11.28515625" style="341" customWidth="1"/>
    <col min="9486" max="9486" width="12.5703125" style="341" customWidth="1"/>
    <col min="9487" max="9487" width="12.42578125" style="341" customWidth="1"/>
    <col min="9488" max="9488" width="10.85546875" style="341" customWidth="1"/>
    <col min="9489" max="9728" width="9.140625" style="341"/>
    <col min="9729" max="9729" width="73.42578125" style="341" customWidth="1"/>
    <col min="9730" max="9730" width="12.42578125" style="341" customWidth="1"/>
    <col min="9731" max="9731" width="12.85546875" style="341" customWidth="1"/>
    <col min="9732" max="9732" width="12.28515625" style="341" customWidth="1"/>
    <col min="9733" max="9733" width="10.28515625" style="341" customWidth="1"/>
    <col min="9734" max="9734" width="10" style="341" customWidth="1"/>
    <col min="9735" max="9735" width="11" style="341" customWidth="1"/>
    <col min="9736" max="9736" width="10.7109375" style="341" customWidth="1"/>
    <col min="9737" max="9737" width="10.42578125" style="341" customWidth="1"/>
    <col min="9738" max="9738" width="12.28515625" style="341" customWidth="1"/>
    <col min="9739" max="9739" width="10.85546875" style="341" customWidth="1"/>
    <col min="9740" max="9740" width="9.5703125" style="341" customWidth="1"/>
    <col min="9741" max="9741" width="11.28515625" style="341" customWidth="1"/>
    <col min="9742" max="9742" width="12.5703125" style="341" customWidth="1"/>
    <col min="9743" max="9743" width="12.42578125" style="341" customWidth="1"/>
    <col min="9744" max="9744" width="10.85546875" style="341" customWidth="1"/>
    <col min="9745" max="9984" width="9.140625" style="341"/>
    <col min="9985" max="9985" width="73.42578125" style="341" customWidth="1"/>
    <col min="9986" max="9986" width="12.42578125" style="341" customWidth="1"/>
    <col min="9987" max="9987" width="12.85546875" style="341" customWidth="1"/>
    <col min="9988" max="9988" width="12.28515625" style="341" customWidth="1"/>
    <col min="9989" max="9989" width="10.28515625" style="341" customWidth="1"/>
    <col min="9990" max="9990" width="10" style="341" customWidth="1"/>
    <col min="9991" max="9991" width="11" style="341" customWidth="1"/>
    <col min="9992" max="9992" width="10.7109375" style="341" customWidth="1"/>
    <col min="9993" max="9993" width="10.42578125" style="341" customWidth="1"/>
    <col min="9994" max="9994" width="12.28515625" style="341" customWidth="1"/>
    <col min="9995" max="9995" width="10.85546875" style="341" customWidth="1"/>
    <col min="9996" max="9996" width="9.5703125" style="341" customWidth="1"/>
    <col min="9997" max="9997" width="11.28515625" style="341" customWidth="1"/>
    <col min="9998" max="9998" width="12.5703125" style="341" customWidth="1"/>
    <col min="9999" max="9999" width="12.42578125" style="341" customWidth="1"/>
    <col min="10000" max="10000" width="10.85546875" style="341" customWidth="1"/>
    <col min="10001" max="10240" width="9.140625" style="341"/>
    <col min="10241" max="10241" width="73.42578125" style="341" customWidth="1"/>
    <col min="10242" max="10242" width="12.42578125" style="341" customWidth="1"/>
    <col min="10243" max="10243" width="12.85546875" style="341" customWidth="1"/>
    <col min="10244" max="10244" width="12.28515625" style="341" customWidth="1"/>
    <col min="10245" max="10245" width="10.28515625" style="341" customWidth="1"/>
    <col min="10246" max="10246" width="10" style="341" customWidth="1"/>
    <col min="10247" max="10247" width="11" style="341" customWidth="1"/>
    <col min="10248" max="10248" width="10.7109375" style="341" customWidth="1"/>
    <col min="10249" max="10249" width="10.42578125" style="341" customWidth="1"/>
    <col min="10250" max="10250" width="12.28515625" style="341" customWidth="1"/>
    <col min="10251" max="10251" width="10.85546875" style="341" customWidth="1"/>
    <col min="10252" max="10252" width="9.5703125" style="341" customWidth="1"/>
    <col min="10253" max="10253" width="11.28515625" style="341" customWidth="1"/>
    <col min="10254" max="10254" width="12.5703125" style="341" customWidth="1"/>
    <col min="10255" max="10255" width="12.42578125" style="341" customWidth="1"/>
    <col min="10256" max="10256" width="10.85546875" style="341" customWidth="1"/>
    <col min="10257" max="10496" width="9.140625" style="341"/>
    <col min="10497" max="10497" width="73.42578125" style="341" customWidth="1"/>
    <col min="10498" max="10498" width="12.42578125" style="341" customWidth="1"/>
    <col min="10499" max="10499" width="12.85546875" style="341" customWidth="1"/>
    <col min="10500" max="10500" width="12.28515625" style="341" customWidth="1"/>
    <col min="10501" max="10501" width="10.28515625" style="341" customWidth="1"/>
    <col min="10502" max="10502" width="10" style="341" customWidth="1"/>
    <col min="10503" max="10503" width="11" style="341" customWidth="1"/>
    <col min="10504" max="10504" width="10.7109375" style="341" customWidth="1"/>
    <col min="10505" max="10505" width="10.42578125" style="341" customWidth="1"/>
    <col min="10506" max="10506" width="12.28515625" style="341" customWidth="1"/>
    <col min="10507" max="10507" width="10.85546875" style="341" customWidth="1"/>
    <col min="10508" max="10508" width="9.5703125" style="341" customWidth="1"/>
    <col min="10509" max="10509" width="11.28515625" style="341" customWidth="1"/>
    <col min="10510" max="10510" width="12.5703125" style="341" customWidth="1"/>
    <col min="10511" max="10511" width="12.42578125" style="341" customWidth="1"/>
    <col min="10512" max="10512" width="10.85546875" style="341" customWidth="1"/>
    <col min="10513" max="10752" width="9.140625" style="341"/>
    <col min="10753" max="10753" width="73.42578125" style="341" customWidth="1"/>
    <col min="10754" max="10754" width="12.42578125" style="341" customWidth="1"/>
    <col min="10755" max="10755" width="12.85546875" style="341" customWidth="1"/>
    <col min="10756" max="10756" width="12.28515625" style="341" customWidth="1"/>
    <col min="10757" max="10757" width="10.28515625" style="341" customWidth="1"/>
    <col min="10758" max="10758" width="10" style="341" customWidth="1"/>
    <col min="10759" max="10759" width="11" style="341" customWidth="1"/>
    <col min="10760" max="10760" width="10.7109375" style="341" customWidth="1"/>
    <col min="10761" max="10761" width="10.42578125" style="341" customWidth="1"/>
    <col min="10762" max="10762" width="12.28515625" style="341" customWidth="1"/>
    <col min="10763" max="10763" width="10.85546875" style="341" customWidth="1"/>
    <col min="10764" max="10764" width="9.5703125" style="341" customWidth="1"/>
    <col min="10765" max="10765" width="11.28515625" style="341" customWidth="1"/>
    <col min="10766" max="10766" width="12.5703125" style="341" customWidth="1"/>
    <col min="10767" max="10767" width="12.42578125" style="341" customWidth="1"/>
    <col min="10768" max="10768" width="10.85546875" style="341" customWidth="1"/>
    <col min="10769" max="11008" width="9.140625" style="341"/>
    <col min="11009" max="11009" width="73.42578125" style="341" customWidth="1"/>
    <col min="11010" max="11010" width="12.42578125" style="341" customWidth="1"/>
    <col min="11011" max="11011" width="12.85546875" style="341" customWidth="1"/>
    <col min="11012" max="11012" width="12.28515625" style="341" customWidth="1"/>
    <col min="11013" max="11013" width="10.28515625" style="341" customWidth="1"/>
    <col min="11014" max="11014" width="10" style="341" customWidth="1"/>
    <col min="11015" max="11015" width="11" style="341" customWidth="1"/>
    <col min="11016" max="11016" width="10.7109375" style="341" customWidth="1"/>
    <col min="11017" max="11017" width="10.42578125" style="341" customWidth="1"/>
    <col min="11018" max="11018" width="12.28515625" style="341" customWidth="1"/>
    <col min="11019" max="11019" width="10.85546875" style="341" customWidth="1"/>
    <col min="11020" max="11020" width="9.5703125" style="341" customWidth="1"/>
    <col min="11021" max="11021" width="11.28515625" style="341" customWidth="1"/>
    <col min="11022" max="11022" width="12.5703125" style="341" customWidth="1"/>
    <col min="11023" max="11023" width="12.42578125" style="341" customWidth="1"/>
    <col min="11024" max="11024" width="10.85546875" style="341" customWidth="1"/>
    <col min="11025" max="11264" width="9.140625" style="341"/>
    <col min="11265" max="11265" width="73.42578125" style="341" customWidth="1"/>
    <col min="11266" max="11266" width="12.42578125" style="341" customWidth="1"/>
    <col min="11267" max="11267" width="12.85546875" style="341" customWidth="1"/>
    <col min="11268" max="11268" width="12.28515625" style="341" customWidth="1"/>
    <col min="11269" max="11269" width="10.28515625" style="341" customWidth="1"/>
    <col min="11270" max="11270" width="10" style="341" customWidth="1"/>
    <col min="11271" max="11271" width="11" style="341" customWidth="1"/>
    <col min="11272" max="11272" width="10.7109375" style="341" customWidth="1"/>
    <col min="11273" max="11273" width="10.42578125" style="341" customWidth="1"/>
    <col min="11274" max="11274" width="12.28515625" style="341" customWidth="1"/>
    <col min="11275" max="11275" width="10.85546875" style="341" customWidth="1"/>
    <col min="11276" max="11276" width="9.5703125" style="341" customWidth="1"/>
    <col min="11277" max="11277" width="11.28515625" style="341" customWidth="1"/>
    <col min="11278" max="11278" width="12.5703125" style="341" customWidth="1"/>
    <col min="11279" max="11279" width="12.42578125" style="341" customWidth="1"/>
    <col min="11280" max="11280" width="10.85546875" style="341" customWidth="1"/>
    <col min="11281" max="11520" width="9.140625" style="341"/>
    <col min="11521" max="11521" width="73.42578125" style="341" customWidth="1"/>
    <col min="11522" max="11522" width="12.42578125" style="341" customWidth="1"/>
    <col min="11523" max="11523" width="12.85546875" style="341" customWidth="1"/>
    <col min="11524" max="11524" width="12.28515625" style="341" customWidth="1"/>
    <col min="11525" max="11525" width="10.28515625" style="341" customWidth="1"/>
    <col min="11526" max="11526" width="10" style="341" customWidth="1"/>
    <col min="11527" max="11527" width="11" style="341" customWidth="1"/>
    <col min="11528" max="11528" width="10.7109375" style="341" customWidth="1"/>
    <col min="11529" max="11529" width="10.42578125" style="341" customWidth="1"/>
    <col min="11530" max="11530" width="12.28515625" style="341" customWidth="1"/>
    <col min="11531" max="11531" width="10.85546875" style="341" customWidth="1"/>
    <col min="11532" max="11532" width="9.5703125" style="341" customWidth="1"/>
    <col min="11533" max="11533" width="11.28515625" style="341" customWidth="1"/>
    <col min="11534" max="11534" width="12.5703125" style="341" customWidth="1"/>
    <col min="11535" max="11535" width="12.42578125" style="341" customWidth="1"/>
    <col min="11536" max="11536" width="10.85546875" style="341" customWidth="1"/>
    <col min="11537" max="11776" width="9.140625" style="341"/>
    <col min="11777" max="11777" width="73.42578125" style="341" customWidth="1"/>
    <col min="11778" max="11778" width="12.42578125" style="341" customWidth="1"/>
    <col min="11779" max="11779" width="12.85546875" style="341" customWidth="1"/>
    <col min="11780" max="11780" width="12.28515625" style="341" customWidth="1"/>
    <col min="11781" max="11781" width="10.28515625" style="341" customWidth="1"/>
    <col min="11782" max="11782" width="10" style="341" customWidth="1"/>
    <col min="11783" max="11783" width="11" style="341" customWidth="1"/>
    <col min="11784" max="11784" width="10.7109375" style="341" customWidth="1"/>
    <col min="11785" max="11785" width="10.42578125" style="341" customWidth="1"/>
    <col min="11786" max="11786" width="12.28515625" style="341" customWidth="1"/>
    <col min="11787" max="11787" width="10.85546875" style="341" customWidth="1"/>
    <col min="11788" max="11788" width="9.5703125" style="341" customWidth="1"/>
    <col min="11789" max="11789" width="11.28515625" style="341" customWidth="1"/>
    <col min="11790" max="11790" width="12.5703125" style="341" customWidth="1"/>
    <col min="11791" max="11791" width="12.42578125" style="341" customWidth="1"/>
    <col min="11792" max="11792" width="10.85546875" style="341" customWidth="1"/>
    <col min="11793" max="12032" width="9.140625" style="341"/>
    <col min="12033" max="12033" width="73.42578125" style="341" customWidth="1"/>
    <col min="12034" max="12034" width="12.42578125" style="341" customWidth="1"/>
    <col min="12035" max="12035" width="12.85546875" style="341" customWidth="1"/>
    <col min="12036" max="12036" width="12.28515625" style="341" customWidth="1"/>
    <col min="12037" max="12037" width="10.28515625" style="341" customWidth="1"/>
    <col min="12038" max="12038" width="10" style="341" customWidth="1"/>
    <col min="12039" max="12039" width="11" style="341" customWidth="1"/>
    <col min="12040" max="12040" width="10.7109375" style="341" customWidth="1"/>
    <col min="12041" max="12041" width="10.42578125" style="341" customWidth="1"/>
    <col min="12042" max="12042" width="12.28515625" style="341" customWidth="1"/>
    <col min="12043" max="12043" width="10.85546875" style="341" customWidth="1"/>
    <col min="12044" max="12044" width="9.5703125" style="341" customWidth="1"/>
    <col min="12045" max="12045" width="11.28515625" style="341" customWidth="1"/>
    <col min="12046" max="12046" width="12.5703125" style="341" customWidth="1"/>
    <col min="12047" max="12047" width="12.42578125" style="341" customWidth="1"/>
    <col min="12048" max="12048" width="10.85546875" style="341" customWidth="1"/>
    <col min="12049" max="12288" width="9.140625" style="341"/>
    <col min="12289" max="12289" width="73.42578125" style="341" customWidth="1"/>
    <col min="12290" max="12290" width="12.42578125" style="341" customWidth="1"/>
    <col min="12291" max="12291" width="12.85546875" style="341" customWidth="1"/>
    <col min="12292" max="12292" width="12.28515625" style="341" customWidth="1"/>
    <col min="12293" max="12293" width="10.28515625" style="341" customWidth="1"/>
    <col min="12294" max="12294" width="10" style="341" customWidth="1"/>
    <col min="12295" max="12295" width="11" style="341" customWidth="1"/>
    <col min="12296" max="12296" width="10.7109375" style="341" customWidth="1"/>
    <col min="12297" max="12297" width="10.42578125" style="341" customWidth="1"/>
    <col min="12298" max="12298" width="12.28515625" style="341" customWidth="1"/>
    <col min="12299" max="12299" width="10.85546875" style="341" customWidth="1"/>
    <col min="12300" max="12300" width="9.5703125" style="341" customWidth="1"/>
    <col min="12301" max="12301" width="11.28515625" style="341" customWidth="1"/>
    <col min="12302" max="12302" width="12.5703125" style="341" customWidth="1"/>
    <col min="12303" max="12303" width="12.42578125" style="341" customWidth="1"/>
    <col min="12304" max="12304" width="10.85546875" style="341" customWidth="1"/>
    <col min="12305" max="12544" width="9.140625" style="341"/>
    <col min="12545" max="12545" width="73.42578125" style="341" customWidth="1"/>
    <col min="12546" max="12546" width="12.42578125" style="341" customWidth="1"/>
    <col min="12547" max="12547" width="12.85546875" style="341" customWidth="1"/>
    <col min="12548" max="12548" width="12.28515625" style="341" customWidth="1"/>
    <col min="12549" max="12549" width="10.28515625" style="341" customWidth="1"/>
    <col min="12550" max="12550" width="10" style="341" customWidth="1"/>
    <col min="12551" max="12551" width="11" style="341" customWidth="1"/>
    <col min="12552" max="12552" width="10.7109375" style="341" customWidth="1"/>
    <col min="12553" max="12553" width="10.42578125" style="341" customWidth="1"/>
    <col min="12554" max="12554" width="12.28515625" style="341" customWidth="1"/>
    <col min="12555" max="12555" width="10.85546875" style="341" customWidth="1"/>
    <col min="12556" max="12556" width="9.5703125" style="341" customWidth="1"/>
    <col min="12557" max="12557" width="11.28515625" style="341" customWidth="1"/>
    <col min="12558" max="12558" width="12.5703125" style="341" customWidth="1"/>
    <col min="12559" max="12559" width="12.42578125" style="341" customWidth="1"/>
    <col min="12560" max="12560" width="10.85546875" style="341" customWidth="1"/>
    <col min="12561" max="12800" width="9.140625" style="341"/>
    <col min="12801" max="12801" width="73.42578125" style="341" customWidth="1"/>
    <col min="12802" max="12802" width="12.42578125" style="341" customWidth="1"/>
    <col min="12803" max="12803" width="12.85546875" style="341" customWidth="1"/>
    <col min="12804" max="12804" width="12.28515625" style="341" customWidth="1"/>
    <col min="12805" max="12805" width="10.28515625" style="341" customWidth="1"/>
    <col min="12806" max="12806" width="10" style="341" customWidth="1"/>
    <col min="12807" max="12807" width="11" style="341" customWidth="1"/>
    <col min="12808" max="12808" width="10.7109375" style="341" customWidth="1"/>
    <col min="12809" max="12809" width="10.42578125" style="341" customWidth="1"/>
    <col min="12810" max="12810" width="12.28515625" style="341" customWidth="1"/>
    <col min="12811" max="12811" width="10.85546875" style="341" customWidth="1"/>
    <col min="12812" max="12812" width="9.5703125" style="341" customWidth="1"/>
    <col min="12813" max="12813" width="11.28515625" style="341" customWidth="1"/>
    <col min="12814" max="12814" width="12.5703125" style="341" customWidth="1"/>
    <col min="12815" max="12815" width="12.42578125" style="341" customWidth="1"/>
    <col min="12816" max="12816" width="10.85546875" style="341" customWidth="1"/>
    <col min="12817" max="13056" width="9.140625" style="341"/>
    <col min="13057" max="13057" width="73.42578125" style="341" customWidth="1"/>
    <col min="13058" max="13058" width="12.42578125" style="341" customWidth="1"/>
    <col min="13059" max="13059" width="12.85546875" style="341" customWidth="1"/>
    <col min="13060" max="13060" width="12.28515625" style="341" customWidth="1"/>
    <col min="13061" max="13061" width="10.28515625" style="341" customWidth="1"/>
    <col min="13062" max="13062" width="10" style="341" customWidth="1"/>
    <col min="13063" max="13063" width="11" style="341" customWidth="1"/>
    <col min="13064" max="13064" width="10.7109375" style="341" customWidth="1"/>
    <col min="13065" max="13065" width="10.42578125" style="341" customWidth="1"/>
    <col min="13066" max="13066" width="12.28515625" style="341" customWidth="1"/>
    <col min="13067" max="13067" width="10.85546875" style="341" customWidth="1"/>
    <col min="13068" max="13068" width="9.5703125" style="341" customWidth="1"/>
    <col min="13069" max="13069" width="11.28515625" style="341" customWidth="1"/>
    <col min="13070" max="13070" width="12.5703125" style="341" customWidth="1"/>
    <col min="13071" max="13071" width="12.42578125" style="341" customWidth="1"/>
    <col min="13072" max="13072" width="10.85546875" style="341" customWidth="1"/>
    <col min="13073" max="13312" width="9.140625" style="341"/>
    <col min="13313" max="13313" width="73.42578125" style="341" customWidth="1"/>
    <col min="13314" max="13314" width="12.42578125" style="341" customWidth="1"/>
    <col min="13315" max="13315" width="12.85546875" style="341" customWidth="1"/>
    <col min="13316" max="13316" width="12.28515625" style="341" customWidth="1"/>
    <col min="13317" max="13317" width="10.28515625" style="341" customWidth="1"/>
    <col min="13318" max="13318" width="10" style="341" customWidth="1"/>
    <col min="13319" max="13319" width="11" style="341" customWidth="1"/>
    <col min="13320" max="13320" width="10.7109375" style="341" customWidth="1"/>
    <col min="13321" max="13321" width="10.42578125" style="341" customWidth="1"/>
    <col min="13322" max="13322" width="12.28515625" style="341" customWidth="1"/>
    <col min="13323" max="13323" width="10.85546875" style="341" customWidth="1"/>
    <col min="13324" max="13324" width="9.5703125" style="341" customWidth="1"/>
    <col min="13325" max="13325" width="11.28515625" style="341" customWidth="1"/>
    <col min="13326" max="13326" width="12.5703125" style="341" customWidth="1"/>
    <col min="13327" max="13327" width="12.42578125" style="341" customWidth="1"/>
    <col min="13328" max="13328" width="10.85546875" style="341" customWidth="1"/>
    <col min="13329" max="13568" width="9.140625" style="341"/>
    <col min="13569" max="13569" width="73.42578125" style="341" customWidth="1"/>
    <col min="13570" max="13570" width="12.42578125" style="341" customWidth="1"/>
    <col min="13571" max="13571" width="12.85546875" style="341" customWidth="1"/>
    <col min="13572" max="13572" width="12.28515625" style="341" customWidth="1"/>
    <col min="13573" max="13573" width="10.28515625" style="341" customWidth="1"/>
    <col min="13574" max="13574" width="10" style="341" customWidth="1"/>
    <col min="13575" max="13575" width="11" style="341" customWidth="1"/>
    <col min="13576" max="13576" width="10.7109375" style="341" customWidth="1"/>
    <col min="13577" max="13577" width="10.42578125" style="341" customWidth="1"/>
    <col min="13578" max="13578" width="12.28515625" style="341" customWidth="1"/>
    <col min="13579" max="13579" width="10.85546875" style="341" customWidth="1"/>
    <col min="13580" max="13580" width="9.5703125" style="341" customWidth="1"/>
    <col min="13581" max="13581" width="11.28515625" style="341" customWidth="1"/>
    <col min="13582" max="13582" width="12.5703125" style="341" customWidth="1"/>
    <col min="13583" max="13583" width="12.42578125" style="341" customWidth="1"/>
    <col min="13584" max="13584" width="10.85546875" style="341" customWidth="1"/>
    <col min="13585" max="13824" width="9.140625" style="341"/>
    <col min="13825" max="13825" width="73.42578125" style="341" customWidth="1"/>
    <col min="13826" max="13826" width="12.42578125" style="341" customWidth="1"/>
    <col min="13827" max="13827" width="12.85546875" style="341" customWidth="1"/>
    <col min="13828" max="13828" width="12.28515625" style="341" customWidth="1"/>
    <col min="13829" max="13829" width="10.28515625" style="341" customWidth="1"/>
    <col min="13830" max="13830" width="10" style="341" customWidth="1"/>
    <col min="13831" max="13831" width="11" style="341" customWidth="1"/>
    <col min="13832" max="13832" width="10.7109375" style="341" customWidth="1"/>
    <col min="13833" max="13833" width="10.42578125" style="341" customWidth="1"/>
    <col min="13834" max="13834" width="12.28515625" style="341" customWidth="1"/>
    <col min="13835" max="13835" width="10.85546875" style="341" customWidth="1"/>
    <col min="13836" max="13836" width="9.5703125" style="341" customWidth="1"/>
    <col min="13837" max="13837" width="11.28515625" style="341" customWidth="1"/>
    <col min="13838" max="13838" width="12.5703125" style="341" customWidth="1"/>
    <col min="13839" max="13839" width="12.42578125" style="341" customWidth="1"/>
    <col min="13840" max="13840" width="10.85546875" style="341" customWidth="1"/>
    <col min="13841" max="14080" width="9.140625" style="341"/>
    <col min="14081" max="14081" width="73.42578125" style="341" customWidth="1"/>
    <col min="14082" max="14082" width="12.42578125" style="341" customWidth="1"/>
    <col min="14083" max="14083" width="12.85546875" style="341" customWidth="1"/>
    <col min="14084" max="14084" width="12.28515625" style="341" customWidth="1"/>
    <col min="14085" max="14085" width="10.28515625" style="341" customWidth="1"/>
    <col min="14086" max="14086" width="10" style="341" customWidth="1"/>
    <col min="14087" max="14087" width="11" style="341" customWidth="1"/>
    <col min="14088" max="14088" width="10.7109375" style="341" customWidth="1"/>
    <col min="14089" max="14089" width="10.42578125" style="341" customWidth="1"/>
    <col min="14090" max="14090" width="12.28515625" style="341" customWidth="1"/>
    <col min="14091" max="14091" width="10.85546875" style="341" customWidth="1"/>
    <col min="14092" max="14092" width="9.5703125" style="341" customWidth="1"/>
    <col min="14093" max="14093" width="11.28515625" style="341" customWidth="1"/>
    <col min="14094" max="14094" width="12.5703125" style="341" customWidth="1"/>
    <col min="14095" max="14095" width="12.42578125" style="341" customWidth="1"/>
    <col min="14096" max="14096" width="10.85546875" style="341" customWidth="1"/>
    <col min="14097" max="14336" width="9.140625" style="341"/>
    <col min="14337" max="14337" width="73.42578125" style="341" customWidth="1"/>
    <col min="14338" max="14338" width="12.42578125" style="341" customWidth="1"/>
    <col min="14339" max="14339" width="12.85546875" style="341" customWidth="1"/>
    <col min="14340" max="14340" width="12.28515625" style="341" customWidth="1"/>
    <col min="14341" max="14341" width="10.28515625" style="341" customWidth="1"/>
    <col min="14342" max="14342" width="10" style="341" customWidth="1"/>
    <col min="14343" max="14343" width="11" style="341" customWidth="1"/>
    <col min="14344" max="14344" width="10.7109375" style="341" customWidth="1"/>
    <col min="14345" max="14345" width="10.42578125" style="341" customWidth="1"/>
    <col min="14346" max="14346" width="12.28515625" style="341" customWidth="1"/>
    <col min="14347" max="14347" width="10.85546875" style="341" customWidth="1"/>
    <col min="14348" max="14348" width="9.5703125" style="341" customWidth="1"/>
    <col min="14349" max="14349" width="11.28515625" style="341" customWidth="1"/>
    <col min="14350" max="14350" width="12.5703125" style="341" customWidth="1"/>
    <col min="14351" max="14351" width="12.42578125" style="341" customWidth="1"/>
    <col min="14352" max="14352" width="10.85546875" style="341" customWidth="1"/>
    <col min="14353" max="14592" width="9.140625" style="341"/>
    <col min="14593" max="14593" width="73.42578125" style="341" customWidth="1"/>
    <col min="14594" max="14594" width="12.42578125" style="341" customWidth="1"/>
    <col min="14595" max="14595" width="12.85546875" style="341" customWidth="1"/>
    <col min="14596" max="14596" width="12.28515625" style="341" customWidth="1"/>
    <col min="14597" max="14597" width="10.28515625" style="341" customWidth="1"/>
    <col min="14598" max="14598" width="10" style="341" customWidth="1"/>
    <col min="14599" max="14599" width="11" style="341" customWidth="1"/>
    <col min="14600" max="14600" width="10.7109375" style="341" customWidth="1"/>
    <col min="14601" max="14601" width="10.42578125" style="341" customWidth="1"/>
    <col min="14602" max="14602" width="12.28515625" style="341" customWidth="1"/>
    <col min="14603" max="14603" width="10.85546875" style="341" customWidth="1"/>
    <col min="14604" max="14604" width="9.5703125" style="341" customWidth="1"/>
    <col min="14605" max="14605" width="11.28515625" style="341" customWidth="1"/>
    <col min="14606" max="14606" width="12.5703125" style="341" customWidth="1"/>
    <col min="14607" max="14607" width="12.42578125" style="341" customWidth="1"/>
    <col min="14608" max="14608" width="10.85546875" style="341" customWidth="1"/>
    <col min="14609" max="14848" width="9.140625" style="341"/>
    <col min="14849" max="14849" width="73.42578125" style="341" customWidth="1"/>
    <col min="14850" max="14850" width="12.42578125" style="341" customWidth="1"/>
    <col min="14851" max="14851" width="12.85546875" style="341" customWidth="1"/>
    <col min="14852" max="14852" width="12.28515625" style="341" customWidth="1"/>
    <col min="14853" max="14853" width="10.28515625" style="341" customWidth="1"/>
    <col min="14854" max="14854" width="10" style="341" customWidth="1"/>
    <col min="14855" max="14855" width="11" style="341" customWidth="1"/>
    <col min="14856" max="14856" width="10.7109375" style="341" customWidth="1"/>
    <col min="14857" max="14857" width="10.42578125" style="341" customWidth="1"/>
    <col min="14858" max="14858" width="12.28515625" style="341" customWidth="1"/>
    <col min="14859" max="14859" width="10.85546875" style="341" customWidth="1"/>
    <col min="14860" max="14860" width="9.5703125" style="341" customWidth="1"/>
    <col min="14861" max="14861" width="11.28515625" style="341" customWidth="1"/>
    <col min="14862" max="14862" width="12.5703125" style="341" customWidth="1"/>
    <col min="14863" max="14863" width="12.42578125" style="341" customWidth="1"/>
    <col min="14864" max="14864" width="10.85546875" style="341" customWidth="1"/>
    <col min="14865" max="15104" width="9.140625" style="341"/>
    <col min="15105" max="15105" width="73.42578125" style="341" customWidth="1"/>
    <col min="15106" max="15106" width="12.42578125" style="341" customWidth="1"/>
    <col min="15107" max="15107" width="12.85546875" style="341" customWidth="1"/>
    <col min="15108" max="15108" width="12.28515625" style="341" customWidth="1"/>
    <col min="15109" max="15109" width="10.28515625" style="341" customWidth="1"/>
    <col min="15110" max="15110" width="10" style="341" customWidth="1"/>
    <col min="15111" max="15111" width="11" style="341" customWidth="1"/>
    <col min="15112" max="15112" width="10.7109375" style="341" customWidth="1"/>
    <col min="15113" max="15113" width="10.42578125" style="341" customWidth="1"/>
    <col min="15114" max="15114" width="12.28515625" style="341" customWidth="1"/>
    <col min="15115" max="15115" width="10.85546875" style="341" customWidth="1"/>
    <col min="15116" max="15116" width="9.5703125" style="341" customWidth="1"/>
    <col min="15117" max="15117" width="11.28515625" style="341" customWidth="1"/>
    <col min="15118" max="15118" width="12.5703125" style="341" customWidth="1"/>
    <col min="15119" max="15119" width="12.42578125" style="341" customWidth="1"/>
    <col min="15120" max="15120" width="10.85546875" style="341" customWidth="1"/>
    <col min="15121" max="15360" width="9.140625" style="341"/>
    <col min="15361" max="15361" width="73.42578125" style="341" customWidth="1"/>
    <col min="15362" max="15362" width="12.42578125" style="341" customWidth="1"/>
    <col min="15363" max="15363" width="12.85546875" style="341" customWidth="1"/>
    <col min="15364" max="15364" width="12.28515625" style="341" customWidth="1"/>
    <col min="15365" max="15365" width="10.28515625" style="341" customWidth="1"/>
    <col min="15366" max="15366" width="10" style="341" customWidth="1"/>
    <col min="15367" max="15367" width="11" style="341" customWidth="1"/>
    <col min="15368" max="15368" width="10.7109375" style="341" customWidth="1"/>
    <col min="15369" max="15369" width="10.42578125" style="341" customWidth="1"/>
    <col min="15370" max="15370" width="12.28515625" style="341" customWidth="1"/>
    <col min="15371" max="15371" width="10.85546875" style="341" customWidth="1"/>
    <col min="15372" max="15372" width="9.5703125" style="341" customWidth="1"/>
    <col min="15373" max="15373" width="11.28515625" style="341" customWidth="1"/>
    <col min="15374" max="15374" width="12.5703125" style="341" customWidth="1"/>
    <col min="15375" max="15375" width="12.42578125" style="341" customWidth="1"/>
    <col min="15376" max="15376" width="10.85546875" style="341" customWidth="1"/>
    <col min="15377" max="15616" width="9.140625" style="341"/>
    <col min="15617" max="15617" width="73.42578125" style="341" customWidth="1"/>
    <col min="15618" max="15618" width="12.42578125" style="341" customWidth="1"/>
    <col min="15619" max="15619" width="12.85546875" style="341" customWidth="1"/>
    <col min="15620" max="15620" width="12.28515625" style="341" customWidth="1"/>
    <col min="15621" max="15621" width="10.28515625" style="341" customWidth="1"/>
    <col min="15622" max="15622" width="10" style="341" customWidth="1"/>
    <col min="15623" max="15623" width="11" style="341" customWidth="1"/>
    <col min="15624" max="15624" width="10.7109375" style="341" customWidth="1"/>
    <col min="15625" max="15625" width="10.42578125" style="341" customWidth="1"/>
    <col min="15626" max="15626" width="12.28515625" style="341" customWidth="1"/>
    <col min="15627" max="15627" width="10.85546875" style="341" customWidth="1"/>
    <col min="15628" max="15628" width="9.5703125" style="341" customWidth="1"/>
    <col min="15629" max="15629" width="11.28515625" style="341" customWidth="1"/>
    <col min="15630" max="15630" width="12.5703125" style="341" customWidth="1"/>
    <col min="15631" max="15631" width="12.42578125" style="341" customWidth="1"/>
    <col min="15632" max="15632" width="10.85546875" style="341" customWidth="1"/>
    <col min="15633" max="15872" width="9.140625" style="341"/>
    <col min="15873" max="15873" width="73.42578125" style="341" customWidth="1"/>
    <col min="15874" max="15874" width="12.42578125" style="341" customWidth="1"/>
    <col min="15875" max="15875" width="12.85546875" style="341" customWidth="1"/>
    <col min="15876" max="15876" width="12.28515625" style="341" customWidth="1"/>
    <col min="15877" max="15877" width="10.28515625" style="341" customWidth="1"/>
    <col min="15878" max="15878" width="10" style="341" customWidth="1"/>
    <col min="15879" max="15879" width="11" style="341" customWidth="1"/>
    <col min="15880" max="15880" width="10.7109375" style="341" customWidth="1"/>
    <col min="15881" max="15881" width="10.42578125" style="341" customWidth="1"/>
    <col min="15882" max="15882" width="12.28515625" style="341" customWidth="1"/>
    <col min="15883" max="15883" width="10.85546875" style="341" customWidth="1"/>
    <col min="15884" max="15884" width="9.5703125" style="341" customWidth="1"/>
    <col min="15885" max="15885" width="11.28515625" style="341" customWidth="1"/>
    <col min="15886" max="15886" width="12.5703125" style="341" customWidth="1"/>
    <col min="15887" max="15887" width="12.42578125" style="341" customWidth="1"/>
    <col min="15888" max="15888" width="10.85546875" style="341" customWidth="1"/>
    <col min="15889" max="16128" width="9.140625" style="341"/>
    <col min="16129" max="16129" width="73.42578125" style="341" customWidth="1"/>
    <col min="16130" max="16130" width="12.42578125" style="341" customWidth="1"/>
    <col min="16131" max="16131" width="12.85546875" style="341" customWidth="1"/>
    <col min="16132" max="16132" width="12.28515625" style="341" customWidth="1"/>
    <col min="16133" max="16133" width="10.28515625" style="341" customWidth="1"/>
    <col min="16134" max="16134" width="10" style="341" customWidth="1"/>
    <col min="16135" max="16135" width="11" style="341" customWidth="1"/>
    <col min="16136" max="16136" width="10.7109375" style="341" customWidth="1"/>
    <col min="16137" max="16137" width="10.42578125" style="341" customWidth="1"/>
    <col min="16138" max="16138" width="12.28515625" style="341" customWidth="1"/>
    <col min="16139" max="16139" width="10.85546875" style="341" customWidth="1"/>
    <col min="16140" max="16140" width="9.5703125" style="341" customWidth="1"/>
    <col min="16141" max="16141" width="11.28515625" style="341" customWidth="1"/>
    <col min="16142" max="16142" width="12.5703125" style="341" customWidth="1"/>
    <col min="16143" max="16143" width="12.42578125" style="341" customWidth="1"/>
    <col min="16144" max="16144" width="10.85546875" style="341" customWidth="1"/>
    <col min="16145" max="16384" width="9.140625" style="341"/>
  </cols>
  <sheetData>
    <row r="1" spans="1:19" ht="63.75" customHeight="1">
      <c r="A1" s="7807" t="s">
        <v>274</v>
      </c>
      <c r="B1" s="7807"/>
      <c r="C1" s="7807"/>
      <c r="D1" s="7807"/>
      <c r="E1" s="7807"/>
      <c r="F1" s="7807"/>
      <c r="G1" s="7807"/>
      <c r="H1" s="7807"/>
      <c r="I1" s="7807"/>
      <c r="J1" s="7807"/>
      <c r="K1" s="7807"/>
      <c r="L1" s="7807"/>
      <c r="M1" s="7807"/>
      <c r="N1" s="7807"/>
      <c r="O1" s="7807"/>
      <c r="P1" s="7807"/>
      <c r="Q1" s="7807"/>
      <c r="R1" s="7807"/>
      <c r="S1" s="7807"/>
    </row>
    <row r="2" spans="1:19" ht="21.75" customHeight="1">
      <c r="A2" s="7809" t="s">
        <v>489</v>
      </c>
      <c r="B2" s="7809"/>
      <c r="C2" s="7809"/>
      <c r="D2" s="7809"/>
      <c r="E2" s="7809"/>
      <c r="F2" s="7809"/>
      <c r="G2" s="7809"/>
      <c r="H2" s="7809"/>
      <c r="I2" s="7809"/>
      <c r="J2" s="7809"/>
      <c r="K2" s="7809"/>
      <c r="L2" s="7809"/>
      <c r="M2" s="7809"/>
      <c r="N2" s="7809"/>
      <c r="O2" s="7809"/>
      <c r="P2" s="7809"/>
    </row>
    <row r="3" spans="1:19" ht="14.25" customHeight="1" thickBot="1">
      <c r="A3" s="1916"/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</row>
    <row r="4" spans="1:19" ht="33" customHeight="1" thickBot="1">
      <c r="A4" s="7810" t="s">
        <v>1</v>
      </c>
      <c r="B4" s="7812" t="s">
        <v>2</v>
      </c>
      <c r="C4" s="7813"/>
      <c r="D4" s="7814"/>
      <c r="E4" s="7812" t="s">
        <v>3</v>
      </c>
      <c r="F4" s="7813"/>
      <c r="G4" s="7814"/>
      <c r="H4" s="7812" t="s">
        <v>4</v>
      </c>
      <c r="I4" s="7813"/>
      <c r="J4" s="7814"/>
      <c r="K4" s="7812" t="s">
        <v>5</v>
      </c>
      <c r="L4" s="7813"/>
      <c r="M4" s="7814"/>
      <c r="N4" s="7815" t="s">
        <v>342</v>
      </c>
      <c r="O4" s="7816"/>
      <c r="P4" s="7817"/>
    </row>
    <row r="5" spans="1:19" ht="55.5" customHeight="1" thickBot="1">
      <c r="A5" s="7811"/>
      <c r="B5" s="1544" t="s">
        <v>7</v>
      </c>
      <c r="C5" s="1544" t="s">
        <v>8</v>
      </c>
      <c r="D5" s="1544" t="s">
        <v>9</v>
      </c>
      <c r="E5" s="2923" t="s">
        <v>7</v>
      </c>
      <c r="F5" s="2923" t="s">
        <v>8</v>
      </c>
      <c r="G5" s="2923" t="s">
        <v>9</v>
      </c>
      <c r="H5" s="2923" t="s">
        <v>7</v>
      </c>
      <c r="I5" s="2923" t="s">
        <v>8</v>
      </c>
      <c r="J5" s="2923" t="s">
        <v>9</v>
      </c>
      <c r="K5" s="2923" t="s">
        <v>7</v>
      </c>
      <c r="L5" s="2923" t="s">
        <v>8</v>
      </c>
      <c r="M5" s="2923" t="s">
        <v>9</v>
      </c>
      <c r="N5" s="2923" t="s">
        <v>7</v>
      </c>
      <c r="O5" s="2923" t="s">
        <v>8</v>
      </c>
      <c r="P5" s="2924" t="s">
        <v>9</v>
      </c>
    </row>
    <row r="6" spans="1:19" ht="32.25" customHeight="1" thickBot="1">
      <c r="A6" s="1896" t="s">
        <v>10</v>
      </c>
      <c r="B6" s="1902"/>
      <c r="C6" s="1902"/>
      <c r="D6" s="1902"/>
      <c r="E6" s="2925"/>
      <c r="F6" s="2926"/>
      <c r="G6" s="2926"/>
      <c r="H6" s="2927"/>
      <c r="I6" s="2925"/>
      <c r="J6" s="2925"/>
      <c r="K6" s="2925"/>
      <c r="L6" s="2925"/>
      <c r="M6" s="4381"/>
      <c r="N6" s="4381"/>
      <c r="O6" s="4381"/>
      <c r="P6" s="4384"/>
    </row>
    <row r="7" spans="1:19" ht="25.5" customHeight="1">
      <c r="A7" s="2918" t="s">
        <v>193</v>
      </c>
      <c r="B7" s="4569">
        <v>36</v>
      </c>
      <c r="C7" s="4552">
        <v>5</v>
      </c>
      <c r="D7" s="4570">
        <v>41</v>
      </c>
      <c r="E7" s="4560">
        <v>37</v>
      </c>
      <c r="F7" s="4552">
        <v>1</v>
      </c>
      <c r="G7" s="4560">
        <v>38</v>
      </c>
      <c r="H7" s="4569">
        <v>21</v>
      </c>
      <c r="I7" s="4552">
        <v>0</v>
      </c>
      <c r="J7" s="4570">
        <v>21</v>
      </c>
      <c r="K7" s="4569">
        <v>25</v>
      </c>
      <c r="L7" s="4552">
        <v>0</v>
      </c>
      <c r="M7" s="4570">
        <v>25</v>
      </c>
      <c r="N7" s="4377">
        <v>119</v>
      </c>
      <c r="O7" s="4592">
        <v>6</v>
      </c>
      <c r="P7" s="4593">
        <v>125</v>
      </c>
    </row>
    <row r="8" spans="1:19" ht="25.5" customHeight="1">
      <c r="A8" s="2919" t="s">
        <v>195</v>
      </c>
      <c r="B8" s="4385">
        <v>52</v>
      </c>
      <c r="C8" s="4553">
        <v>9</v>
      </c>
      <c r="D8" s="4571">
        <v>61</v>
      </c>
      <c r="E8" s="4561">
        <v>48</v>
      </c>
      <c r="F8" s="4553">
        <v>3</v>
      </c>
      <c r="G8" s="4561">
        <v>51</v>
      </c>
      <c r="H8" s="4385">
        <v>55</v>
      </c>
      <c r="I8" s="4553">
        <v>2</v>
      </c>
      <c r="J8" s="4571">
        <v>57</v>
      </c>
      <c r="K8" s="4385">
        <v>46</v>
      </c>
      <c r="L8" s="4553">
        <v>1</v>
      </c>
      <c r="M8" s="4571">
        <v>47</v>
      </c>
      <c r="N8" s="4594">
        <v>201</v>
      </c>
      <c r="O8" s="4595">
        <v>15</v>
      </c>
      <c r="P8" s="4596">
        <v>216</v>
      </c>
    </row>
    <row r="9" spans="1:19" ht="28.5" customHeight="1">
      <c r="A9" s="2920" t="s">
        <v>377</v>
      </c>
      <c r="B9" s="4385">
        <v>20</v>
      </c>
      <c r="C9" s="4553">
        <v>0</v>
      </c>
      <c r="D9" s="4571">
        <v>20</v>
      </c>
      <c r="E9" s="4561">
        <v>23</v>
      </c>
      <c r="F9" s="4553">
        <v>0</v>
      </c>
      <c r="G9" s="4561">
        <v>23</v>
      </c>
      <c r="H9" s="4385">
        <v>0</v>
      </c>
      <c r="I9" s="4553">
        <v>0</v>
      </c>
      <c r="J9" s="4571">
        <v>0</v>
      </c>
      <c r="K9" s="4385">
        <v>0</v>
      </c>
      <c r="L9" s="4553">
        <v>0</v>
      </c>
      <c r="M9" s="4571">
        <v>0</v>
      </c>
      <c r="N9" s="4378">
        <v>43</v>
      </c>
      <c r="O9" s="4595">
        <v>0</v>
      </c>
      <c r="P9" s="4596">
        <v>43</v>
      </c>
    </row>
    <row r="10" spans="1:19" ht="27.75" customHeight="1">
      <c r="A10" s="2920" t="s">
        <v>371</v>
      </c>
      <c r="B10" s="4385">
        <v>15</v>
      </c>
      <c r="C10" s="4553">
        <v>0</v>
      </c>
      <c r="D10" s="4571">
        <v>15</v>
      </c>
      <c r="E10" s="4561">
        <v>13</v>
      </c>
      <c r="F10" s="4553">
        <v>0</v>
      </c>
      <c r="G10" s="4561">
        <v>13</v>
      </c>
      <c r="H10" s="4385">
        <v>0</v>
      </c>
      <c r="I10" s="4553">
        <v>0</v>
      </c>
      <c r="J10" s="4571">
        <v>0</v>
      </c>
      <c r="K10" s="4385">
        <v>0</v>
      </c>
      <c r="L10" s="4553">
        <v>0</v>
      </c>
      <c r="M10" s="4571">
        <v>0</v>
      </c>
      <c r="N10" s="4378">
        <v>28</v>
      </c>
      <c r="O10" s="4595">
        <v>0</v>
      </c>
      <c r="P10" s="4596">
        <v>28</v>
      </c>
    </row>
    <row r="11" spans="1:19" ht="25.5" customHeight="1" thickBot="1">
      <c r="A11" s="2921" t="s">
        <v>372</v>
      </c>
      <c r="B11" s="4572">
        <v>21</v>
      </c>
      <c r="C11" s="4554">
        <v>6</v>
      </c>
      <c r="D11" s="4573">
        <v>27</v>
      </c>
      <c r="E11" s="4562">
        <v>15</v>
      </c>
      <c r="F11" s="4554">
        <v>0</v>
      </c>
      <c r="G11" s="4562">
        <v>15</v>
      </c>
      <c r="H11" s="4572">
        <v>0</v>
      </c>
      <c r="I11" s="4554">
        <v>0</v>
      </c>
      <c r="J11" s="4573">
        <v>0</v>
      </c>
      <c r="K11" s="4572">
        <v>0</v>
      </c>
      <c r="L11" s="4554">
        <v>0</v>
      </c>
      <c r="M11" s="4573">
        <v>0</v>
      </c>
      <c r="N11" s="4597">
        <v>36</v>
      </c>
      <c r="O11" s="4598">
        <v>6</v>
      </c>
      <c r="P11" s="4599">
        <v>42</v>
      </c>
    </row>
    <row r="12" spans="1:19" ht="24.95" customHeight="1" thickBot="1">
      <c r="A12" s="1897" t="s">
        <v>27</v>
      </c>
      <c r="B12" s="4386">
        <v>144</v>
      </c>
      <c r="C12" s="4550">
        <v>20</v>
      </c>
      <c r="D12" s="4574">
        <v>164</v>
      </c>
      <c r="E12" s="4563">
        <v>136</v>
      </c>
      <c r="F12" s="4550">
        <v>4</v>
      </c>
      <c r="G12" s="4563">
        <v>140</v>
      </c>
      <c r="H12" s="4386">
        <v>76</v>
      </c>
      <c r="I12" s="4550">
        <v>2</v>
      </c>
      <c r="J12" s="4574">
        <v>78</v>
      </c>
      <c r="K12" s="4386">
        <v>71</v>
      </c>
      <c r="L12" s="4550">
        <v>1</v>
      </c>
      <c r="M12" s="4574">
        <v>72</v>
      </c>
      <c r="N12" s="4379">
        <v>427</v>
      </c>
      <c r="O12" s="4550">
        <v>27</v>
      </c>
      <c r="P12" s="4549">
        <v>454</v>
      </c>
    </row>
    <row r="13" spans="1:19" ht="24.95" customHeight="1" thickBot="1">
      <c r="A13" s="1898" t="s">
        <v>15</v>
      </c>
      <c r="B13" s="4590"/>
      <c r="C13" s="4555"/>
      <c r="D13" s="4591"/>
      <c r="E13" s="4382"/>
      <c r="F13" s="4558"/>
      <c r="G13" s="4382"/>
      <c r="H13" s="4575"/>
      <c r="I13" s="4558"/>
      <c r="J13" s="4576"/>
      <c r="K13" s="4575"/>
      <c r="L13" s="4558"/>
      <c r="M13" s="4576"/>
      <c r="N13" s="4387"/>
      <c r="O13" s="4376"/>
      <c r="P13" s="4388"/>
    </row>
    <row r="14" spans="1:19" ht="24.95" customHeight="1" thickBot="1">
      <c r="A14" s="1898" t="s">
        <v>16</v>
      </c>
      <c r="B14" s="4577"/>
      <c r="C14" s="4556"/>
      <c r="D14" s="4579"/>
      <c r="E14" s="4557"/>
      <c r="F14" s="4556"/>
      <c r="G14" s="4564"/>
      <c r="H14" s="4577"/>
      <c r="I14" s="4578" t="s">
        <v>28</v>
      </c>
      <c r="J14" s="4579"/>
      <c r="K14" s="4577"/>
      <c r="L14" s="4556"/>
      <c r="M14" s="4579"/>
      <c r="N14" s="4387"/>
      <c r="O14" s="4376"/>
      <c r="P14" s="4388"/>
    </row>
    <row r="15" spans="1:19" ht="30" customHeight="1">
      <c r="A15" s="2918" t="s">
        <v>193</v>
      </c>
      <c r="B15" s="4569">
        <v>35</v>
      </c>
      <c r="C15" s="4552">
        <v>5</v>
      </c>
      <c r="D15" s="4570">
        <v>40</v>
      </c>
      <c r="E15" s="4560">
        <v>37</v>
      </c>
      <c r="F15" s="4552">
        <v>1</v>
      </c>
      <c r="G15" s="4560">
        <v>38</v>
      </c>
      <c r="H15" s="4569">
        <v>21</v>
      </c>
      <c r="I15" s="4552">
        <v>0</v>
      </c>
      <c r="J15" s="4570">
        <v>21</v>
      </c>
      <c r="K15" s="4569">
        <v>25</v>
      </c>
      <c r="L15" s="4552">
        <v>0</v>
      </c>
      <c r="M15" s="4570">
        <v>25</v>
      </c>
      <c r="N15" s="4377">
        <v>118</v>
      </c>
      <c r="O15" s="4592">
        <v>6</v>
      </c>
      <c r="P15" s="4593">
        <v>124</v>
      </c>
    </row>
    <row r="16" spans="1:19" ht="24" customHeight="1">
      <c r="A16" s="2919" t="s">
        <v>195</v>
      </c>
      <c r="B16" s="4385">
        <v>52</v>
      </c>
      <c r="C16" s="4553">
        <v>9</v>
      </c>
      <c r="D16" s="4571">
        <v>61</v>
      </c>
      <c r="E16" s="4561">
        <v>47</v>
      </c>
      <c r="F16" s="4553">
        <v>3</v>
      </c>
      <c r="G16" s="4561">
        <v>50</v>
      </c>
      <c r="H16" s="4385">
        <v>55</v>
      </c>
      <c r="I16" s="4553">
        <v>2</v>
      </c>
      <c r="J16" s="4571">
        <v>57</v>
      </c>
      <c r="K16" s="4385">
        <v>46</v>
      </c>
      <c r="L16" s="4553">
        <v>1</v>
      </c>
      <c r="M16" s="4571">
        <v>47</v>
      </c>
      <c r="N16" s="4594">
        <v>200</v>
      </c>
      <c r="O16" s="4595">
        <v>15</v>
      </c>
      <c r="P16" s="4596">
        <v>215</v>
      </c>
    </row>
    <row r="17" spans="1:31" ht="24" customHeight="1">
      <c r="A17" s="2920" t="s">
        <v>370</v>
      </c>
      <c r="B17" s="4385">
        <v>19</v>
      </c>
      <c r="C17" s="4553">
        <v>0</v>
      </c>
      <c r="D17" s="4571">
        <v>19</v>
      </c>
      <c r="E17" s="4561">
        <v>23</v>
      </c>
      <c r="F17" s="4553">
        <v>0</v>
      </c>
      <c r="G17" s="4561">
        <v>23</v>
      </c>
      <c r="H17" s="4385">
        <v>0</v>
      </c>
      <c r="I17" s="4553">
        <v>0</v>
      </c>
      <c r="J17" s="4571">
        <v>0</v>
      </c>
      <c r="K17" s="4385">
        <v>0</v>
      </c>
      <c r="L17" s="4553">
        <v>0</v>
      </c>
      <c r="M17" s="4571">
        <v>0</v>
      </c>
      <c r="N17" s="4378">
        <v>42</v>
      </c>
      <c r="O17" s="4595">
        <v>0</v>
      </c>
      <c r="P17" s="4596">
        <v>42</v>
      </c>
    </row>
    <row r="18" spans="1:31" ht="31.5" customHeight="1">
      <c r="A18" s="2920" t="s">
        <v>371</v>
      </c>
      <c r="B18" s="4385">
        <v>15</v>
      </c>
      <c r="C18" s="4553">
        <v>0</v>
      </c>
      <c r="D18" s="4571">
        <v>15</v>
      </c>
      <c r="E18" s="4561">
        <v>13</v>
      </c>
      <c r="F18" s="4553">
        <v>0</v>
      </c>
      <c r="G18" s="4561">
        <v>13</v>
      </c>
      <c r="H18" s="4385">
        <v>0</v>
      </c>
      <c r="I18" s="4553">
        <v>0</v>
      </c>
      <c r="J18" s="4571">
        <v>0</v>
      </c>
      <c r="K18" s="4385">
        <v>0</v>
      </c>
      <c r="L18" s="4553">
        <v>0</v>
      </c>
      <c r="M18" s="4571">
        <v>0</v>
      </c>
      <c r="N18" s="4378">
        <v>28</v>
      </c>
      <c r="O18" s="4595">
        <v>0</v>
      </c>
      <c r="P18" s="4596">
        <v>28</v>
      </c>
    </row>
    <row r="19" spans="1:31" ht="27.75" customHeight="1" thickBot="1">
      <c r="A19" s="2922" t="s">
        <v>372</v>
      </c>
      <c r="B19" s="4572">
        <v>21</v>
      </c>
      <c r="C19" s="4554">
        <v>6</v>
      </c>
      <c r="D19" s="4573">
        <v>27</v>
      </c>
      <c r="E19" s="4562">
        <v>15</v>
      </c>
      <c r="F19" s="4554">
        <v>0</v>
      </c>
      <c r="G19" s="4562">
        <v>15</v>
      </c>
      <c r="H19" s="4572">
        <v>0</v>
      </c>
      <c r="I19" s="4554">
        <v>0</v>
      </c>
      <c r="J19" s="4573">
        <v>0</v>
      </c>
      <c r="K19" s="4572">
        <v>0</v>
      </c>
      <c r="L19" s="4554">
        <v>0</v>
      </c>
      <c r="M19" s="4573">
        <v>0</v>
      </c>
      <c r="N19" s="4597">
        <v>36</v>
      </c>
      <c r="O19" s="4598">
        <v>6</v>
      </c>
      <c r="P19" s="4599">
        <v>42</v>
      </c>
    </row>
    <row r="20" spans="1:31" ht="30.75" customHeight="1" thickBot="1">
      <c r="A20" s="1899" t="s">
        <v>17</v>
      </c>
      <c r="B20" s="4386">
        <f t="shared" ref="B20:P20" si="0">SUM(B15:B19)</f>
        <v>142</v>
      </c>
      <c r="C20" s="4550">
        <f t="shared" si="0"/>
        <v>20</v>
      </c>
      <c r="D20" s="4574">
        <f t="shared" si="0"/>
        <v>162</v>
      </c>
      <c r="E20" s="4563">
        <f t="shared" si="0"/>
        <v>135</v>
      </c>
      <c r="F20" s="4563">
        <f t="shared" si="0"/>
        <v>4</v>
      </c>
      <c r="G20" s="4563">
        <f t="shared" si="0"/>
        <v>139</v>
      </c>
      <c r="H20" s="4386">
        <f t="shared" si="0"/>
        <v>76</v>
      </c>
      <c r="I20" s="4550">
        <f t="shared" si="0"/>
        <v>2</v>
      </c>
      <c r="J20" s="4574">
        <f t="shared" si="0"/>
        <v>78</v>
      </c>
      <c r="K20" s="4386">
        <f t="shared" si="0"/>
        <v>71</v>
      </c>
      <c r="L20" s="4550">
        <f t="shared" si="0"/>
        <v>1</v>
      </c>
      <c r="M20" s="4574">
        <f t="shared" si="0"/>
        <v>72</v>
      </c>
      <c r="N20" s="4379">
        <f t="shared" si="0"/>
        <v>424</v>
      </c>
      <c r="O20" s="4550">
        <f t="shared" si="0"/>
        <v>27</v>
      </c>
      <c r="P20" s="4549">
        <f t="shared" si="0"/>
        <v>451</v>
      </c>
    </row>
    <row r="21" spans="1:31" ht="26.25" customHeight="1" thickBot="1">
      <c r="A21" s="1900" t="s">
        <v>18</v>
      </c>
      <c r="B21" s="4580"/>
      <c r="C21" s="2916"/>
      <c r="D21" s="4581"/>
      <c r="E21" s="4565"/>
      <c r="F21" s="2916"/>
      <c r="G21" s="4565"/>
      <c r="H21" s="4580"/>
      <c r="I21" s="2916"/>
      <c r="J21" s="4581"/>
      <c r="K21" s="4580"/>
      <c r="L21" s="4588"/>
      <c r="M21" s="4589"/>
      <c r="N21" s="4548"/>
      <c r="O21" s="4373"/>
      <c r="P21" s="4545"/>
    </row>
    <row r="22" spans="1:31" ht="26.25" customHeight="1" thickBot="1">
      <c r="A22" s="4372" t="s">
        <v>433</v>
      </c>
      <c r="B22" s="4374">
        <v>1</v>
      </c>
      <c r="C22" s="4375">
        <v>0</v>
      </c>
      <c r="D22" s="4582">
        <v>1</v>
      </c>
      <c r="E22" s="4566">
        <v>0</v>
      </c>
      <c r="F22" s="4375">
        <v>0</v>
      </c>
      <c r="G22" s="4566">
        <v>0</v>
      </c>
      <c r="H22" s="4374">
        <v>0</v>
      </c>
      <c r="I22" s="4375">
        <v>0</v>
      </c>
      <c r="J22" s="4582">
        <v>0</v>
      </c>
      <c r="K22" s="4374">
        <v>0</v>
      </c>
      <c r="L22" s="4375">
        <v>0</v>
      </c>
      <c r="M22" s="4582">
        <v>0</v>
      </c>
      <c r="N22" s="4551">
        <v>1</v>
      </c>
      <c r="O22" s="4375">
        <v>0</v>
      </c>
      <c r="P22" s="4600">
        <v>1</v>
      </c>
    </row>
    <row r="23" spans="1:31" ht="30" customHeight="1">
      <c r="A23" s="1894" t="s">
        <v>434</v>
      </c>
      <c r="B23" s="4583">
        <v>1</v>
      </c>
      <c r="C23" s="4559">
        <v>0</v>
      </c>
      <c r="D23" s="4584">
        <v>1</v>
      </c>
      <c r="E23" s="4567">
        <v>0</v>
      </c>
      <c r="F23" s="4559">
        <v>0</v>
      </c>
      <c r="G23" s="4567">
        <v>0</v>
      </c>
      <c r="H23" s="4583">
        <v>0</v>
      </c>
      <c r="I23" s="4559">
        <v>0</v>
      </c>
      <c r="J23" s="4584">
        <v>0</v>
      </c>
      <c r="K23" s="4583">
        <v>0</v>
      </c>
      <c r="L23" s="4559">
        <v>0</v>
      </c>
      <c r="M23" s="4584">
        <v>0</v>
      </c>
      <c r="N23" s="4601">
        <v>1</v>
      </c>
      <c r="O23" s="4592">
        <v>0</v>
      </c>
      <c r="P23" s="4602">
        <v>1</v>
      </c>
      <c r="Q23" s="275"/>
      <c r="R23" s="275"/>
      <c r="S23" s="275"/>
      <c r="T23" s="275"/>
    </row>
    <row r="24" spans="1:31" ht="27" customHeight="1" thickBot="1">
      <c r="A24" s="1895" t="s">
        <v>435</v>
      </c>
      <c r="B24" s="4585">
        <v>0</v>
      </c>
      <c r="C24" s="4586">
        <v>0</v>
      </c>
      <c r="D24" s="4587">
        <v>0</v>
      </c>
      <c r="E24" s="4568">
        <v>1</v>
      </c>
      <c r="F24" s="2917">
        <v>0</v>
      </c>
      <c r="G24" s="4380">
        <v>1</v>
      </c>
      <c r="H24" s="4585">
        <v>0</v>
      </c>
      <c r="I24" s="4586">
        <v>0</v>
      </c>
      <c r="J24" s="4587">
        <v>0</v>
      </c>
      <c r="K24" s="4585">
        <v>0</v>
      </c>
      <c r="L24" s="4586">
        <v>0</v>
      </c>
      <c r="M24" s="4587">
        <v>0</v>
      </c>
      <c r="N24" s="4603">
        <v>1</v>
      </c>
      <c r="O24" s="4604">
        <v>0</v>
      </c>
      <c r="P24" s="4605">
        <v>1</v>
      </c>
      <c r="AE24" s="341" t="e">
        <f>S24+'Бак ОФО ИБТЭиФ '!B20:P20B24</f>
        <v>#NAME?</v>
      </c>
    </row>
    <row r="25" spans="1:31" ht="24.75" customHeight="1" thickBot="1">
      <c r="A25" s="1901" t="s">
        <v>19</v>
      </c>
      <c r="B25" s="5142">
        <f>B22+B23+B24</f>
        <v>2</v>
      </c>
      <c r="C25" s="5143">
        <f t="shared" ref="C25:P25" si="1">C22+C23+C24</f>
        <v>0</v>
      </c>
      <c r="D25" s="5144">
        <f t="shared" si="1"/>
        <v>2</v>
      </c>
      <c r="E25" s="5145">
        <f t="shared" si="1"/>
        <v>1</v>
      </c>
      <c r="F25" s="5146">
        <f t="shared" si="1"/>
        <v>0</v>
      </c>
      <c r="G25" s="5147">
        <f t="shared" si="1"/>
        <v>1</v>
      </c>
      <c r="H25" s="5142">
        <f t="shared" si="1"/>
        <v>0</v>
      </c>
      <c r="I25" s="5143">
        <f t="shared" si="1"/>
        <v>0</v>
      </c>
      <c r="J25" s="5144">
        <f t="shared" si="1"/>
        <v>0</v>
      </c>
      <c r="K25" s="5142">
        <f t="shared" si="1"/>
        <v>0</v>
      </c>
      <c r="L25" s="5143">
        <f t="shared" si="1"/>
        <v>0</v>
      </c>
      <c r="M25" s="5144">
        <f t="shared" si="1"/>
        <v>0</v>
      </c>
      <c r="N25" s="5148">
        <f t="shared" si="1"/>
        <v>3</v>
      </c>
      <c r="O25" s="5148">
        <f t="shared" si="1"/>
        <v>0</v>
      </c>
      <c r="P25" s="5149">
        <f t="shared" si="1"/>
        <v>3</v>
      </c>
    </row>
    <row r="26" spans="1:31" ht="30.75" thickBot="1">
      <c r="A26" s="1898" t="s">
        <v>207</v>
      </c>
      <c r="B26" s="1903">
        <f>B20+B25</f>
        <v>144</v>
      </c>
      <c r="C26" s="1903">
        <f t="shared" ref="C26:P26" si="2">C20+C25</f>
        <v>20</v>
      </c>
      <c r="D26" s="1903">
        <f t="shared" si="2"/>
        <v>164</v>
      </c>
      <c r="E26" s="1903">
        <f t="shared" si="2"/>
        <v>136</v>
      </c>
      <c r="F26" s="1903">
        <f t="shared" si="2"/>
        <v>4</v>
      </c>
      <c r="G26" s="1903">
        <f t="shared" si="2"/>
        <v>140</v>
      </c>
      <c r="H26" s="1903">
        <f t="shared" si="2"/>
        <v>76</v>
      </c>
      <c r="I26" s="1903">
        <f t="shared" si="2"/>
        <v>2</v>
      </c>
      <c r="J26" s="1903">
        <f t="shared" si="2"/>
        <v>78</v>
      </c>
      <c r="K26" s="1903">
        <f t="shared" si="2"/>
        <v>71</v>
      </c>
      <c r="L26" s="1903">
        <f t="shared" si="2"/>
        <v>1</v>
      </c>
      <c r="M26" s="4383">
        <f t="shared" si="2"/>
        <v>72</v>
      </c>
      <c r="N26" s="4389">
        <f t="shared" si="2"/>
        <v>427</v>
      </c>
      <c r="O26" s="4389">
        <f t="shared" si="2"/>
        <v>27</v>
      </c>
      <c r="P26" s="4390">
        <f t="shared" si="2"/>
        <v>454</v>
      </c>
    </row>
    <row r="27" spans="1:31">
      <c r="A27" s="7808"/>
      <c r="B27" s="7808"/>
      <c r="C27" s="7808"/>
      <c r="D27" s="7808"/>
      <c r="E27" s="7808"/>
      <c r="F27" s="7808"/>
      <c r="G27" s="7808"/>
      <c r="H27" s="7808"/>
      <c r="I27" s="7808"/>
      <c r="J27" s="7808"/>
      <c r="K27" s="7808"/>
      <c r="L27" s="7808"/>
      <c r="M27" s="7808"/>
      <c r="N27" s="7808"/>
      <c r="O27" s="7808"/>
      <c r="P27" s="7808"/>
    </row>
    <row r="28" spans="1:31">
      <c r="A28" s="342"/>
      <c r="B28" s="342"/>
      <c r="C28" s="342"/>
      <c r="D28" s="342"/>
      <c r="E28" s="342"/>
      <c r="F28" s="342"/>
      <c r="G28" s="342"/>
      <c r="H28" s="342"/>
      <c r="I28" s="342"/>
      <c r="J28" s="342"/>
      <c r="K28" s="342"/>
      <c r="L28" s="342"/>
      <c r="M28" s="342"/>
      <c r="N28" s="342"/>
      <c r="O28" s="342"/>
      <c r="P28" s="342"/>
    </row>
    <row r="29" spans="1:31">
      <c r="A29" s="342"/>
      <c r="B29" s="343"/>
      <c r="C29" s="343"/>
      <c r="D29" s="343"/>
      <c r="E29" s="343"/>
      <c r="F29" s="343"/>
      <c r="G29" s="343"/>
      <c r="H29" s="343"/>
      <c r="I29" s="343"/>
      <c r="J29" s="343"/>
      <c r="K29" s="343"/>
      <c r="L29" s="343"/>
      <c r="M29" s="343"/>
      <c r="N29" s="343"/>
      <c r="O29" s="343"/>
      <c r="P29" s="343"/>
    </row>
  </sheetData>
  <mergeCells count="9">
    <mergeCell ref="A1:S1"/>
    <mergeCell ref="A27:P27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7067" t="s">
        <v>284</v>
      </c>
      <c r="B1" s="7067"/>
      <c r="C1" s="7067"/>
      <c r="D1" s="7067"/>
      <c r="E1" s="7067"/>
      <c r="F1" s="7067"/>
      <c r="G1" s="7067"/>
      <c r="H1" s="7067"/>
      <c r="I1" s="7067"/>
      <c r="J1" s="7067"/>
      <c r="K1" s="7067"/>
      <c r="L1" s="7067"/>
      <c r="M1" s="7067"/>
      <c r="N1" s="7067"/>
      <c r="O1" s="7067"/>
      <c r="P1" s="7067"/>
      <c r="Q1" s="7067"/>
      <c r="R1" s="7067"/>
      <c r="S1" s="7067"/>
      <c r="T1" s="7067"/>
    </row>
    <row r="2" spans="1:20" ht="27">
      <c r="A2" s="7819"/>
      <c r="B2" s="7819"/>
      <c r="C2" s="7819"/>
      <c r="D2" s="7819"/>
      <c r="E2" s="7819"/>
      <c r="F2" s="7819"/>
      <c r="G2" s="7819"/>
      <c r="H2" s="7819"/>
      <c r="I2" s="7819"/>
      <c r="J2" s="7819"/>
      <c r="K2" s="7819"/>
      <c r="L2" s="7819"/>
      <c r="M2" s="7819"/>
      <c r="N2" s="7819"/>
      <c r="O2" s="7819"/>
      <c r="P2" s="7819"/>
      <c r="Q2" s="7819"/>
      <c r="R2" s="7819"/>
      <c r="S2" s="7819"/>
      <c r="T2" s="7819"/>
    </row>
    <row r="3" spans="1:20" ht="22.5" customHeight="1">
      <c r="A3" s="7067" t="s">
        <v>293</v>
      </c>
      <c r="B3" s="7067"/>
      <c r="C3" s="7067"/>
      <c r="D3" s="7067"/>
      <c r="E3" s="7067"/>
      <c r="F3" s="7067"/>
      <c r="G3" s="7067"/>
      <c r="H3" s="7067"/>
      <c r="I3" s="7067"/>
      <c r="J3" s="7067"/>
      <c r="K3" s="7067"/>
      <c r="L3" s="7067"/>
      <c r="M3" s="7067"/>
      <c r="N3" s="7067"/>
      <c r="O3" s="7067"/>
      <c r="P3" s="7067"/>
      <c r="Q3" s="7067"/>
      <c r="R3" s="7067"/>
      <c r="S3" s="7067"/>
      <c r="T3" s="7067"/>
    </row>
    <row r="4" spans="1:20" ht="26.25" thickBot="1">
      <c r="B4" s="216"/>
    </row>
    <row r="5" spans="1:20" ht="25.5" customHeight="1">
      <c r="B5" s="7820" t="s">
        <v>1</v>
      </c>
      <c r="C5" s="7823" t="s">
        <v>2</v>
      </c>
      <c r="D5" s="7824"/>
      <c r="E5" s="7825"/>
      <c r="F5" s="7823" t="s">
        <v>3</v>
      </c>
      <c r="G5" s="7824"/>
      <c r="H5" s="7825"/>
      <c r="I5" s="7823" t="s">
        <v>4</v>
      </c>
      <c r="J5" s="7824"/>
      <c r="K5" s="7825"/>
      <c r="L5" s="7823" t="s">
        <v>5</v>
      </c>
      <c r="M5" s="7824"/>
      <c r="N5" s="7825"/>
      <c r="O5" s="7823">
        <v>5</v>
      </c>
      <c r="P5" s="7824"/>
      <c r="Q5" s="7825"/>
      <c r="R5" s="7829" t="s">
        <v>6</v>
      </c>
      <c r="S5" s="7830"/>
      <c r="T5" s="7831"/>
    </row>
    <row r="6" spans="1:20" ht="26.25" thickBot="1">
      <c r="B6" s="7821"/>
      <c r="C6" s="7826"/>
      <c r="D6" s="7827"/>
      <c r="E6" s="7828"/>
      <c r="F6" s="7826"/>
      <c r="G6" s="7827"/>
      <c r="H6" s="7828"/>
      <c r="I6" s="7826"/>
      <c r="J6" s="7827"/>
      <c r="K6" s="7828"/>
      <c r="L6" s="7826"/>
      <c r="M6" s="7827"/>
      <c r="N6" s="7828"/>
      <c r="O6" s="7826"/>
      <c r="P6" s="7827"/>
      <c r="Q6" s="7828"/>
      <c r="R6" s="7832"/>
      <c r="S6" s="7833"/>
      <c r="T6" s="7834"/>
    </row>
    <row r="7" spans="1:20" ht="90" customHeight="1" thickBot="1">
      <c r="B7" s="7822"/>
      <c r="C7" s="398" t="s">
        <v>7</v>
      </c>
      <c r="D7" s="399" t="s">
        <v>8</v>
      </c>
      <c r="E7" s="400" t="s">
        <v>9</v>
      </c>
      <c r="F7" s="398" t="s">
        <v>7</v>
      </c>
      <c r="G7" s="399" t="s">
        <v>8</v>
      </c>
      <c r="H7" s="400" t="s">
        <v>9</v>
      </c>
      <c r="I7" s="398" t="s">
        <v>7</v>
      </c>
      <c r="J7" s="399" t="s">
        <v>8</v>
      </c>
      <c r="K7" s="400" t="s">
        <v>9</v>
      </c>
      <c r="L7" s="398" t="s">
        <v>7</v>
      </c>
      <c r="M7" s="399" t="s">
        <v>8</v>
      </c>
      <c r="N7" s="400" t="s">
        <v>9</v>
      </c>
      <c r="O7" s="398" t="s">
        <v>7</v>
      </c>
      <c r="P7" s="399" t="s">
        <v>8</v>
      </c>
      <c r="Q7" s="400" t="s">
        <v>9</v>
      </c>
      <c r="R7" s="398" t="s">
        <v>7</v>
      </c>
      <c r="S7" s="399" t="s">
        <v>8</v>
      </c>
      <c r="T7" s="400" t="s">
        <v>9</v>
      </c>
    </row>
    <row r="8" spans="1:20" ht="29.25" customHeight="1" outlineLevel="1" thickBot="1">
      <c r="B8" s="401" t="s">
        <v>10</v>
      </c>
      <c r="C8" s="402"/>
      <c r="D8" s="403"/>
      <c r="E8" s="404"/>
      <c r="F8" s="405"/>
      <c r="G8" s="403"/>
      <c r="H8" s="403"/>
      <c r="I8" s="403"/>
      <c r="J8" s="403"/>
      <c r="K8" s="404"/>
      <c r="L8" s="402"/>
      <c r="M8" s="403"/>
      <c r="N8" s="403"/>
      <c r="O8" s="403"/>
      <c r="P8" s="403"/>
      <c r="Q8" s="404"/>
      <c r="R8" s="405"/>
      <c r="S8" s="406"/>
      <c r="T8" s="482"/>
    </row>
    <row r="9" spans="1:20" ht="25.5" customHeight="1" outlineLevel="1" thickBot="1">
      <c r="B9" s="407" t="s">
        <v>275</v>
      </c>
      <c r="C9" s="635">
        <f>C13+C16</f>
        <v>31</v>
      </c>
      <c r="D9" s="635">
        <f>D13+D16</f>
        <v>1</v>
      </c>
      <c r="E9" s="635">
        <f>E13+E16</f>
        <v>32</v>
      </c>
      <c r="F9" s="640">
        <v>28</v>
      </c>
      <c r="G9" s="641">
        <v>6</v>
      </c>
      <c r="H9" s="666">
        <v>34</v>
      </c>
      <c r="I9" s="640">
        <v>38</v>
      </c>
      <c r="J9" s="675">
        <v>14</v>
      </c>
      <c r="K9" s="680">
        <v>52</v>
      </c>
      <c r="L9" s="675">
        <v>42</v>
      </c>
      <c r="M9" s="675" t="s">
        <v>290</v>
      </c>
      <c r="N9" s="681">
        <v>55</v>
      </c>
      <c r="O9" s="675">
        <v>45</v>
      </c>
      <c r="P9" s="641">
        <v>22</v>
      </c>
      <c r="Q9" s="642">
        <v>67</v>
      </c>
      <c r="R9" s="636">
        <f>R13+R16</f>
        <v>184</v>
      </c>
      <c r="S9" s="636">
        <f>S13+S16</f>
        <v>56</v>
      </c>
      <c r="T9" s="636">
        <f>T13+T16</f>
        <v>240</v>
      </c>
    </row>
    <row r="10" spans="1:20" ht="29.25" customHeight="1" outlineLevel="1" thickBot="1">
      <c r="B10" s="408" t="s">
        <v>14</v>
      </c>
      <c r="C10" s="637">
        <f t="shared" ref="C10:L10" si="0">SUM(C9)</f>
        <v>31</v>
      </c>
      <c r="D10" s="638">
        <f t="shared" si="0"/>
        <v>1</v>
      </c>
      <c r="E10" s="639">
        <f t="shared" si="0"/>
        <v>32</v>
      </c>
      <c r="F10" s="643">
        <f t="shared" si="0"/>
        <v>28</v>
      </c>
      <c r="G10" s="644">
        <f t="shared" si="0"/>
        <v>6</v>
      </c>
      <c r="H10" s="667">
        <v>34</v>
      </c>
      <c r="I10" s="643">
        <v>38</v>
      </c>
      <c r="J10" s="644">
        <v>14</v>
      </c>
      <c r="K10" s="645">
        <v>52</v>
      </c>
      <c r="L10" s="644">
        <f t="shared" si="0"/>
        <v>42</v>
      </c>
      <c r="M10" s="644">
        <v>13</v>
      </c>
      <c r="N10" s="682">
        <f t="shared" ref="N10:T10" si="1">SUM(N9)</f>
        <v>55</v>
      </c>
      <c r="O10" s="644">
        <f t="shared" si="1"/>
        <v>45</v>
      </c>
      <c r="P10" s="644">
        <f t="shared" si="1"/>
        <v>22</v>
      </c>
      <c r="Q10" s="645">
        <f t="shared" si="1"/>
        <v>67</v>
      </c>
      <c r="R10" s="484">
        <f t="shared" si="1"/>
        <v>184</v>
      </c>
      <c r="S10" s="484">
        <f t="shared" si="1"/>
        <v>56</v>
      </c>
      <c r="T10" s="485">
        <f t="shared" si="1"/>
        <v>240</v>
      </c>
    </row>
    <row r="11" spans="1:20" ht="26.25" thickBot="1">
      <c r="B11" s="409" t="s">
        <v>15</v>
      </c>
      <c r="C11" s="630"/>
      <c r="D11" s="631"/>
      <c r="E11" s="632"/>
      <c r="F11" s="630"/>
      <c r="G11" s="631"/>
      <c r="H11" s="668"/>
      <c r="I11" s="683"/>
      <c r="J11" s="684"/>
      <c r="K11" s="685"/>
      <c r="L11" s="546"/>
      <c r="M11" s="686"/>
      <c r="N11" s="687"/>
      <c r="O11" s="676"/>
      <c r="P11" s="634"/>
      <c r="Q11" s="633"/>
      <c r="R11" s="546"/>
      <c r="S11" s="486"/>
      <c r="T11" s="479"/>
    </row>
    <row r="12" spans="1:20" ht="27" thickBot="1">
      <c r="B12" s="410" t="s">
        <v>16</v>
      </c>
      <c r="C12" s="487"/>
      <c r="D12" s="488"/>
      <c r="E12" s="489"/>
      <c r="F12" s="490"/>
      <c r="G12" s="491"/>
      <c r="H12" s="669"/>
      <c r="I12" s="490"/>
      <c r="J12" s="491"/>
      <c r="K12" s="492"/>
      <c r="L12" s="688"/>
      <c r="M12" s="493"/>
      <c r="N12" s="494"/>
      <c r="O12" s="495"/>
      <c r="P12" s="496"/>
      <c r="Q12" s="492"/>
      <c r="R12" s="497"/>
      <c r="S12" s="498"/>
      <c r="T12" s="499"/>
    </row>
    <row r="13" spans="1:20" ht="26.25" outlineLevel="1">
      <c r="B13" s="480" t="s">
        <v>275</v>
      </c>
      <c r="C13" s="547">
        <v>25</v>
      </c>
      <c r="D13" s="548">
        <v>1</v>
      </c>
      <c r="E13" s="646">
        <f>SUM(C13:D13)</f>
        <v>26</v>
      </c>
      <c r="F13" s="500">
        <v>28</v>
      </c>
      <c r="G13" s="501">
        <v>3</v>
      </c>
      <c r="H13" s="670">
        <v>31</v>
      </c>
      <c r="I13" s="640">
        <v>38</v>
      </c>
      <c r="J13" s="675">
        <v>14</v>
      </c>
      <c r="K13" s="680">
        <v>52</v>
      </c>
      <c r="L13" s="677">
        <v>41</v>
      </c>
      <c r="M13" s="677">
        <v>13</v>
      </c>
      <c r="N13" s="689">
        <v>54</v>
      </c>
      <c r="O13" s="677">
        <v>44</v>
      </c>
      <c r="P13" s="501">
        <v>22</v>
      </c>
      <c r="Q13" s="502">
        <v>66</v>
      </c>
      <c r="R13" s="503">
        <f>C13+F13+I13+L13+O13</f>
        <v>176</v>
      </c>
      <c r="S13" s="504">
        <f>D13+G13+J13+M13+P13</f>
        <v>53</v>
      </c>
      <c r="T13" s="505">
        <f>E13+H13+K13+N13+Q13</f>
        <v>229</v>
      </c>
    </row>
    <row r="14" spans="1:20" ht="26.25" outlineLevel="1" thickBot="1">
      <c r="B14" s="481" t="s">
        <v>17</v>
      </c>
      <c r="C14" s="506">
        <f>SUM(C13)</f>
        <v>25</v>
      </c>
      <c r="D14" s="507">
        <f>SUM(D13)</f>
        <v>1</v>
      </c>
      <c r="E14" s="508">
        <f>SUM(C14:D14)</f>
        <v>26</v>
      </c>
      <c r="F14" s="509">
        <v>28</v>
      </c>
      <c r="G14" s="510">
        <v>3</v>
      </c>
      <c r="H14" s="671">
        <v>31</v>
      </c>
      <c r="I14" s="643">
        <v>38</v>
      </c>
      <c r="J14" s="644">
        <v>14</v>
      </c>
      <c r="K14" s="645">
        <v>52</v>
      </c>
      <c r="L14" s="510">
        <v>41</v>
      </c>
      <c r="M14" s="510">
        <v>13</v>
      </c>
      <c r="N14" s="690">
        <v>54</v>
      </c>
      <c r="O14" s="510">
        <v>44</v>
      </c>
      <c r="P14" s="510">
        <v>22</v>
      </c>
      <c r="Q14" s="511">
        <v>66</v>
      </c>
      <c r="R14" s="512">
        <f>SUM(R13:R13)</f>
        <v>176</v>
      </c>
      <c r="S14" s="508">
        <f>SUM(S13:S13)</f>
        <v>53</v>
      </c>
      <c r="T14" s="508">
        <f>SUM(T13:T13)</f>
        <v>229</v>
      </c>
    </row>
    <row r="15" spans="1:20" ht="45">
      <c r="B15" s="411" t="s">
        <v>18</v>
      </c>
      <c r="C15" s="549"/>
      <c r="D15" s="550"/>
      <c r="E15" s="551"/>
      <c r="F15" s="513"/>
      <c r="G15" s="514"/>
      <c r="H15" s="672"/>
      <c r="I15" s="691"/>
      <c r="J15" s="514"/>
      <c r="K15" s="515"/>
      <c r="L15" s="691"/>
      <c r="M15" s="514"/>
      <c r="N15" s="515"/>
      <c r="O15" s="678"/>
      <c r="P15" s="514"/>
      <c r="Q15" s="515"/>
      <c r="R15" s="513"/>
      <c r="S15" s="516"/>
      <c r="T15" s="517"/>
    </row>
    <row r="16" spans="1:20" ht="31.5" customHeight="1" outlineLevel="1" thickBot="1">
      <c r="B16" s="407" t="s">
        <v>275</v>
      </c>
      <c r="C16" s="647">
        <v>6</v>
      </c>
      <c r="D16" s="545">
        <v>0</v>
      </c>
      <c r="E16" s="544">
        <f>SUM(C16:D16)</f>
        <v>6</v>
      </c>
      <c r="F16" s="648">
        <v>0</v>
      </c>
      <c r="G16" s="649">
        <v>3</v>
      </c>
      <c r="H16" s="673">
        <v>3</v>
      </c>
      <c r="I16" s="648">
        <v>0</v>
      </c>
      <c r="J16" s="649">
        <v>0</v>
      </c>
      <c r="K16" s="650">
        <v>0</v>
      </c>
      <c r="L16" s="648">
        <v>1</v>
      </c>
      <c r="M16" s="649">
        <v>0</v>
      </c>
      <c r="N16" s="650">
        <v>1</v>
      </c>
      <c r="O16" s="679">
        <v>1</v>
      </c>
      <c r="P16" s="649">
        <v>0</v>
      </c>
      <c r="Q16" s="650">
        <v>1</v>
      </c>
      <c r="R16" s="518">
        <f>C16+F16+I16+L16+O16</f>
        <v>8</v>
      </c>
      <c r="S16" s="519">
        <f>D16+G16+J16+M16+P16</f>
        <v>3</v>
      </c>
      <c r="T16" s="520">
        <f>E16+H16+K16+N16+Q16</f>
        <v>11</v>
      </c>
    </row>
    <row r="17" spans="2:20" ht="47.25" outlineLevel="1" thickBot="1">
      <c r="B17" s="412" t="s">
        <v>19</v>
      </c>
      <c r="C17" s="546">
        <f>C16</f>
        <v>6</v>
      </c>
      <c r="D17" s="546">
        <f t="shared" ref="D17:T17" si="2">D16</f>
        <v>0</v>
      </c>
      <c r="E17" s="546">
        <f t="shared" si="2"/>
        <v>6</v>
      </c>
      <c r="F17" s="546">
        <f t="shared" si="2"/>
        <v>0</v>
      </c>
      <c r="G17" s="546">
        <f t="shared" si="2"/>
        <v>3</v>
      </c>
      <c r="H17" s="674">
        <f t="shared" si="2"/>
        <v>3</v>
      </c>
      <c r="I17" s="546">
        <f t="shared" si="2"/>
        <v>0</v>
      </c>
      <c r="J17" s="546">
        <f t="shared" si="2"/>
        <v>0</v>
      </c>
      <c r="K17" s="546">
        <f t="shared" si="2"/>
        <v>0</v>
      </c>
      <c r="L17" s="546">
        <f t="shared" si="2"/>
        <v>1</v>
      </c>
      <c r="M17" s="546">
        <f t="shared" si="2"/>
        <v>0</v>
      </c>
      <c r="N17" s="692">
        <f t="shared" si="2"/>
        <v>1</v>
      </c>
      <c r="O17" s="676">
        <f t="shared" si="2"/>
        <v>1</v>
      </c>
      <c r="P17" s="546">
        <f t="shared" si="2"/>
        <v>0</v>
      </c>
      <c r="Q17" s="546">
        <f t="shared" si="2"/>
        <v>1</v>
      </c>
      <c r="R17" s="546">
        <f t="shared" si="2"/>
        <v>8</v>
      </c>
      <c r="S17" s="546">
        <f t="shared" si="2"/>
        <v>3</v>
      </c>
      <c r="T17" s="546">
        <f t="shared" si="2"/>
        <v>11</v>
      </c>
    </row>
    <row r="18" spans="2:20" ht="35.25" customHeight="1" thickBot="1">
      <c r="B18" s="413" t="s">
        <v>20</v>
      </c>
      <c r="C18" s="651">
        <f>C14+C17</f>
        <v>31</v>
      </c>
      <c r="D18" s="651">
        <f>D14+D17</f>
        <v>1</v>
      </c>
      <c r="E18" s="651">
        <f>E14+E17</f>
        <v>32</v>
      </c>
      <c r="F18" s="662">
        <v>28</v>
      </c>
      <c r="G18" s="663">
        <v>6</v>
      </c>
      <c r="H18" s="664">
        <v>34</v>
      </c>
      <c r="I18" s="663">
        <v>38</v>
      </c>
      <c r="J18" s="663">
        <v>14</v>
      </c>
      <c r="K18" s="664">
        <v>52</v>
      </c>
      <c r="L18" s="663">
        <v>42</v>
      </c>
      <c r="M18" s="663" t="s">
        <v>290</v>
      </c>
      <c r="N18" s="664">
        <v>55</v>
      </c>
      <c r="O18" s="663">
        <v>45</v>
      </c>
      <c r="P18" s="663">
        <v>22</v>
      </c>
      <c r="Q18" s="665">
        <v>67</v>
      </c>
      <c r="R18" s="661">
        <f>R14+R17</f>
        <v>184</v>
      </c>
      <c r="S18" s="397">
        <f>S14+S17</f>
        <v>56</v>
      </c>
      <c r="T18" s="483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7818"/>
      <c r="C21" s="7818"/>
      <c r="D21" s="7818"/>
      <c r="E21" s="7818"/>
      <c r="F21" s="7818"/>
      <c r="G21" s="7818"/>
      <c r="H21" s="7818"/>
      <c r="I21" s="7818"/>
      <c r="J21" s="7818"/>
      <c r="K21" s="7818"/>
      <c r="L21" s="7818"/>
      <c r="M21" s="7818"/>
      <c r="N21" s="7818"/>
      <c r="O21" s="7818"/>
      <c r="P21" s="7818"/>
      <c r="Q21" s="7818"/>
      <c r="R21" s="7818"/>
      <c r="S21" s="7818"/>
      <c r="T21" s="7818"/>
    </row>
    <row r="22" spans="2:20">
      <c r="B22" s="217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Лист27">
    <tabColor rgb="FF00B050"/>
  </sheetPr>
  <dimension ref="A1:S23"/>
  <sheetViews>
    <sheetView zoomScale="60" zoomScaleNormal="60" workbookViewId="0">
      <selection activeCell="Q34" sqref="Q33:Q34"/>
    </sheetView>
  </sheetViews>
  <sheetFormatPr defaultRowHeight="20.25"/>
  <cols>
    <col min="1" max="1" width="71.140625" style="267" customWidth="1"/>
    <col min="2" max="2" width="11.85546875" style="267" customWidth="1"/>
    <col min="3" max="4" width="9.42578125" style="267" customWidth="1"/>
    <col min="5" max="5" width="11.28515625" style="267" customWidth="1"/>
    <col min="6" max="7" width="9.42578125" style="267" customWidth="1"/>
    <col min="8" max="8" width="11.28515625" style="267" customWidth="1"/>
    <col min="9" max="10" width="9.42578125" style="267" customWidth="1"/>
    <col min="11" max="11" width="11.5703125" style="267" customWidth="1"/>
    <col min="12" max="12" width="11.42578125" style="267" customWidth="1"/>
    <col min="13" max="13" width="9.42578125" style="267" customWidth="1"/>
    <col min="14" max="14" width="11.28515625" style="267" customWidth="1"/>
    <col min="15" max="16" width="9.42578125" style="267" customWidth="1"/>
    <col min="17" max="17" width="11.42578125" style="267" customWidth="1"/>
    <col min="18" max="18" width="11.85546875" style="267" customWidth="1"/>
    <col min="19" max="19" width="9.42578125" style="2983" customWidth="1"/>
    <col min="20" max="256" width="9.140625" style="267"/>
    <col min="257" max="257" width="71.140625" style="267" customWidth="1"/>
    <col min="258" max="258" width="11.85546875" style="267" customWidth="1"/>
    <col min="259" max="260" width="9.42578125" style="267" customWidth="1"/>
    <col min="261" max="261" width="11.28515625" style="267" customWidth="1"/>
    <col min="262" max="263" width="9.42578125" style="267" customWidth="1"/>
    <col min="264" max="264" width="11.28515625" style="267" customWidth="1"/>
    <col min="265" max="266" width="9.42578125" style="267" customWidth="1"/>
    <col min="267" max="267" width="11.5703125" style="267" customWidth="1"/>
    <col min="268" max="268" width="11.42578125" style="267" customWidth="1"/>
    <col min="269" max="269" width="9.42578125" style="267" customWidth="1"/>
    <col min="270" max="270" width="11.28515625" style="267" customWidth="1"/>
    <col min="271" max="272" width="9.42578125" style="267" customWidth="1"/>
    <col min="273" max="273" width="11.42578125" style="267" customWidth="1"/>
    <col min="274" max="274" width="11.85546875" style="267" customWidth="1"/>
    <col min="275" max="275" width="9.42578125" style="267" customWidth="1"/>
    <col min="276" max="512" width="9.140625" style="267"/>
    <col min="513" max="513" width="71.140625" style="267" customWidth="1"/>
    <col min="514" max="514" width="11.85546875" style="267" customWidth="1"/>
    <col min="515" max="516" width="9.42578125" style="267" customWidth="1"/>
    <col min="517" max="517" width="11.28515625" style="267" customWidth="1"/>
    <col min="518" max="519" width="9.42578125" style="267" customWidth="1"/>
    <col min="520" max="520" width="11.28515625" style="267" customWidth="1"/>
    <col min="521" max="522" width="9.42578125" style="267" customWidth="1"/>
    <col min="523" max="523" width="11.5703125" style="267" customWidth="1"/>
    <col min="524" max="524" width="11.42578125" style="267" customWidth="1"/>
    <col min="525" max="525" width="9.42578125" style="267" customWidth="1"/>
    <col min="526" max="526" width="11.28515625" style="267" customWidth="1"/>
    <col min="527" max="528" width="9.42578125" style="267" customWidth="1"/>
    <col min="529" max="529" width="11.42578125" style="267" customWidth="1"/>
    <col min="530" max="530" width="11.85546875" style="267" customWidth="1"/>
    <col min="531" max="531" width="9.42578125" style="267" customWidth="1"/>
    <col min="532" max="768" width="9.140625" style="267"/>
    <col min="769" max="769" width="71.140625" style="267" customWidth="1"/>
    <col min="770" max="770" width="11.85546875" style="267" customWidth="1"/>
    <col min="771" max="772" width="9.42578125" style="267" customWidth="1"/>
    <col min="773" max="773" width="11.28515625" style="267" customWidth="1"/>
    <col min="774" max="775" width="9.42578125" style="267" customWidth="1"/>
    <col min="776" max="776" width="11.28515625" style="267" customWidth="1"/>
    <col min="777" max="778" width="9.42578125" style="267" customWidth="1"/>
    <col min="779" max="779" width="11.5703125" style="267" customWidth="1"/>
    <col min="780" max="780" width="11.42578125" style="267" customWidth="1"/>
    <col min="781" max="781" width="9.42578125" style="267" customWidth="1"/>
    <col min="782" max="782" width="11.28515625" style="267" customWidth="1"/>
    <col min="783" max="784" width="9.42578125" style="267" customWidth="1"/>
    <col min="785" max="785" width="11.42578125" style="267" customWidth="1"/>
    <col min="786" max="786" width="11.85546875" style="267" customWidth="1"/>
    <col min="787" max="787" width="9.42578125" style="267" customWidth="1"/>
    <col min="788" max="1024" width="9.140625" style="267"/>
    <col min="1025" max="1025" width="71.140625" style="267" customWidth="1"/>
    <col min="1026" max="1026" width="11.85546875" style="267" customWidth="1"/>
    <col min="1027" max="1028" width="9.42578125" style="267" customWidth="1"/>
    <col min="1029" max="1029" width="11.28515625" style="267" customWidth="1"/>
    <col min="1030" max="1031" width="9.42578125" style="267" customWidth="1"/>
    <col min="1032" max="1032" width="11.28515625" style="267" customWidth="1"/>
    <col min="1033" max="1034" width="9.42578125" style="267" customWidth="1"/>
    <col min="1035" max="1035" width="11.5703125" style="267" customWidth="1"/>
    <col min="1036" max="1036" width="11.42578125" style="267" customWidth="1"/>
    <col min="1037" max="1037" width="9.42578125" style="267" customWidth="1"/>
    <col min="1038" max="1038" width="11.28515625" style="267" customWidth="1"/>
    <col min="1039" max="1040" width="9.42578125" style="267" customWidth="1"/>
    <col min="1041" max="1041" width="11.42578125" style="267" customWidth="1"/>
    <col min="1042" max="1042" width="11.85546875" style="267" customWidth="1"/>
    <col min="1043" max="1043" width="9.42578125" style="267" customWidth="1"/>
    <col min="1044" max="1280" width="9.140625" style="267"/>
    <col min="1281" max="1281" width="71.140625" style="267" customWidth="1"/>
    <col min="1282" max="1282" width="11.85546875" style="267" customWidth="1"/>
    <col min="1283" max="1284" width="9.42578125" style="267" customWidth="1"/>
    <col min="1285" max="1285" width="11.28515625" style="267" customWidth="1"/>
    <col min="1286" max="1287" width="9.42578125" style="267" customWidth="1"/>
    <col min="1288" max="1288" width="11.28515625" style="267" customWidth="1"/>
    <col min="1289" max="1290" width="9.42578125" style="267" customWidth="1"/>
    <col min="1291" max="1291" width="11.5703125" style="267" customWidth="1"/>
    <col min="1292" max="1292" width="11.42578125" style="267" customWidth="1"/>
    <col min="1293" max="1293" width="9.42578125" style="267" customWidth="1"/>
    <col min="1294" max="1294" width="11.28515625" style="267" customWidth="1"/>
    <col min="1295" max="1296" width="9.42578125" style="267" customWidth="1"/>
    <col min="1297" max="1297" width="11.42578125" style="267" customWidth="1"/>
    <col min="1298" max="1298" width="11.85546875" style="267" customWidth="1"/>
    <col min="1299" max="1299" width="9.42578125" style="267" customWidth="1"/>
    <col min="1300" max="1536" width="9.140625" style="267"/>
    <col min="1537" max="1537" width="71.140625" style="267" customWidth="1"/>
    <col min="1538" max="1538" width="11.85546875" style="267" customWidth="1"/>
    <col min="1539" max="1540" width="9.42578125" style="267" customWidth="1"/>
    <col min="1541" max="1541" width="11.28515625" style="267" customWidth="1"/>
    <col min="1542" max="1543" width="9.42578125" style="267" customWidth="1"/>
    <col min="1544" max="1544" width="11.28515625" style="267" customWidth="1"/>
    <col min="1545" max="1546" width="9.42578125" style="267" customWidth="1"/>
    <col min="1547" max="1547" width="11.5703125" style="267" customWidth="1"/>
    <col min="1548" max="1548" width="11.42578125" style="267" customWidth="1"/>
    <col min="1549" max="1549" width="9.42578125" style="267" customWidth="1"/>
    <col min="1550" max="1550" width="11.28515625" style="267" customWidth="1"/>
    <col min="1551" max="1552" width="9.42578125" style="267" customWidth="1"/>
    <col min="1553" max="1553" width="11.42578125" style="267" customWidth="1"/>
    <col min="1554" max="1554" width="11.85546875" style="267" customWidth="1"/>
    <col min="1555" max="1555" width="9.42578125" style="267" customWidth="1"/>
    <col min="1556" max="1792" width="9.140625" style="267"/>
    <col min="1793" max="1793" width="71.140625" style="267" customWidth="1"/>
    <col min="1794" max="1794" width="11.85546875" style="267" customWidth="1"/>
    <col min="1795" max="1796" width="9.42578125" style="267" customWidth="1"/>
    <col min="1797" max="1797" width="11.28515625" style="267" customWidth="1"/>
    <col min="1798" max="1799" width="9.42578125" style="267" customWidth="1"/>
    <col min="1800" max="1800" width="11.28515625" style="267" customWidth="1"/>
    <col min="1801" max="1802" width="9.42578125" style="267" customWidth="1"/>
    <col min="1803" max="1803" width="11.5703125" style="267" customWidth="1"/>
    <col min="1804" max="1804" width="11.42578125" style="267" customWidth="1"/>
    <col min="1805" max="1805" width="9.42578125" style="267" customWidth="1"/>
    <col min="1806" max="1806" width="11.28515625" style="267" customWidth="1"/>
    <col min="1807" max="1808" width="9.42578125" style="267" customWidth="1"/>
    <col min="1809" max="1809" width="11.42578125" style="267" customWidth="1"/>
    <col min="1810" max="1810" width="11.85546875" style="267" customWidth="1"/>
    <col min="1811" max="1811" width="9.42578125" style="267" customWidth="1"/>
    <col min="1812" max="2048" width="9.140625" style="267"/>
    <col min="2049" max="2049" width="71.140625" style="267" customWidth="1"/>
    <col min="2050" max="2050" width="11.85546875" style="267" customWidth="1"/>
    <col min="2051" max="2052" width="9.42578125" style="267" customWidth="1"/>
    <col min="2053" max="2053" width="11.28515625" style="267" customWidth="1"/>
    <col min="2054" max="2055" width="9.42578125" style="267" customWidth="1"/>
    <col min="2056" max="2056" width="11.28515625" style="267" customWidth="1"/>
    <col min="2057" max="2058" width="9.42578125" style="267" customWidth="1"/>
    <col min="2059" max="2059" width="11.5703125" style="267" customWidth="1"/>
    <col min="2060" max="2060" width="11.42578125" style="267" customWidth="1"/>
    <col min="2061" max="2061" width="9.42578125" style="267" customWidth="1"/>
    <col min="2062" max="2062" width="11.28515625" style="267" customWidth="1"/>
    <col min="2063" max="2064" width="9.42578125" style="267" customWidth="1"/>
    <col min="2065" max="2065" width="11.42578125" style="267" customWidth="1"/>
    <col min="2066" max="2066" width="11.85546875" style="267" customWidth="1"/>
    <col min="2067" max="2067" width="9.42578125" style="267" customWidth="1"/>
    <col min="2068" max="2304" width="9.140625" style="267"/>
    <col min="2305" max="2305" width="71.140625" style="267" customWidth="1"/>
    <col min="2306" max="2306" width="11.85546875" style="267" customWidth="1"/>
    <col min="2307" max="2308" width="9.42578125" style="267" customWidth="1"/>
    <col min="2309" max="2309" width="11.28515625" style="267" customWidth="1"/>
    <col min="2310" max="2311" width="9.42578125" style="267" customWidth="1"/>
    <col min="2312" max="2312" width="11.28515625" style="267" customWidth="1"/>
    <col min="2313" max="2314" width="9.42578125" style="267" customWidth="1"/>
    <col min="2315" max="2315" width="11.5703125" style="267" customWidth="1"/>
    <col min="2316" max="2316" width="11.42578125" style="267" customWidth="1"/>
    <col min="2317" max="2317" width="9.42578125" style="267" customWidth="1"/>
    <col min="2318" max="2318" width="11.28515625" style="267" customWidth="1"/>
    <col min="2319" max="2320" width="9.42578125" style="267" customWidth="1"/>
    <col min="2321" max="2321" width="11.42578125" style="267" customWidth="1"/>
    <col min="2322" max="2322" width="11.85546875" style="267" customWidth="1"/>
    <col min="2323" max="2323" width="9.42578125" style="267" customWidth="1"/>
    <col min="2324" max="2560" width="9.140625" style="267"/>
    <col min="2561" max="2561" width="71.140625" style="267" customWidth="1"/>
    <col min="2562" max="2562" width="11.85546875" style="267" customWidth="1"/>
    <col min="2563" max="2564" width="9.42578125" style="267" customWidth="1"/>
    <col min="2565" max="2565" width="11.28515625" style="267" customWidth="1"/>
    <col min="2566" max="2567" width="9.42578125" style="267" customWidth="1"/>
    <col min="2568" max="2568" width="11.28515625" style="267" customWidth="1"/>
    <col min="2569" max="2570" width="9.42578125" style="267" customWidth="1"/>
    <col min="2571" max="2571" width="11.5703125" style="267" customWidth="1"/>
    <col min="2572" max="2572" width="11.42578125" style="267" customWidth="1"/>
    <col min="2573" max="2573" width="9.42578125" style="267" customWidth="1"/>
    <col min="2574" max="2574" width="11.28515625" style="267" customWidth="1"/>
    <col min="2575" max="2576" width="9.42578125" style="267" customWidth="1"/>
    <col min="2577" max="2577" width="11.42578125" style="267" customWidth="1"/>
    <col min="2578" max="2578" width="11.85546875" style="267" customWidth="1"/>
    <col min="2579" max="2579" width="9.42578125" style="267" customWidth="1"/>
    <col min="2580" max="2816" width="9.140625" style="267"/>
    <col min="2817" max="2817" width="71.140625" style="267" customWidth="1"/>
    <col min="2818" max="2818" width="11.85546875" style="267" customWidth="1"/>
    <col min="2819" max="2820" width="9.42578125" style="267" customWidth="1"/>
    <col min="2821" max="2821" width="11.28515625" style="267" customWidth="1"/>
    <col min="2822" max="2823" width="9.42578125" style="267" customWidth="1"/>
    <col min="2824" max="2824" width="11.28515625" style="267" customWidth="1"/>
    <col min="2825" max="2826" width="9.42578125" style="267" customWidth="1"/>
    <col min="2827" max="2827" width="11.5703125" style="267" customWidth="1"/>
    <col min="2828" max="2828" width="11.42578125" style="267" customWidth="1"/>
    <col min="2829" max="2829" width="9.42578125" style="267" customWidth="1"/>
    <col min="2830" max="2830" width="11.28515625" style="267" customWidth="1"/>
    <col min="2831" max="2832" width="9.42578125" style="267" customWidth="1"/>
    <col min="2833" max="2833" width="11.42578125" style="267" customWidth="1"/>
    <col min="2834" max="2834" width="11.85546875" style="267" customWidth="1"/>
    <col min="2835" max="2835" width="9.42578125" style="267" customWidth="1"/>
    <col min="2836" max="3072" width="9.140625" style="267"/>
    <col min="3073" max="3073" width="71.140625" style="267" customWidth="1"/>
    <col min="3074" max="3074" width="11.85546875" style="267" customWidth="1"/>
    <col min="3075" max="3076" width="9.42578125" style="267" customWidth="1"/>
    <col min="3077" max="3077" width="11.28515625" style="267" customWidth="1"/>
    <col min="3078" max="3079" width="9.42578125" style="267" customWidth="1"/>
    <col min="3080" max="3080" width="11.28515625" style="267" customWidth="1"/>
    <col min="3081" max="3082" width="9.42578125" style="267" customWidth="1"/>
    <col min="3083" max="3083" width="11.5703125" style="267" customWidth="1"/>
    <col min="3084" max="3084" width="11.42578125" style="267" customWidth="1"/>
    <col min="3085" max="3085" width="9.42578125" style="267" customWidth="1"/>
    <col min="3086" max="3086" width="11.28515625" style="267" customWidth="1"/>
    <col min="3087" max="3088" width="9.42578125" style="267" customWidth="1"/>
    <col min="3089" max="3089" width="11.42578125" style="267" customWidth="1"/>
    <col min="3090" max="3090" width="11.85546875" style="267" customWidth="1"/>
    <col min="3091" max="3091" width="9.42578125" style="267" customWidth="1"/>
    <col min="3092" max="3328" width="9.140625" style="267"/>
    <col min="3329" max="3329" width="71.140625" style="267" customWidth="1"/>
    <col min="3330" max="3330" width="11.85546875" style="267" customWidth="1"/>
    <col min="3331" max="3332" width="9.42578125" style="267" customWidth="1"/>
    <col min="3333" max="3333" width="11.28515625" style="267" customWidth="1"/>
    <col min="3334" max="3335" width="9.42578125" style="267" customWidth="1"/>
    <col min="3336" max="3336" width="11.28515625" style="267" customWidth="1"/>
    <col min="3337" max="3338" width="9.42578125" style="267" customWidth="1"/>
    <col min="3339" max="3339" width="11.5703125" style="267" customWidth="1"/>
    <col min="3340" max="3340" width="11.42578125" style="267" customWidth="1"/>
    <col min="3341" max="3341" width="9.42578125" style="267" customWidth="1"/>
    <col min="3342" max="3342" width="11.28515625" style="267" customWidth="1"/>
    <col min="3343" max="3344" width="9.42578125" style="267" customWidth="1"/>
    <col min="3345" max="3345" width="11.42578125" style="267" customWidth="1"/>
    <col min="3346" max="3346" width="11.85546875" style="267" customWidth="1"/>
    <col min="3347" max="3347" width="9.42578125" style="267" customWidth="1"/>
    <col min="3348" max="3584" width="9.140625" style="267"/>
    <col min="3585" max="3585" width="71.140625" style="267" customWidth="1"/>
    <col min="3586" max="3586" width="11.85546875" style="267" customWidth="1"/>
    <col min="3587" max="3588" width="9.42578125" style="267" customWidth="1"/>
    <col min="3589" max="3589" width="11.28515625" style="267" customWidth="1"/>
    <col min="3590" max="3591" width="9.42578125" style="267" customWidth="1"/>
    <col min="3592" max="3592" width="11.28515625" style="267" customWidth="1"/>
    <col min="3593" max="3594" width="9.42578125" style="267" customWidth="1"/>
    <col min="3595" max="3595" width="11.5703125" style="267" customWidth="1"/>
    <col min="3596" max="3596" width="11.42578125" style="267" customWidth="1"/>
    <col min="3597" max="3597" width="9.42578125" style="267" customWidth="1"/>
    <col min="3598" max="3598" width="11.28515625" style="267" customWidth="1"/>
    <col min="3599" max="3600" width="9.42578125" style="267" customWidth="1"/>
    <col min="3601" max="3601" width="11.42578125" style="267" customWidth="1"/>
    <col min="3602" max="3602" width="11.85546875" style="267" customWidth="1"/>
    <col min="3603" max="3603" width="9.42578125" style="267" customWidth="1"/>
    <col min="3604" max="3840" width="9.140625" style="267"/>
    <col min="3841" max="3841" width="71.140625" style="267" customWidth="1"/>
    <col min="3842" max="3842" width="11.85546875" style="267" customWidth="1"/>
    <col min="3843" max="3844" width="9.42578125" style="267" customWidth="1"/>
    <col min="3845" max="3845" width="11.28515625" style="267" customWidth="1"/>
    <col min="3846" max="3847" width="9.42578125" style="267" customWidth="1"/>
    <col min="3848" max="3848" width="11.28515625" style="267" customWidth="1"/>
    <col min="3849" max="3850" width="9.42578125" style="267" customWidth="1"/>
    <col min="3851" max="3851" width="11.5703125" style="267" customWidth="1"/>
    <col min="3852" max="3852" width="11.42578125" style="267" customWidth="1"/>
    <col min="3853" max="3853" width="9.42578125" style="267" customWidth="1"/>
    <col min="3854" max="3854" width="11.28515625" style="267" customWidth="1"/>
    <col min="3855" max="3856" width="9.42578125" style="267" customWidth="1"/>
    <col min="3857" max="3857" width="11.42578125" style="267" customWidth="1"/>
    <col min="3858" max="3858" width="11.85546875" style="267" customWidth="1"/>
    <col min="3859" max="3859" width="9.42578125" style="267" customWidth="1"/>
    <col min="3860" max="4096" width="9.140625" style="267"/>
    <col min="4097" max="4097" width="71.140625" style="267" customWidth="1"/>
    <col min="4098" max="4098" width="11.85546875" style="267" customWidth="1"/>
    <col min="4099" max="4100" width="9.42578125" style="267" customWidth="1"/>
    <col min="4101" max="4101" width="11.28515625" style="267" customWidth="1"/>
    <col min="4102" max="4103" width="9.42578125" style="267" customWidth="1"/>
    <col min="4104" max="4104" width="11.28515625" style="267" customWidth="1"/>
    <col min="4105" max="4106" width="9.42578125" style="267" customWidth="1"/>
    <col min="4107" max="4107" width="11.5703125" style="267" customWidth="1"/>
    <col min="4108" max="4108" width="11.42578125" style="267" customWidth="1"/>
    <col min="4109" max="4109" width="9.42578125" style="267" customWidth="1"/>
    <col min="4110" max="4110" width="11.28515625" style="267" customWidth="1"/>
    <col min="4111" max="4112" width="9.42578125" style="267" customWidth="1"/>
    <col min="4113" max="4113" width="11.42578125" style="267" customWidth="1"/>
    <col min="4114" max="4114" width="11.85546875" style="267" customWidth="1"/>
    <col min="4115" max="4115" width="9.42578125" style="267" customWidth="1"/>
    <col min="4116" max="4352" width="9.140625" style="267"/>
    <col min="4353" max="4353" width="71.140625" style="267" customWidth="1"/>
    <col min="4354" max="4354" width="11.85546875" style="267" customWidth="1"/>
    <col min="4355" max="4356" width="9.42578125" style="267" customWidth="1"/>
    <col min="4357" max="4357" width="11.28515625" style="267" customWidth="1"/>
    <col min="4358" max="4359" width="9.42578125" style="267" customWidth="1"/>
    <col min="4360" max="4360" width="11.28515625" style="267" customWidth="1"/>
    <col min="4361" max="4362" width="9.42578125" style="267" customWidth="1"/>
    <col min="4363" max="4363" width="11.5703125" style="267" customWidth="1"/>
    <col min="4364" max="4364" width="11.42578125" style="267" customWidth="1"/>
    <col min="4365" max="4365" width="9.42578125" style="267" customWidth="1"/>
    <col min="4366" max="4366" width="11.28515625" style="267" customWidth="1"/>
    <col min="4367" max="4368" width="9.42578125" style="267" customWidth="1"/>
    <col min="4369" max="4369" width="11.42578125" style="267" customWidth="1"/>
    <col min="4370" max="4370" width="11.85546875" style="267" customWidth="1"/>
    <col min="4371" max="4371" width="9.42578125" style="267" customWidth="1"/>
    <col min="4372" max="4608" width="9.140625" style="267"/>
    <col min="4609" max="4609" width="71.140625" style="267" customWidth="1"/>
    <col min="4610" max="4610" width="11.85546875" style="267" customWidth="1"/>
    <col min="4611" max="4612" width="9.42578125" style="267" customWidth="1"/>
    <col min="4613" max="4613" width="11.28515625" style="267" customWidth="1"/>
    <col min="4614" max="4615" width="9.42578125" style="267" customWidth="1"/>
    <col min="4616" max="4616" width="11.28515625" style="267" customWidth="1"/>
    <col min="4617" max="4618" width="9.42578125" style="267" customWidth="1"/>
    <col min="4619" max="4619" width="11.5703125" style="267" customWidth="1"/>
    <col min="4620" max="4620" width="11.42578125" style="267" customWidth="1"/>
    <col min="4621" max="4621" width="9.42578125" style="267" customWidth="1"/>
    <col min="4622" max="4622" width="11.28515625" style="267" customWidth="1"/>
    <col min="4623" max="4624" width="9.42578125" style="267" customWidth="1"/>
    <col min="4625" max="4625" width="11.42578125" style="267" customWidth="1"/>
    <col min="4626" max="4626" width="11.85546875" style="267" customWidth="1"/>
    <col min="4627" max="4627" width="9.42578125" style="267" customWidth="1"/>
    <col min="4628" max="4864" width="9.140625" style="267"/>
    <col min="4865" max="4865" width="71.140625" style="267" customWidth="1"/>
    <col min="4866" max="4866" width="11.85546875" style="267" customWidth="1"/>
    <col min="4867" max="4868" width="9.42578125" style="267" customWidth="1"/>
    <col min="4869" max="4869" width="11.28515625" style="267" customWidth="1"/>
    <col min="4870" max="4871" width="9.42578125" style="267" customWidth="1"/>
    <col min="4872" max="4872" width="11.28515625" style="267" customWidth="1"/>
    <col min="4873" max="4874" width="9.42578125" style="267" customWidth="1"/>
    <col min="4875" max="4875" width="11.5703125" style="267" customWidth="1"/>
    <col min="4876" max="4876" width="11.42578125" style="267" customWidth="1"/>
    <col min="4877" max="4877" width="9.42578125" style="267" customWidth="1"/>
    <col min="4878" max="4878" width="11.28515625" style="267" customWidth="1"/>
    <col min="4879" max="4880" width="9.42578125" style="267" customWidth="1"/>
    <col min="4881" max="4881" width="11.42578125" style="267" customWidth="1"/>
    <col min="4882" max="4882" width="11.85546875" style="267" customWidth="1"/>
    <col min="4883" max="4883" width="9.42578125" style="267" customWidth="1"/>
    <col min="4884" max="5120" width="9.140625" style="267"/>
    <col min="5121" max="5121" width="71.140625" style="267" customWidth="1"/>
    <col min="5122" max="5122" width="11.85546875" style="267" customWidth="1"/>
    <col min="5123" max="5124" width="9.42578125" style="267" customWidth="1"/>
    <col min="5125" max="5125" width="11.28515625" style="267" customWidth="1"/>
    <col min="5126" max="5127" width="9.42578125" style="267" customWidth="1"/>
    <col min="5128" max="5128" width="11.28515625" style="267" customWidth="1"/>
    <col min="5129" max="5130" width="9.42578125" style="267" customWidth="1"/>
    <col min="5131" max="5131" width="11.5703125" style="267" customWidth="1"/>
    <col min="5132" max="5132" width="11.42578125" style="267" customWidth="1"/>
    <col min="5133" max="5133" width="9.42578125" style="267" customWidth="1"/>
    <col min="5134" max="5134" width="11.28515625" style="267" customWidth="1"/>
    <col min="5135" max="5136" width="9.42578125" style="267" customWidth="1"/>
    <col min="5137" max="5137" width="11.42578125" style="267" customWidth="1"/>
    <col min="5138" max="5138" width="11.85546875" style="267" customWidth="1"/>
    <col min="5139" max="5139" width="9.42578125" style="267" customWidth="1"/>
    <col min="5140" max="5376" width="9.140625" style="267"/>
    <col min="5377" max="5377" width="71.140625" style="267" customWidth="1"/>
    <col min="5378" max="5378" width="11.85546875" style="267" customWidth="1"/>
    <col min="5379" max="5380" width="9.42578125" style="267" customWidth="1"/>
    <col min="5381" max="5381" width="11.28515625" style="267" customWidth="1"/>
    <col min="5382" max="5383" width="9.42578125" style="267" customWidth="1"/>
    <col min="5384" max="5384" width="11.28515625" style="267" customWidth="1"/>
    <col min="5385" max="5386" width="9.42578125" style="267" customWidth="1"/>
    <col min="5387" max="5387" width="11.5703125" style="267" customWidth="1"/>
    <col min="5388" max="5388" width="11.42578125" style="267" customWidth="1"/>
    <col min="5389" max="5389" width="9.42578125" style="267" customWidth="1"/>
    <col min="5390" max="5390" width="11.28515625" style="267" customWidth="1"/>
    <col min="5391" max="5392" width="9.42578125" style="267" customWidth="1"/>
    <col min="5393" max="5393" width="11.42578125" style="267" customWidth="1"/>
    <col min="5394" max="5394" width="11.85546875" style="267" customWidth="1"/>
    <col min="5395" max="5395" width="9.42578125" style="267" customWidth="1"/>
    <col min="5396" max="5632" width="9.140625" style="267"/>
    <col min="5633" max="5633" width="71.140625" style="267" customWidth="1"/>
    <col min="5634" max="5634" width="11.85546875" style="267" customWidth="1"/>
    <col min="5635" max="5636" width="9.42578125" style="267" customWidth="1"/>
    <col min="5637" max="5637" width="11.28515625" style="267" customWidth="1"/>
    <col min="5638" max="5639" width="9.42578125" style="267" customWidth="1"/>
    <col min="5640" max="5640" width="11.28515625" style="267" customWidth="1"/>
    <col min="5641" max="5642" width="9.42578125" style="267" customWidth="1"/>
    <col min="5643" max="5643" width="11.5703125" style="267" customWidth="1"/>
    <col min="5644" max="5644" width="11.42578125" style="267" customWidth="1"/>
    <col min="5645" max="5645" width="9.42578125" style="267" customWidth="1"/>
    <col min="5646" max="5646" width="11.28515625" style="267" customWidth="1"/>
    <col min="5647" max="5648" width="9.42578125" style="267" customWidth="1"/>
    <col min="5649" max="5649" width="11.42578125" style="267" customWidth="1"/>
    <col min="5650" max="5650" width="11.85546875" style="267" customWidth="1"/>
    <col min="5651" max="5651" width="9.42578125" style="267" customWidth="1"/>
    <col min="5652" max="5888" width="9.140625" style="267"/>
    <col min="5889" max="5889" width="71.140625" style="267" customWidth="1"/>
    <col min="5890" max="5890" width="11.85546875" style="267" customWidth="1"/>
    <col min="5891" max="5892" width="9.42578125" style="267" customWidth="1"/>
    <col min="5893" max="5893" width="11.28515625" style="267" customWidth="1"/>
    <col min="5894" max="5895" width="9.42578125" style="267" customWidth="1"/>
    <col min="5896" max="5896" width="11.28515625" style="267" customWidth="1"/>
    <col min="5897" max="5898" width="9.42578125" style="267" customWidth="1"/>
    <col min="5899" max="5899" width="11.5703125" style="267" customWidth="1"/>
    <col min="5900" max="5900" width="11.42578125" style="267" customWidth="1"/>
    <col min="5901" max="5901" width="9.42578125" style="267" customWidth="1"/>
    <col min="5902" max="5902" width="11.28515625" style="267" customWidth="1"/>
    <col min="5903" max="5904" width="9.42578125" style="267" customWidth="1"/>
    <col min="5905" max="5905" width="11.42578125" style="267" customWidth="1"/>
    <col min="5906" max="5906" width="11.85546875" style="267" customWidth="1"/>
    <col min="5907" max="5907" width="9.42578125" style="267" customWidth="1"/>
    <col min="5908" max="6144" width="9.140625" style="267"/>
    <col min="6145" max="6145" width="71.140625" style="267" customWidth="1"/>
    <col min="6146" max="6146" width="11.85546875" style="267" customWidth="1"/>
    <col min="6147" max="6148" width="9.42578125" style="267" customWidth="1"/>
    <col min="6149" max="6149" width="11.28515625" style="267" customWidth="1"/>
    <col min="6150" max="6151" width="9.42578125" style="267" customWidth="1"/>
    <col min="6152" max="6152" width="11.28515625" style="267" customWidth="1"/>
    <col min="6153" max="6154" width="9.42578125" style="267" customWidth="1"/>
    <col min="6155" max="6155" width="11.5703125" style="267" customWidth="1"/>
    <col min="6156" max="6156" width="11.42578125" style="267" customWidth="1"/>
    <col min="6157" max="6157" width="9.42578125" style="267" customWidth="1"/>
    <col min="6158" max="6158" width="11.28515625" style="267" customWidth="1"/>
    <col min="6159" max="6160" width="9.42578125" style="267" customWidth="1"/>
    <col min="6161" max="6161" width="11.42578125" style="267" customWidth="1"/>
    <col min="6162" max="6162" width="11.85546875" style="267" customWidth="1"/>
    <col min="6163" max="6163" width="9.42578125" style="267" customWidth="1"/>
    <col min="6164" max="6400" width="9.140625" style="267"/>
    <col min="6401" max="6401" width="71.140625" style="267" customWidth="1"/>
    <col min="6402" max="6402" width="11.85546875" style="267" customWidth="1"/>
    <col min="6403" max="6404" width="9.42578125" style="267" customWidth="1"/>
    <col min="6405" max="6405" width="11.28515625" style="267" customWidth="1"/>
    <col min="6406" max="6407" width="9.42578125" style="267" customWidth="1"/>
    <col min="6408" max="6408" width="11.28515625" style="267" customWidth="1"/>
    <col min="6409" max="6410" width="9.42578125" style="267" customWidth="1"/>
    <col min="6411" max="6411" width="11.5703125" style="267" customWidth="1"/>
    <col min="6412" max="6412" width="11.42578125" style="267" customWidth="1"/>
    <col min="6413" max="6413" width="9.42578125" style="267" customWidth="1"/>
    <col min="6414" max="6414" width="11.28515625" style="267" customWidth="1"/>
    <col min="6415" max="6416" width="9.42578125" style="267" customWidth="1"/>
    <col min="6417" max="6417" width="11.42578125" style="267" customWidth="1"/>
    <col min="6418" max="6418" width="11.85546875" style="267" customWidth="1"/>
    <col min="6419" max="6419" width="9.42578125" style="267" customWidth="1"/>
    <col min="6420" max="6656" width="9.140625" style="267"/>
    <col min="6657" max="6657" width="71.140625" style="267" customWidth="1"/>
    <col min="6658" max="6658" width="11.85546875" style="267" customWidth="1"/>
    <col min="6659" max="6660" width="9.42578125" style="267" customWidth="1"/>
    <col min="6661" max="6661" width="11.28515625" style="267" customWidth="1"/>
    <col min="6662" max="6663" width="9.42578125" style="267" customWidth="1"/>
    <col min="6664" max="6664" width="11.28515625" style="267" customWidth="1"/>
    <col min="6665" max="6666" width="9.42578125" style="267" customWidth="1"/>
    <col min="6667" max="6667" width="11.5703125" style="267" customWidth="1"/>
    <col min="6668" max="6668" width="11.42578125" style="267" customWidth="1"/>
    <col min="6669" max="6669" width="9.42578125" style="267" customWidth="1"/>
    <col min="6670" max="6670" width="11.28515625" style="267" customWidth="1"/>
    <col min="6671" max="6672" width="9.42578125" style="267" customWidth="1"/>
    <col min="6673" max="6673" width="11.42578125" style="267" customWidth="1"/>
    <col min="6674" max="6674" width="11.85546875" style="267" customWidth="1"/>
    <col min="6675" max="6675" width="9.42578125" style="267" customWidth="1"/>
    <col min="6676" max="6912" width="9.140625" style="267"/>
    <col min="6913" max="6913" width="71.140625" style="267" customWidth="1"/>
    <col min="6914" max="6914" width="11.85546875" style="267" customWidth="1"/>
    <col min="6915" max="6916" width="9.42578125" style="267" customWidth="1"/>
    <col min="6917" max="6917" width="11.28515625" style="267" customWidth="1"/>
    <col min="6918" max="6919" width="9.42578125" style="267" customWidth="1"/>
    <col min="6920" max="6920" width="11.28515625" style="267" customWidth="1"/>
    <col min="6921" max="6922" width="9.42578125" style="267" customWidth="1"/>
    <col min="6923" max="6923" width="11.5703125" style="267" customWidth="1"/>
    <col min="6924" max="6924" width="11.42578125" style="267" customWidth="1"/>
    <col min="6925" max="6925" width="9.42578125" style="267" customWidth="1"/>
    <col min="6926" max="6926" width="11.28515625" style="267" customWidth="1"/>
    <col min="6927" max="6928" width="9.42578125" style="267" customWidth="1"/>
    <col min="6929" max="6929" width="11.42578125" style="267" customWidth="1"/>
    <col min="6930" max="6930" width="11.85546875" style="267" customWidth="1"/>
    <col min="6931" max="6931" width="9.42578125" style="267" customWidth="1"/>
    <col min="6932" max="7168" width="9.140625" style="267"/>
    <col min="7169" max="7169" width="71.140625" style="267" customWidth="1"/>
    <col min="7170" max="7170" width="11.85546875" style="267" customWidth="1"/>
    <col min="7171" max="7172" width="9.42578125" style="267" customWidth="1"/>
    <col min="7173" max="7173" width="11.28515625" style="267" customWidth="1"/>
    <col min="7174" max="7175" width="9.42578125" style="267" customWidth="1"/>
    <col min="7176" max="7176" width="11.28515625" style="267" customWidth="1"/>
    <col min="7177" max="7178" width="9.42578125" style="267" customWidth="1"/>
    <col min="7179" max="7179" width="11.5703125" style="267" customWidth="1"/>
    <col min="7180" max="7180" width="11.42578125" style="267" customWidth="1"/>
    <col min="7181" max="7181" width="9.42578125" style="267" customWidth="1"/>
    <col min="7182" max="7182" width="11.28515625" style="267" customWidth="1"/>
    <col min="7183" max="7184" width="9.42578125" style="267" customWidth="1"/>
    <col min="7185" max="7185" width="11.42578125" style="267" customWidth="1"/>
    <col min="7186" max="7186" width="11.85546875" style="267" customWidth="1"/>
    <col min="7187" max="7187" width="9.42578125" style="267" customWidth="1"/>
    <col min="7188" max="7424" width="9.140625" style="267"/>
    <col min="7425" max="7425" width="71.140625" style="267" customWidth="1"/>
    <col min="7426" max="7426" width="11.85546875" style="267" customWidth="1"/>
    <col min="7427" max="7428" width="9.42578125" style="267" customWidth="1"/>
    <col min="7429" max="7429" width="11.28515625" style="267" customWidth="1"/>
    <col min="7430" max="7431" width="9.42578125" style="267" customWidth="1"/>
    <col min="7432" max="7432" width="11.28515625" style="267" customWidth="1"/>
    <col min="7433" max="7434" width="9.42578125" style="267" customWidth="1"/>
    <col min="7435" max="7435" width="11.5703125" style="267" customWidth="1"/>
    <col min="7436" max="7436" width="11.42578125" style="267" customWidth="1"/>
    <col min="7437" max="7437" width="9.42578125" style="267" customWidth="1"/>
    <col min="7438" max="7438" width="11.28515625" style="267" customWidth="1"/>
    <col min="7439" max="7440" width="9.42578125" style="267" customWidth="1"/>
    <col min="7441" max="7441" width="11.42578125" style="267" customWidth="1"/>
    <col min="7442" max="7442" width="11.85546875" style="267" customWidth="1"/>
    <col min="7443" max="7443" width="9.42578125" style="267" customWidth="1"/>
    <col min="7444" max="7680" width="9.140625" style="267"/>
    <col min="7681" max="7681" width="71.140625" style="267" customWidth="1"/>
    <col min="7682" max="7682" width="11.85546875" style="267" customWidth="1"/>
    <col min="7683" max="7684" width="9.42578125" style="267" customWidth="1"/>
    <col min="7685" max="7685" width="11.28515625" style="267" customWidth="1"/>
    <col min="7686" max="7687" width="9.42578125" style="267" customWidth="1"/>
    <col min="7688" max="7688" width="11.28515625" style="267" customWidth="1"/>
    <col min="7689" max="7690" width="9.42578125" style="267" customWidth="1"/>
    <col min="7691" max="7691" width="11.5703125" style="267" customWidth="1"/>
    <col min="7692" max="7692" width="11.42578125" style="267" customWidth="1"/>
    <col min="7693" max="7693" width="9.42578125" style="267" customWidth="1"/>
    <col min="7694" max="7694" width="11.28515625" style="267" customWidth="1"/>
    <col min="7695" max="7696" width="9.42578125" style="267" customWidth="1"/>
    <col min="7697" max="7697" width="11.42578125" style="267" customWidth="1"/>
    <col min="7698" max="7698" width="11.85546875" style="267" customWidth="1"/>
    <col min="7699" max="7699" width="9.42578125" style="267" customWidth="1"/>
    <col min="7700" max="7936" width="9.140625" style="267"/>
    <col min="7937" max="7937" width="71.140625" style="267" customWidth="1"/>
    <col min="7938" max="7938" width="11.85546875" style="267" customWidth="1"/>
    <col min="7939" max="7940" width="9.42578125" style="267" customWidth="1"/>
    <col min="7941" max="7941" width="11.28515625" style="267" customWidth="1"/>
    <col min="7942" max="7943" width="9.42578125" style="267" customWidth="1"/>
    <col min="7944" max="7944" width="11.28515625" style="267" customWidth="1"/>
    <col min="7945" max="7946" width="9.42578125" style="267" customWidth="1"/>
    <col min="7947" max="7947" width="11.5703125" style="267" customWidth="1"/>
    <col min="7948" max="7948" width="11.42578125" style="267" customWidth="1"/>
    <col min="7949" max="7949" width="9.42578125" style="267" customWidth="1"/>
    <col min="7950" max="7950" width="11.28515625" style="267" customWidth="1"/>
    <col min="7951" max="7952" width="9.42578125" style="267" customWidth="1"/>
    <col min="7953" max="7953" width="11.42578125" style="267" customWidth="1"/>
    <col min="7954" max="7954" width="11.85546875" style="267" customWidth="1"/>
    <col min="7955" max="7955" width="9.42578125" style="267" customWidth="1"/>
    <col min="7956" max="8192" width="9.140625" style="267"/>
    <col min="8193" max="8193" width="71.140625" style="267" customWidth="1"/>
    <col min="8194" max="8194" width="11.85546875" style="267" customWidth="1"/>
    <col min="8195" max="8196" width="9.42578125" style="267" customWidth="1"/>
    <col min="8197" max="8197" width="11.28515625" style="267" customWidth="1"/>
    <col min="8198" max="8199" width="9.42578125" style="267" customWidth="1"/>
    <col min="8200" max="8200" width="11.28515625" style="267" customWidth="1"/>
    <col min="8201" max="8202" width="9.42578125" style="267" customWidth="1"/>
    <col min="8203" max="8203" width="11.5703125" style="267" customWidth="1"/>
    <col min="8204" max="8204" width="11.42578125" style="267" customWidth="1"/>
    <col min="8205" max="8205" width="9.42578125" style="267" customWidth="1"/>
    <col min="8206" max="8206" width="11.28515625" style="267" customWidth="1"/>
    <col min="8207" max="8208" width="9.42578125" style="267" customWidth="1"/>
    <col min="8209" max="8209" width="11.42578125" style="267" customWidth="1"/>
    <col min="8210" max="8210" width="11.85546875" style="267" customWidth="1"/>
    <col min="8211" max="8211" width="9.42578125" style="267" customWidth="1"/>
    <col min="8212" max="8448" width="9.140625" style="267"/>
    <col min="8449" max="8449" width="71.140625" style="267" customWidth="1"/>
    <col min="8450" max="8450" width="11.85546875" style="267" customWidth="1"/>
    <col min="8451" max="8452" width="9.42578125" style="267" customWidth="1"/>
    <col min="8453" max="8453" width="11.28515625" style="267" customWidth="1"/>
    <col min="8454" max="8455" width="9.42578125" style="267" customWidth="1"/>
    <col min="8456" max="8456" width="11.28515625" style="267" customWidth="1"/>
    <col min="8457" max="8458" width="9.42578125" style="267" customWidth="1"/>
    <col min="8459" max="8459" width="11.5703125" style="267" customWidth="1"/>
    <col min="8460" max="8460" width="11.42578125" style="267" customWidth="1"/>
    <col min="8461" max="8461" width="9.42578125" style="267" customWidth="1"/>
    <col min="8462" max="8462" width="11.28515625" style="267" customWidth="1"/>
    <col min="8463" max="8464" width="9.42578125" style="267" customWidth="1"/>
    <col min="8465" max="8465" width="11.42578125" style="267" customWidth="1"/>
    <col min="8466" max="8466" width="11.85546875" style="267" customWidth="1"/>
    <col min="8467" max="8467" width="9.42578125" style="267" customWidth="1"/>
    <col min="8468" max="8704" width="9.140625" style="267"/>
    <col min="8705" max="8705" width="71.140625" style="267" customWidth="1"/>
    <col min="8706" max="8706" width="11.85546875" style="267" customWidth="1"/>
    <col min="8707" max="8708" width="9.42578125" style="267" customWidth="1"/>
    <col min="8709" max="8709" width="11.28515625" style="267" customWidth="1"/>
    <col min="8710" max="8711" width="9.42578125" style="267" customWidth="1"/>
    <col min="8712" max="8712" width="11.28515625" style="267" customWidth="1"/>
    <col min="8713" max="8714" width="9.42578125" style="267" customWidth="1"/>
    <col min="8715" max="8715" width="11.5703125" style="267" customWidth="1"/>
    <col min="8716" max="8716" width="11.42578125" style="267" customWidth="1"/>
    <col min="8717" max="8717" width="9.42578125" style="267" customWidth="1"/>
    <col min="8718" max="8718" width="11.28515625" style="267" customWidth="1"/>
    <col min="8719" max="8720" width="9.42578125" style="267" customWidth="1"/>
    <col min="8721" max="8721" width="11.42578125" style="267" customWidth="1"/>
    <col min="8722" max="8722" width="11.85546875" style="267" customWidth="1"/>
    <col min="8723" max="8723" width="9.42578125" style="267" customWidth="1"/>
    <col min="8724" max="8960" width="9.140625" style="267"/>
    <col min="8961" max="8961" width="71.140625" style="267" customWidth="1"/>
    <col min="8962" max="8962" width="11.85546875" style="267" customWidth="1"/>
    <col min="8963" max="8964" width="9.42578125" style="267" customWidth="1"/>
    <col min="8965" max="8965" width="11.28515625" style="267" customWidth="1"/>
    <col min="8966" max="8967" width="9.42578125" style="267" customWidth="1"/>
    <col min="8968" max="8968" width="11.28515625" style="267" customWidth="1"/>
    <col min="8969" max="8970" width="9.42578125" style="267" customWidth="1"/>
    <col min="8971" max="8971" width="11.5703125" style="267" customWidth="1"/>
    <col min="8972" max="8972" width="11.42578125" style="267" customWidth="1"/>
    <col min="8973" max="8973" width="9.42578125" style="267" customWidth="1"/>
    <col min="8974" max="8974" width="11.28515625" style="267" customWidth="1"/>
    <col min="8975" max="8976" width="9.42578125" style="267" customWidth="1"/>
    <col min="8977" max="8977" width="11.42578125" style="267" customWidth="1"/>
    <col min="8978" max="8978" width="11.85546875" style="267" customWidth="1"/>
    <col min="8979" max="8979" width="9.42578125" style="267" customWidth="1"/>
    <col min="8980" max="9216" width="9.140625" style="267"/>
    <col min="9217" max="9217" width="71.140625" style="267" customWidth="1"/>
    <col min="9218" max="9218" width="11.85546875" style="267" customWidth="1"/>
    <col min="9219" max="9220" width="9.42578125" style="267" customWidth="1"/>
    <col min="9221" max="9221" width="11.28515625" style="267" customWidth="1"/>
    <col min="9222" max="9223" width="9.42578125" style="267" customWidth="1"/>
    <col min="9224" max="9224" width="11.28515625" style="267" customWidth="1"/>
    <col min="9225" max="9226" width="9.42578125" style="267" customWidth="1"/>
    <col min="9227" max="9227" width="11.5703125" style="267" customWidth="1"/>
    <col min="9228" max="9228" width="11.42578125" style="267" customWidth="1"/>
    <col min="9229" max="9229" width="9.42578125" style="267" customWidth="1"/>
    <col min="9230" max="9230" width="11.28515625" style="267" customWidth="1"/>
    <col min="9231" max="9232" width="9.42578125" style="267" customWidth="1"/>
    <col min="9233" max="9233" width="11.42578125" style="267" customWidth="1"/>
    <col min="9234" max="9234" width="11.85546875" style="267" customWidth="1"/>
    <col min="9235" max="9235" width="9.42578125" style="267" customWidth="1"/>
    <col min="9236" max="9472" width="9.140625" style="267"/>
    <col min="9473" max="9473" width="71.140625" style="267" customWidth="1"/>
    <col min="9474" max="9474" width="11.85546875" style="267" customWidth="1"/>
    <col min="9475" max="9476" width="9.42578125" style="267" customWidth="1"/>
    <col min="9477" max="9477" width="11.28515625" style="267" customWidth="1"/>
    <col min="9478" max="9479" width="9.42578125" style="267" customWidth="1"/>
    <col min="9480" max="9480" width="11.28515625" style="267" customWidth="1"/>
    <col min="9481" max="9482" width="9.42578125" style="267" customWidth="1"/>
    <col min="9483" max="9483" width="11.5703125" style="267" customWidth="1"/>
    <col min="9484" max="9484" width="11.42578125" style="267" customWidth="1"/>
    <col min="9485" max="9485" width="9.42578125" style="267" customWidth="1"/>
    <col min="9486" max="9486" width="11.28515625" style="267" customWidth="1"/>
    <col min="9487" max="9488" width="9.42578125" style="267" customWidth="1"/>
    <col min="9489" max="9489" width="11.42578125" style="267" customWidth="1"/>
    <col min="9490" max="9490" width="11.85546875" style="267" customWidth="1"/>
    <col min="9491" max="9491" width="9.42578125" style="267" customWidth="1"/>
    <col min="9492" max="9728" width="9.140625" style="267"/>
    <col min="9729" max="9729" width="71.140625" style="267" customWidth="1"/>
    <col min="9730" max="9730" width="11.85546875" style="267" customWidth="1"/>
    <col min="9731" max="9732" width="9.42578125" style="267" customWidth="1"/>
    <col min="9733" max="9733" width="11.28515625" style="267" customWidth="1"/>
    <col min="9734" max="9735" width="9.42578125" style="267" customWidth="1"/>
    <col min="9736" max="9736" width="11.28515625" style="267" customWidth="1"/>
    <col min="9737" max="9738" width="9.42578125" style="267" customWidth="1"/>
    <col min="9739" max="9739" width="11.5703125" style="267" customWidth="1"/>
    <col min="9740" max="9740" width="11.42578125" style="267" customWidth="1"/>
    <col min="9741" max="9741" width="9.42578125" style="267" customWidth="1"/>
    <col min="9742" max="9742" width="11.28515625" style="267" customWidth="1"/>
    <col min="9743" max="9744" width="9.42578125" style="267" customWidth="1"/>
    <col min="9745" max="9745" width="11.42578125" style="267" customWidth="1"/>
    <col min="9746" max="9746" width="11.85546875" style="267" customWidth="1"/>
    <col min="9747" max="9747" width="9.42578125" style="267" customWidth="1"/>
    <col min="9748" max="9984" width="9.140625" style="267"/>
    <col min="9985" max="9985" width="71.140625" style="267" customWidth="1"/>
    <col min="9986" max="9986" width="11.85546875" style="267" customWidth="1"/>
    <col min="9987" max="9988" width="9.42578125" style="267" customWidth="1"/>
    <col min="9989" max="9989" width="11.28515625" style="267" customWidth="1"/>
    <col min="9990" max="9991" width="9.42578125" style="267" customWidth="1"/>
    <col min="9992" max="9992" width="11.28515625" style="267" customWidth="1"/>
    <col min="9993" max="9994" width="9.42578125" style="267" customWidth="1"/>
    <col min="9995" max="9995" width="11.5703125" style="267" customWidth="1"/>
    <col min="9996" max="9996" width="11.42578125" style="267" customWidth="1"/>
    <col min="9997" max="9997" width="9.42578125" style="267" customWidth="1"/>
    <col min="9998" max="9998" width="11.28515625" style="267" customWidth="1"/>
    <col min="9999" max="10000" width="9.42578125" style="267" customWidth="1"/>
    <col min="10001" max="10001" width="11.42578125" style="267" customWidth="1"/>
    <col min="10002" max="10002" width="11.85546875" style="267" customWidth="1"/>
    <col min="10003" max="10003" width="9.42578125" style="267" customWidth="1"/>
    <col min="10004" max="10240" width="9.140625" style="267"/>
    <col min="10241" max="10241" width="71.140625" style="267" customWidth="1"/>
    <col min="10242" max="10242" width="11.85546875" style="267" customWidth="1"/>
    <col min="10243" max="10244" width="9.42578125" style="267" customWidth="1"/>
    <col min="10245" max="10245" width="11.28515625" style="267" customWidth="1"/>
    <col min="10246" max="10247" width="9.42578125" style="267" customWidth="1"/>
    <col min="10248" max="10248" width="11.28515625" style="267" customWidth="1"/>
    <col min="10249" max="10250" width="9.42578125" style="267" customWidth="1"/>
    <col min="10251" max="10251" width="11.5703125" style="267" customWidth="1"/>
    <col min="10252" max="10252" width="11.42578125" style="267" customWidth="1"/>
    <col min="10253" max="10253" width="9.42578125" style="267" customWidth="1"/>
    <col min="10254" max="10254" width="11.28515625" style="267" customWidth="1"/>
    <col min="10255" max="10256" width="9.42578125" style="267" customWidth="1"/>
    <col min="10257" max="10257" width="11.42578125" style="267" customWidth="1"/>
    <col min="10258" max="10258" width="11.85546875" style="267" customWidth="1"/>
    <col min="10259" max="10259" width="9.42578125" style="267" customWidth="1"/>
    <col min="10260" max="10496" width="9.140625" style="267"/>
    <col min="10497" max="10497" width="71.140625" style="267" customWidth="1"/>
    <col min="10498" max="10498" width="11.85546875" style="267" customWidth="1"/>
    <col min="10499" max="10500" width="9.42578125" style="267" customWidth="1"/>
    <col min="10501" max="10501" width="11.28515625" style="267" customWidth="1"/>
    <col min="10502" max="10503" width="9.42578125" style="267" customWidth="1"/>
    <col min="10504" max="10504" width="11.28515625" style="267" customWidth="1"/>
    <col min="10505" max="10506" width="9.42578125" style="267" customWidth="1"/>
    <col min="10507" max="10507" width="11.5703125" style="267" customWidth="1"/>
    <col min="10508" max="10508" width="11.42578125" style="267" customWidth="1"/>
    <col min="10509" max="10509" width="9.42578125" style="267" customWidth="1"/>
    <col min="10510" max="10510" width="11.28515625" style="267" customWidth="1"/>
    <col min="10511" max="10512" width="9.42578125" style="267" customWidth="1"/>
    <col min="10513" max="10513" width="11.42578125" style="267" customWidth="1"/>
    <col min="10514" max="10514" width="11.85546875" style="267" customWidth="1"/>
    <col min="10515" max="10515" width="9.42578125" style="267" customWidth="1"/>
    <col min="10516" max="10752" width="9.140625" style="267"/>
    <col min="10753" max="10753" width="71.140625" style="267" customWidth="1"/>
    <col min="10754" max="10754" width="11.85546875" style="267" customWidth="1"/>
    <col min="10755" max="10756" width="9.42578125" style="267" customWidth="1"/>
    <col min="10757" max="10757" width="11.28515625" style="267" customWidth="1"/>
    <col min="10758" max="10759" width="9.42578125" style="267" customWidth="1"/>
    <col min="10760" max="10760" width="11.28515625" style="267" customWidth="1"/>
    <col min="10761" max="10762" width="9.42578125" style="267" customWidth="1"/>
    <col min="10763" max="10763" width="11.5703125" style="267" customWidth="1"/>
    <col min="10764" max="10764" width="11.42578125" style="267" customWidth="1"/>
    <col min="10765" max="10765" width="9.42578125" style="267" customWidth="1"/>
    <col min="10766" max="10766" width="11.28515625" style="267" customWidth="1"/>
    <col min="10767" max="10768" width="9.42578125" style="267" customWidth="1"/>
    <col min="10769" max="10769" width="11.42578125" style="267" customWidth="1"/>
    <col min="10770" max="10770" width="11.85546875" style="267" customWidth="1"/>
    <col min="10771" max="10771" width="9.42578125" style="267" customWidth="1"/>
    <col min="10772" max="11008" width="9.140625" style="267"/>
    <col min="11009" max="11009" width="71.140625" style="267" customWidth="1"/>
    <col min="11010" max="11010" width="11.85546875" style="267" customWidth="1"/>
    <col min="11011" max="11012" width="9.42578125" style="267" customWidth="1"/>
    <col min="11013" max="11013" width="11.28515625" style="267" customWidth="1"/>
    <col min="11014" max="11015" width="9.42578125" style="267" customWidth="1"/>
    <col min="11016" max="11016" width="11.28515625" style="267" customWidth="1"/>
    <col min="11017" max="11018" width="9.42578125" style="267" customWidth="1"/>
    <col min="11019" max="11019" width="11.5703125" style="267" customWidth="1"/>
    <col min="11020" max="11020" width="11.42578125" style="267" customWidth="1"/>
    <col min="11021" max="11021" width="9.42578125" style="267" customWidth="1"/>
    <col min="11022" max="11022" width="11.28515625" style="267" customWidth="1"/>
    <col min="11023" max="11024" width="9.42578125" style="267" customWidth="1"/>
    <col min="11025" max="11025" width="11.42578125" style="267" customWidth="1"/>
    <col min="11026" max="11026" width="11.85546875" style="267" customWidth="1"/>
    <col min="11027" max="11027" width="9.42578125" style="267" customWidth="1"/>
    <col min="11028" max="11264" width="9.140625" style="267"/>
    <col min="11265" max="11265" width="71.140625" style="267" customWidth="1"/>
    <col min="11266" max="11266" width="11.85546875" style="267" customWidth="1"/>
    <col min="11267" max="11268" width="9.42578125" style="267" customWidth="1"/>
    <col min="11269" max="11269" width="11.28515625" style="267" customWidth="1"/>
    <col min="11270" max="11271" width="9.42578125" style="267" customWidth="1"/>
    <col min="11272" max="11272" width="11.28515625" style="267" customWidth="1"/>
    <col min="11273" max="11274" width="9.42578125" style="267" customWidth="1"/>
    <col min="11275" max="11275" width="11.5703125" style="267" customWidth="1"/>
    <col min="11276" max="11276" width="11.42578125" style="267" customWidth="1"/>
    <col min="11277" max="11277" width="9.42578125" style="267" customWidth="1"/>
    <col min="11278" max="11278" width="11.28515625" style="267" customWidth="1"/>
    <col min="11279" max="11280" width="9.42578125" style="267" customWidth="1"/>
    <col min="11281" max="11281" width="11.42578125" style="267" customWidth="1"/>
    <col min="11282" max="11282" width="11.85546875" style="267" customWidth="1"/>
    <col min="11283" max="11283" width="9.42578125" style="267" customWidth="1"/>
    <col min="11284" max="11520" width="9.140625" style="267"/>
    <col min="11521" max="11521" width="71.140625" style="267" customWidth="1"/>
    <col min="11522" max="11522" width="11.85546875" style="267" customWidth="1"/>
    <col min="11523" max="11524" width="9.42578125" style="267" customWidth="1"/>
    <col min="11525" max="11525" width="11.28515625" style="267" customWidth="1"/>
    <col min="11526" max="11527" width="9.42578125" style="267" customWidth="1"/>
    <col min="11528" max="11528" width="11.28515625" style="267" customWidth="1"/>
    <col min="11529" max="11530" width="9.42578125" style="267" customWidth="1"/>
    <col min="11531" max="11531" width="11.5703125" style="267" customWidth="1"/>
    <col min="11532" max="11532" width="11.42578125" style="267" customWidth="1"/>
    <col min="11533" max="11533" width="9.42578125" style="267" customWidth="1"/>
    <col min="11534" max="11534" width="11.28515625" style="267" customWidth="1"/>
    <col min="11535" max="11536" width="9.42578125" style="267" customWidth="1"/>
    <col min="11537" max="11537" width="11.42578125" style="267" customWidth="1"/>
    <col min="11538" max="11538" width="11.85546875" style="267" customWidth="1"/>
    <col min="11539" max="11539" width="9.42578125" style="267" customWidth="1"/>
    <col min="11540" max="11776" width="9.140625" style="267"/>
    <col min="11777" max="11777" width="71.140625" style="267" customWidth="1"/>
    <col min="11778" max="11778" width="11.85546875" style="267" customWidth="1"/>
    <col min="11779" max="11780" width="9.42578125" style="267" customWidth="1"/>
    <col min="11781" max="11781" width="11.28515625" style="267" customWidth="1"/>
    <col min="11782" max="11783" width="9.42578125" style="267" customWidth="1"/>
    <col min="11784" max="11784" width="11.28515625" style="267" customWidth="1"/>
    <col min="11785" max="11786" width="9.42578125" style="267" customWidth="1"/>
    <col min="11787" max="11787" width="11.5703125" style="267" customWidth="1"/>
    <col min="11788" max="11788" width="11.42578125" style="267" customWidth="1"/>
    <col min="11789" max="11789" width="9.42578125" style="267" customWidth="1"/>
    <col min="11790" max="11790" width="11.28515625" style="267" customWidth="1"/>
    <col min="11791" max="11792" width="9.42578125" style="267" customWidth="1"/>
    <col min="11793" max="11793" width="11.42578125" style="267" customWidth="1"/>
    <col min="11794" max="11794" width="11.85546875" style="267" customWidth="1"/>
    <col min="11795" max="11795" width="9.42578125" style="267" customWidth="1"/>
    <col min="11796" max="12032" width="9.140625" style="267"/>
    <col min="12033" max="12033" width="71.140625" style="267" customWidth="1"/>
    <col min="12034" max="12034" width="11.85546875" style="267" customWidth="1"/>
    <col min="12035" max="12036" width="9.42578125" style="267" customWidth="1"/>
    <col min="12037" max="12037" width="11.28515625" style="267" customWidth="1"/>
    <col min="12038" max="12039" width="9.42578125" style="267" customWidth="1"/>
    <col min="12040" max="12040" width="11.28515625" style="267" customWidth="1"/>
    <col min="12041" max="12042" width="9.42578125" style="267" customWidth="1"/>
    <col min="12043" max="12043" width="11.5703125" style="267" customWidth="1"/>
    <col min="12044" max="12044" width="11.42578125" style="267" customWidth="1"/>
    <col min="12045" max="12045" width="9.42578125" style="267" customWidth="1"/>
    <col min="12046" max="12046" width="11.28515625" style="267" customWidth="1"/>
    <col min="12047" max="12048" width="9.42578125" style="267" customWidth="1"/>
    <col min="12049" max="12049" width="11.42578125" style="267" customWidth="1"/>
    <col min="12050" max="12050" width="11.85546875" style="267" customWidth="1"/>
    <col min="12051" max="12051" width="9.42578125" style="267" customWidth="1"/>
    <col min="12052" max="12288" width="9.140625" style="267"/>
    <col min="12289" max="12289" width="71.140625" style="267" customWidth="1"/>
    <col min="12290" max="12290" width="11.85546875" style="267" customWidth="1"/>
    <col min="12291" max="12292" width="9.42578125" style="267" customWidth="1"/>
    <col min="12293" max="12293" width="11.28515625" style="267" customWidth="1"/>
    <col min="12294" max="12295" width="9.42578125" style="267" customWidth="1"/>
    <col min="12296" max="12296" width="11.28515625" style="267" customWidth="1"/>
    <col min="12297" max="12298" width="9.42578125" style="267" customWidth="1"/>
    <col min="12299" max="12299" width="11.5703125" style="267" customWidth="1"/>
    <col min="12300" max="12300" width="11.42578125" style="267" customWidth="1"/>
    <col min="12301" max="12301" width="9.42578125" style="267" customWidth="1"/>
    <col min="12302" max="12302" width="11.28515625" style="267" customWidth="1"/>
    <col min="12303" max="12304" width="9.42578125" style="267" customWidth="1"/>
    <col min="12305" max="12305" width="11.42578125" style="267" customWidth="1"/>
    <col min="12306" max="12306" width="11.85546875" style="267" customWidth="1"/>
    <col min="12307" max="12307" width="9.42578125" style="267" customWidth="1"/>
    <col min="12308" max="12544" width="9.140625" style="267"/>
    <col min="12545" max="12545" width="71.140625" style="267" customWidth="1"/>
    <col min="12546" max="12546" width="11.85546875" style="267" customWidth="1"/>
    <col min="12547" max="12548" width="9.42578125" style="267" customWidth="1"/>
    <col min="12549" max="12549" width="11.28515625" style="267" customWidth="1"/>
    <col min="12550" max="12551" width="9.42578125" style="267" customWidth="1"/>
    <col min="12552" max="12552" width="11.28515625" style="267" customWidth="1"/>
    <col min="12553" max="12554" width="9.42578125" style="267" customWidth="1"/>
    <col min="12555" max="12555" width="11.5703125" style="267" customWidth="1"/>
    <col min="12556" max="12556" width="11.42578125" style="267" customWidth="1"/>
    <col min="12557" max="12557" width="9.42578125" style="267" customWidth="1"/>
    <col min="12558" max="12558" width="11.28515625" style="267" customWidth="1"/>
    <col min="12559" max="12560" width="9.42578125" style="267" customWidth="1"/>
    <col min="12561" max="12561" width="11.42578125" style="267" customWidth="1"/>
    <col min="12562" max="12562" width="11.85546875" style="267" customWidth="1"/>
    <col min="12563" max="12563" width="9.42578125" style="267" customWidth="1"/>
    <col min="12564" max="12800" width="9.140625" style="267"/>
    <col min="12801" max="12801" width="71.140625" style="267" customWidth="1"/>
    <col min="12802" max="12802" width="11.85546875" style="267" customWidth="1"/>
    <col min="12803" max="12804" width="9.42578125" style="267" customWidth="1"/>
    <col min="12805" max="12805" width="11.28515625" style="267" customWidth="1"/>
    <col min="12806" max="12807" width="9.42578125" style="267" customWidth="1"/>
    <col min="12808" max="12808" width="11.28515625" style="267" customWidth="1"/>
    <col min="12809" max="12810" width="9.42578125" style="267" customWidth="1"/>
    <col min="12811" max="12811" width="11.5703125" style="267" customWidth="1"/>
    <col min="12812" max="12812" width="11.42578125" style="267" customWidth="1"/>
    <col min="12813" max="12813" width="9.42578125" style="267" customWidth="1"/>
    <col min="12814" max="12814" width="11.28515625" style="267" customWidth="1"/>
    <col min="12815" max="12816" width="9.42578125" style="267" customWidth="1"/>
    <col min="12817" max="12817" width="11.42578125" style="267" customWidth="1"/>
    <col min="12818" max="12818" width="11.85546875" style="267" customWidth="1"/>
    <col min="12819" max="12819" width="9.42578125" style="267" customWidth="1"/>
    <col min="12820" max="13056" width="9.140625" style="267"/>
    <col min="13057" max="13057" width="71.140625" style="267" customWidth="1"/>
    <col min="13058" max="13058" width="11.85546875" style="267" customWidth="1"/>
    <col min="13059" max="13060" width="9.42578125" style="267" customWidth="1"/>
    <col min="13061" max="13061" width="11.28515625" style="267" customWidth="1"/>
    <col min="13062" max="13063" width="9.42578125" style="267" customWidth="1"/>
    <col min="13064" max="13064" width="11.28515625" style="267" customWidth="1"/>
    <col min="13065" max="13066" width="9.42578125" style="267" customWidth="1"/>
    <col min="13067" max="13067" width="11.5703125" style="267" customWidth="1"/>
    <col min="13068" max="13068" width="11.42578125" style="267" customWidth="1"/>
    <col min="13069" max="13069" width="9.42578125" style="267" customWidth="1"/>
    <col min="13070" max="13070" width="11.28515625" style="267" customWidth="1"/>
    <col min="13071" max="13072" width="9.42578125" style="267" customWidth="1"/>
    <col min="13073" max="13073" width="11.42578125" style="267" customWidth="1"/>
    <col min="13074" max="13074" width="11.85546875" style="267" customWidth="1"/>
    <col min="13075" max="13075" width="9.42578125" style="267" customWidth="1"/>
    <col min="13076" max="13312" width="9.140625" style="267"/>
    <col min="13313" max="13313" width="71.140625" style="267" customWidth="1"/>
    <col min="13314" max="13314" width="11.85546875" style="267" customWidth="1"/>
    <col min="13315" max="13316" width="9.42578125" style="267" customWidth="1"/>
    <col min="13317" max="13317" width="11.28515625" style="267" customWidth="1"/>
    <col min="13318" max="13319" width="9.42578125" style="267" customWidth="1"/>
    <col min="13320" max="13320" width="11.28515625" style="267" customWidth="1"/>
    <col min="13321" max="13322" width="9.42578125" style="267" customWidth="1"/>
    <col min="13323" max="13323" width="11.5703125" style="267" customWidth="1"/>
    <col min="13324" max="13324" width="11.42578125" style="267" customWidth="1"/>
    <col min="13325" max="13325" width="9.42578125" style="267" customWidth="1"/>
    <col min="13326" max="13326" width="11.28515625" style="267" customWidth="1"/>
    <col min="13327" max="13328" width="9.42578125" style="267" customWidth="1"/>
    <col min="13329" max="13329" width="11.42578125" style="267" customWidth="1"/>
    <col min="13330" max="13330" width="11.85546875" style="267" customWidth="1"/>
    <col min="13331" max="13331" width="9.42578125" style="267" customWidth="1"/>
    <col min="13332" max="13568" width="9.140625" style="267"/>
    <col min="13569" max="13569" width="71.140625" style="267" customWidth="1"/>
    <col min="13570" max="13570" width="11.85546875" style="267" customWidth="1"/>
    <col min="13571" max="13572" width="9.42578125" style="267" customWidth="1"/>
    <col min="13573" max="13573" width="11.28515625" style="267" customWidth="1"/>
    <col min="13574" max="13575" width="9.42578125" style="267" customWidth="1"/>
    <col min="13576" max="13576" width="11.28515625" style="267" customWidth="1"/>
    <col min="13577" max="13578" width="9.42578125" style="267" customWidth="1"/>
    <col min="13579" max="13579" width="11.5703125" style="267" customWidth="1"/>
    <col min="13580" max="13580" width="11.42578125" style="267" customWidth="1"/>
    <col min="13581" max="13581" width="9.42578125" style="267" customWidth="1"/>
    <col min="13582" max="13582" width="11.28515625" style="267" customWidth="1"/>
    <col min="13583" max="13584" width="9.42578125" style="267" customWidth="1"/>
    <col min="13585" max="13585" width="11.42578125" style="267" customWidth="1"/>
    <col min="13586" max="13586" width="11.85546875" style="267" customWidth="1"/>
    <col min="13587" max="13587" width="9.42578125" style="267" customWidth="1"/>
    <col min="13588" max="13824" width="9.140625" style="267"/>
    <col min="13825" max="13825" width="71.140625" style="267" customWidth="1"/>
    <col min="13826" max="13826" width="11.85546875" style="267" customWidth="1"/>
    <col min="13827" max="13828" width="9.42578125" style="267" customWidth="1"/>
    <col min="13829" max="13829" width="11.28515625" style="267" customWidth="1"/>
    <col min="13830" max="13831" width="9.42578125" style="267" customWidth="1"/>
    <col min="13832" max="13832" width="11.28515625" style="267" customWidth="1"/>
    <col min="13833" max="13834" width="9.42578125" style="267" customWidth="1"/>
    <col min="13835" max="13835" width="11.5703125" style="267" customWidth="1"/>
    <col min="13836" max="13836" width="11.42578125" style="267" customWidth="1"/>
    <col min="13837" max="13837" width="9.42578125" style="267" customWidth="1"/>
    <col min="13838" max="13838" width="11.28515625" style="267" customWidth="1"/>
    <col min="13839" max="13840" width="9.42578125" style="267" customWidth="1"/>
    <col min="13841" max="13841" width="11.42578125" style="267" customWidth="1"/>
    <col min="13842" max="13842" width="11.85546875" style="267" customWidth="1"/>
    <col min="13843" max="13843" width="9.42578125" style="267" customWidth="1"/>
    <col min="13844" max="14080" width="9.140625" style="267"/>
    <col min="14081" max="14081" width="71.140625" style="267" customWidth="1"/>
    <col min="14082" max="14082" width="11.85546875" style="267" customWidth="1"/>
    <col min="14083" max="14084" width="9.42578125" style="267" customWidth="1"/>
    <col min="14085" max="14085" width="11.28515625" style="267" customWidth="1"/>
    <col min="14086" max="14087" width="9.42578125" style="267" customWidth="1"/>
    <col min="14088" max="14088" width="11.28515625" style="267" customWidth="1"/>
    <col min="14089" max="14090" width="9.42578125" style="267" customWidth="1"/>
    <col min="14091" max="14091" width="11.5703125" style="267" customWidth="1"/>
    <col min="14092" max="14092" width="11.42578125" style="267" customWidth="1"/>
    <col min="14093" max="14093" width="9.42578125" style="267" customWidth="1"/>
    <col min="14094" max="14094" width="11.28515625" style="267" customWidth="1"/>
    <col min="14095" max="14096" width="9.42578125" style="267" customWidth="1"/>
    <col min="14097" max="14097" width="11.42578125" style="267" customWidth="1"/>
    <col min="14098" max="14098" width="11.85546875" style="267" customWidth="1"/>
    <col min="14099" max="14099" width="9.42578125" style="267" customWidth="1"/>
    <col min="14100" max="14336" width="9.140625" style="267"/>
    <col min="14337" max="14337" width="71.140625" style="267" customWidth="1"/>
    <col min="14338" max="14338" width="11.85546875" style="267" customWidth="1"/>
    <col min="14339" max="14340" width="9.42578125" style="267" customWidth="1"/>
    <col min="14341" max="14341" width="11.28515625" style="267" customWidth="1"/>
    <col min="14342" max="14343" width="9.42578125" style="267" customWidth="1"/>
    <col min="14344" max="14344" width="11.28515625" style="267" customWidth="1"/>
    <col min="14345" max="14346" width="9.42578125" style="267" customWidth="1"/>
    <col min="14347" max="14347" width="11.5703125" style="267" customWidth="1"/>
    <col min="14348" max="14348" width="11.42578125" style="267" customWidth="1"/>
    <col min="14349" max="14349" width="9.42578125" style="267" customWidth="1"/>
    <col min="14350" max="14350" width="11.28515625" style="267" customWidth="1"/>
    <col min="14351" max="14352" width="9.42578125" style="267" customWidth="1"/>
    <col min="14353" max="14353" width="11.42578125" style="267" customWidth="1"/>
    <col min="14354" max="14354" width="11.85546875" style="267" customWidth="1"/>
    <col min="14355" max="14355" width="9.42578125" style="267" customWidth="1"/>
    <col min="14356" max="14592" width="9.140625" style="267"/>
    <col min="14593" max="14593" width="71.140625" style="267" customWidth="1"/>
    <col min="14594" max="14594" width="11.85546875" style="267" customWidth="1"/>
    <col min="14595" max="14596" width="9.42578125" style="267" customWidth="1"/>
    <col min="14597" max="14597" width="11.28515625" style="267" customWidth="1"/>
    <col min="14598" max="14599" width="9.42578125" style="267" customWidth="1"/>
    <col min="14600" max="14600" width="11.28515625" style="267" customWidth="1"/>
    <col min="14601" max="14602" width="9.42578125" style="267" customWidth="1"/>
    <col min="14603" max="14603" width="11.5703125" style="267" customWidth="1"/>
    <col min="14604" max="14604" width="11.42578125" style="267" customWidth="1"/>
    <col min="14605" max="14605" width="9.42578125" style="267" customWidth="1"/>
    <col min="14606" max="14606" width="11.28515625" style="267" customWidth="1"/>
    <col min="14607" max="14608" width="9.42578125" style="267" customWidth="1"/>
    <col min="14609" max="14609" width="11.42578125" style="267" customWidth="1"/>
    <col min="14610" max="14610" width="11.85546875" style="267" customWidth="1"/>
    <col min="14611" max="14611" width="9.42578125" style="267" customWidth="1"/>
    <col min="14612" max="14848" width="9.140625" style="267"/>
    <col min="14849" max="14849" width="71.140625" style="267" customWidth="1"/>
    <col min="14850" max="14850" width="11.85546875" style="267" customWidth="1"/>
    <col min="14851" max="14852" width="9.42578125" style="267" customWidth="1"/>
    <col min="14853" max="14853" width="11.28515625" style="267" customWidth="1"/>
    <col min="14854" max="14855" width="9.42578125" style="267" customWidth="1"/>
    <col min="14856" max="14856" width="11.28515625" style="267" customWidth="1"/>
    <col min="14857" max="14858" width="9.42578125" style="267" customWidth="1"/>
    <col min="14859" max="14859" width="11.5703125" style="267" customWidth="1"/>
    <col min="14860" max="14860" width="11.42578125" style="267" customWidth="1"/>
    <col min="14861" max="14861" width="9.42578125" style="267" customWidth="1"/>
    <col min="14862" max="14862" width="11.28515625" style="267" customWidth="1"/>
    <col min="14863" max="14864" width="9.42578125" style="267" customWidth="1"/>
    <col min="14865" max="14865" width="11.42578125" style="267" customWidth="1"/>
    <col min="14866" max="14866" width="11.85546875" style="267" customWidth="1"/>
    <col min="14867" max="14867" width="9.42578125" style="267" customWidth="1"/>
    <col min="14868" max="15104" width="9.140625" style="267"/>
    <col min="15105" max="15105" width="71.140625" style="267" customWidth="1"/>
    <col min="15106" max="15106" width="11.85546875" style="267" customWidth="1"/>
    <col min="15107" max="15108" width="9.42578125" style="267" customWidth="1"/>
    <col min="15109" max="15109" width="11.28515625" style="267" customWidth="1"/>
    <col min="15110" max="15111" width="9.42578125" style="267" customWidth="1"/>
    <col min="15112" max="15112" width="11.28515625" style="267" customWidth="1"/>
    <col min="15113" max="15114" width="9.42578125" style="267" customWidth="1"/>
    <col min="15115" max="15115" width="11.5703125" style="267" customWidth="1"/>
    <col min="15116" max="15116" width="11.42578125" style="267" customWidth="1"/>
    <col min="15117" max="15117" width="9.42578125" style="267" customWidth="1"/>
    <col min="15118" max="15118" width="11.28515625" style="267" customWidth="1"/>
    <col min="15119" max="15120" width="9.42578125" style="267" customWidth="1"/>
    <col min="15121" max="15121" width="11.42578125" style="267" customWidth="1"/>
    <col min="15122" max="15122" width="11.85546875" style="267" customWidth="1"/>
    <col min="15123" max="15123" width="9.42578125" style="267" customWidth="1"/>
    <col min="15124" max="15360" width="9.140625" style="267"/>
    <col min="15361" max="15361" width="71.140625" style="267" customWidth="1"/>
    <col min="15362" max="15362" width="11.85546875" style="267" customWidth="1"/>
    <col min="15363" max="15364" width="9.42578125" style="267" customWidth="1"/>
    <col min="15365" max="15365" width="11.28515625" style="267" customWidth="1"/>
    <col min="15366" max="15367" width="9.42578125" style="267" customWidth="1"/>
    <col min="15368" max="15368" width="11.28515625" style="267" customWidth="1"/>
    <col min="15369" max="15370" width="9.42578125" style="267" customWidth="1"/>
    <col min="15371" max="15371" width="11.5703125" style="267" customWidth="1"/>
    <col min="15372" max="15372" width="11.42578125" style="267" customWidth="1"/>
    <col min="15373" max="15373" width="9.42578125" style="267" customWidth="1"/>
    <col min="15374" max="15374" width="11.28515625" style="267" customWidth="1"/>
    <col min="15375" max="15376" width="9.42578125" style="267" customWidth="1"/>
    <col min="15377" max="15377" width="11.42578125" style="267" customWidth="1"/>
    <col min="15378" max="15378" width="11.85546875" style="267" customWidth="1"/>
    <col min="15379" max="15379" width="9.42578125" style="267" customWidth="1"/>
    <col min="15380" max="15616" width="9.140625" style="267"/>
    <col min="15617" max="15617" width="71.140625" style="267" customWidth="1"/>
    <col min="15618" max="15618" width="11.85546875" style="267" customWidth="1"/>
    <col min="15619" max="15620" width="9.42578125" style="267" customWidth="1"/>
    <col min="15621" max="15621" width="11.28515625" style="267" customWidth="1"/>
    <col min="15622" max="15623" width="9.42578125" style="267" customWidth="1"/>
    <col min="15624" max="15624" width="11.28515625" style="267" customWidth="1"/>
    <col min="15625" max="15626" width="9.42578125" style="267" customWidth="1"/>
    <col min="15627" max="15627" width="11.5703125" style="267" customWidth="1"/>
    <col min="15628" max="15628" width="11.42578125" style="267" customWidth="1"/>
    <col min="15629" max="15629" width="9.42578125" style="267" customWidth="1"/>
    <col min="15630" max="15630" width="11.28515625" style="267" customWidth="1"/>
    <col min="15631" max="15632" width="9.42578125" style="267" customWidth="1"/>
    <col min="15633" max="15633" width="11.42578125" style="267" customWidth="1"/>
    <col min="15634" max="15634" width="11.85546875" style="267" customWidth="1"/>
    <col min="15635" max="15635" width="9.42578125" style="267" customWidth="1"/>
    <col min="15636" max="15872" width="9.140625" style="267"/>
    <col min="15873" max="15873" width="71.140625" style="267" customWidth="1"/>
    <col min="15874" max="15874" width="11.85546875" style="267" customWidth="1"/>
    <col min="15875" max="15876" width="9.42578125" style="267" customWidth="1"/>
    <col min="15877" max="15877" width="11.28515625" style="267" customWidth="1"/>
    <col min="15878" max="15879" width="9.42578125" style="267" customWidth="1"/>
    <col min="15880" max="15880" width="11.28515625" style="267" customWidth="1"/>
    <col min="15881" max="15882" width="9.42578125" style="267" customWidth="1"/>
    <col min="15883" max="15883" width="11.5703125" style="267" customWidth="1"/>
    <col min="15884" max="15884" width="11.42578125" style="267" customWidth="1"/>
    <col min="15885" max="15885" width="9.42578125" style="267" customWidth="1"/>
    <col min="15886" max="15886" width="11.28515625" style="267" customWidth="1"/>
    <col min="15887" max="15888" width="9.42578125" style="267" customWidth="1"/>
    <col min="15889" max="15889" width="11.42578125" style="267" customWidth="1"/>
    <col min="15890" max="15890" width="11.85546875" style="267" customWidth="1"/>
    <col min="15891" max="15891" width="9.42578125" style="267" customWidth="1"/>
    <col min="15892" max="16128" width="9.140625" style="267"/>
    <col min="16129" max="16129" width="71.140625" style="267" customWidth="1"/>
    <col min="16130" max="16130" width="11.85546875" style="267" customWidth="1"/>
    <col min="16131" max="16132" width="9.42578125" style="267" customWidth="1"/>
    <col min="16133" max="16133" width="11.28515625" style="267" customWidth="1"/>
    <col min="16134" max="16135" width="9.42578125" style="267" customWidth="1"/>
    <col min="16136" max="16136" width="11.28515625" style="267" customWidth="1"/>
    <col min="16137" max="16138" width="9.42578125" style="267" customWidth="1"/>
    <col min="16139" max="16139" width="11.5703125" style="267" customWidth="1"/>
    <col min="16140" max="16140" width="11.42578125" style="267" customWidth="1"/>
    <col min="16141" max="16141" width="9.42578125" style="267" customWidth="1"/>
    <col min="16142" max="16142" width="11.28515625" style="267" customWidth="1"/>
    <col min="16143" max="16144" width="9.42578125" style="267" customWidth="1"/>
    <col min="16145" max="16145" width="11.42578125" style="267" customWidth="1"/>
    <col min="16146" max="16146" width="11.85546875" style="267" customWidth="1"/>
    <col min="16147" max="16147" width="9.42578125" style="267" customWidth="1"/>
    <col min="16148" max="16384" width="9.140625" style="267"/>
  </cols>
  <sheetData>
    <row r="1" spans="1:19">
      <c r="A1" s="7836" t="s">
        <v>192</v>
      </c>
      <c r="B1" s="7836"/>
      <c r="C1" s="7836"/>
      <c r="D1" s="7836"/>
      <c r="E1" s="7836"/>
      <c r="F1" s="7836"/>
      <c r="G1" s="7836"/>
      <c r="H1" s="7836"/>
      <c r="I1" s="7836"/>
      <c r="J1" s="7836"/>
      <c r="K1" s="7836"/>
      <c r="L1" s="7836"/>
      <c r="M1" s="7836"/>
      <c r="N1" s="7836"/>
      <c r="O1" s="7836"/>
      <c r="P1" s="7836"/>
      <c r="Q1" s="7836"/>
      <c r="R1" s="7836"/>
      <c r="S1" s="7836"/>
    </row>
    <row r="2" spans="1:19" ht="29.25" customHeight="1">
      <c r="A2" s="7836" t="s">
        <v>490</v>
      </c>
      <c r="B2" s="7836"/>
      <c r="C2" s="7836"/>
      <c r="D2" s="7836"/>
      <c r="E2" s="7836"/>
      <c r="F2" s="7836"/>
      <c r="G2" s="7836"/>
      <c r="H2" s="7836"/>
      <c r="I2" s="7836"/>
      <c r="J2" s="7836"/>
      <c r="K2" s="7836"/>
      <c r="L2" s="7836"/>
      <c r="M2" s="7836"/>
      <c r="N2" s="7836"/>
      <c r="O2" s="7836"/>
      <c r="P2" s="7836"/>
      <c r="Q2" s="7836"/>
      <c r="R2" s="7836"/>
      <c r="S2" s="7836"/>
    </row>
    <row r="3" spans="1:19" ht="21" thickBot="1">
      <c r="A3" s="1542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928"/>
    </row>
    <row r="4" spans="1:19">
      <c r="A4" s="7837" t="s">
        <v>1</v>
      </c>
      <c r="B4" s="7840" t="s">
        <v>2</v>
      </c>
      <c r="C4" s="7841"/>
      <c r="D4" s="7841"/>
      <c r="E4" s="7840" t="s">
        <v>3</v>
      </c>
      <c r="F4" s="7841"/>
      <c r="G4" s="7844"/>
      <c r="H4" s="7848" t="s">
        <v>4</v>
      </c>
      <c r="I4" s="7841"/>
      <c r="J4" s="7841"/>
      <c r="K4" s="7840" t="s">
        <v>5</v>
      </c>
      <c r="L4" s="7841"/>
      <c r="M4" s="7844"/>
      <c r="N4" s="7852">
        <v>5</v>
      </c>
      <c r="O4" s="7841"/>
      <c r="P4" s="7841"/>
      <c r="Q4" s="7853" t="s">
        <v>342</v>
      </c>
      <c r="R4" s="7854"/>
      <c r="S4" s="7855"/>
    </row>
    <row r="5" spans="1:19" ht="21" thickBot="1">
      <c r="A5" s="7838"/>
      <c r="B5" s="7842"/>
      <c r="C5" s="7843"/>
      <c r="D5" s="7843"/>
      <c r="E5" s="7845"/>
      <c r="F5" s="7846"/>
      <c r="G5" s="7847"/>
      <c r="H5" s="7846"/>
      <c r="I5" s="7846"/>
      <c r="J5" s="7846"/>
      <c r="K5" s="7849"/>
      <c r="L5" s="7850"/>
      <c r="M5" s="7851"/>
      <c r="N5" s="7842"/>
      <c r="O5" s="7843"/>
      <c r="P5" s="7843"/>
      <c r="Q5" s="7856"/>
      <c r="R5" s="7857"/>
      <c r="S5" s="7858"/>
    </row>
    <row r="6" spans="1:19" ht="55.5" thickBot="1">
      <c r="A6" s="7839"/>
      <c r="B6" s="2929" t="s">
        <v>7</v>
      </c>
      <c r="C6" s="2929" t="s">
        <v>8</v>
      </c>
      <c r="D6" s="2929" t="s">
        <v>9</v>
      </c>
      <c r="E6" s="2929" t="s">
        <v>7</v>
      </c>
      <c r="F6" s="2929" t="s">
        <v>8</v>
      </c>
      <c r="G6" s="2929" t="s">
        <v>9</v>
      </c>
      <c r="H6" s="2929" t="s">
        <v>7</v>
      </c>
      <c r="I6" s="2929" t="s">
        <v>8</v>
      </c>
      <c r="J6" s="2929" t="s">
        <v>9</v>
      </c>
      <c r="K6" s="2929" t="s">
        <v>7</v>
      </c>
      <c r="L6" s="2929" t="s">
        <v>8</v>
      </c>
      <c r="M6" s="2929" t="s">
        <v>9</v>
      </c>
      <c r="N6" s="2929" t="s">
        <v>7</v>
      </c>
      <c r="O6" s="2929" t="s">
        <v>8</v>
      </c>
      <c r="P6" s="2929" t="s">
        <v>9</v>
      </c>
      <c r="Q6" s="2929" t="s">
        <v>7</v>
      </c>
      <c r="R6" s="2929" t="s">
        <v>8</v>
      </c>
      <c r="S6" s="2930" t="s">
        <v>9</v>
      </c>
    </row>
    <row r="7" spans="1:19" ht="24" thickBot="1">
      <c r="A7" s="2931" t="s">
        <v>10</v>
      </c>
      <c r="B7" s="2932"/>
      <c r="C7" s="2933"/>
      <c r="D7" s="2934"/>
      <c r="E7" s="2935"/>
      <c r="F7" s="2935"/>
      <c r="G7" s="2936"/>
      <c r="H7" s="2932"/>
      <c r="I7" s="2935"/>
      <c r="J7" s="2937"/>
      <c r="K7" s="2935"/>
      <c r="L7" s="2935"/>
      <c r="M7" s="2936"/>
      <c r="N7" s="2932"/>
      <c r="O7" s="2935"/>
      <c r="P7" s="2937"/>
      <c r="Q7" s="2938"/>
      <c r="R7" s="2938"/>
      <c r="S7" s="2939"/>
    </row>
    <row r="8" spans="1:19" ht="24" thickBot="1">
      <c r="A8" s="2940" t="s">
        <v>195</v>
      </c>
      <c r="B8" s="2941">
        <v>0</v>
      </c>
      <c r="C8" s="2941">
        <v>16</v>
      </c>
      <c r="D8" s="2941">
        <v>16</v>
      </c>
      <c r="E8" s="2941">
        <f>E12+E15</f>
        <v>0</v>
      </c>
      <c r="F8" s="2941">
        <v>0</v>
      </c>
      <c r="G8" s="2941">
        <v>0</v>
      </c>
      <c r="H8" s="2941">
        <f>H12+H15</f>
        <v>0</v>
      </c>
      <c r="I8" s="2941">
        <v>0</v>
      </c>
      <c r="J8" s="2941">
        <v>0</v>
      </c>
      <c r="K8" s="2941">
        <f>K12+K15</f>
        <v>0</v>
      </c>
      <c r="L8" s="2942">
        <v>0</v>
      </c>
      <c r="M8" s="2942">
        <v>0</v>
      </c>
      <c r="N8" s="2942">
        <f>N12+N15</f>
        <v>0</v>
      </c>
      <c r="O8" s="2942">
        <v>0</v>
      </c>
      <c r="P8" s="2942">
        <v>0</v>
      </c>
      <c r="Q8" s="2942">
        <f>Q12+Q15</f>
        <v>0</v>
      </c>
      <c r="R8" s="2941">
        <v>16</v>
      </c>
      <c r="S8" s="2943">
        <v>16</v>
      </c>
    </row>
    <row r="9" spans="1:19" ht="24" thickBot="1">
      <c r="A9" s="2931" t="s">
        <v>14</v>
      </c>
      <c r="B9" s="2944">
        <f t="shared" ref="B9:Q9" si="0">SUM(B8)</f>
        <v>0</v>
      </c>
      <c r="C9" s="2944">
        <f t="shared" si="0"/>
        <v>16</v>
      </c>
      <c r="D9" s="2944">
        <f t="shared" si="0"/>
        <v>16</v>
      </c>
      <c r="E9" s="2944">
        <f t="shared" si="0"/>
        <v>0</v>
      </c>
      <c r="F9" s="2944">
        <v>0</v>
      </c>
      <c r="G9" s="2944">
        <f t="shared" si="0"/>
        <v>0</v>
      </c>
      <c r="H9" s="2944">
        <f t="shared" si="0"/>
        <v>0</v>
      </c>
      <c r="I9" s="2944">
        <v>0</v>
      </c>
      <c r="J9" s="2944">
        <f t="shared" si="0"/>
        <v>0</v>
      </c>
      <c r="K9" s="2944">
        <f t="shared" si="0"/>
        <v>0</v>
      </c>
      <c r="L9" s="2944">
        <v>0</v>
      </c>
      <c r="M9" s="2944">
        <v>0</v>
      </c>
      <c r="N9" s="2944">
        <f t="shared" si="0"/>
        <v>0</v>
      </c>
      <c r="O9" s="2944">
        <v>0</v>
      </c>
      <c r="P9" s="2944">
        <v>0</v>
      </c>
      <c r="Q9" s="2944">
        <f t="shared" si="0"/>
        <v>0</v>
      </c>
      <c r="R9" s="2941">
        <v>16</v>
      </c>
      <c r="S9" s="2945">
        <v>16</v>
      </c>
    </row>
    <row r="10" spans="1:19" ht="24" thickBot="1">
      <c r="A10" s="2946" t="s">
        <v>15</v>
      </c>
      <c r="B10" s="2947"/>
      <c r="C10" s="2948"/>
      <c r="D10" s="2949"/>
      <c r="E10" s="2950"/>
      <c r="F10" s="2948"/>
      <c r="G10" s="2951"/>
      <c r="H10" s="2947"/>
      <c r="I10" s="2948"/>
      <c r="J10" s="2951"/>
      <c r="K10" s="2947"/>
      <c r="L10" s="2948"/>
      <c r="M10" s="2951"/>
      <c r="N10" s="2947"/>
      <c r="O10" s="2948"/>
      <c r="P10" s="2951"/>
      <c r="Q10" s="2952"/>
      <c r="R10" s="2953"/>
      <c r="S10" s="2954"/>
    </row>
    <row r="11" spans="1:19" ht="24" thickBot="1">
      <c r="A11" s="2955" t="s">
        <v>16</v>
      </c>
      <c r="B11" s="2956"/>
      <c r="C11" s="2957"/>
      <c r="D11" s="2958"/>
      <c r="E11" s="2959"/>
      <c r="F11" s="2957"/>
      <c r="G11" s="2954"/>
      <c r="H11" s="2956"/>
      <c r="I11" s="2957"/>
      <c r="J11" s="2954"/>
      <c r="K11" s="2956"/>
      <c r="L11" s="2957"/>
      <c r="M11" s="2954"/>
      <c r="N11" s="2952"/>
      <c r="O11" s="2953"/>
      <c r="P11" s="2954"/>
      <c r="Q11" s="2960"/>
      <c r="R11" s="2961"/>
      <c r="S11" s="2962"/>
    </row>
    <row r="12" spans="1:19" ht="24" thickBot="1">
      <c r="A12" s="2919" t="s">
        <v>195</v>
      </c>
      <c r="B12" s="2963">
        <v>0</v>
      </c>
      <c r="C12" s="2964">
        <v>16</v>
      </c>
      <c r="D12" s="2965">
        <v>16</v>
      </c>
      <c r="E12" s="2963">
        <v>0</v>
      </c>
      <c r="F12" s="2964">
        <v>0</v>
      </c>
      <c r="G12" s="2966">
        <v>0</v>
      </c>
      <c r="H12" s="2941">
        <f>H16+H19</f>
        <v>0</v>
      </c>
      <c r="I12" s="2941">
        <v>0</v>
      </c>
      <c r="J12" s="2941">
        <v>0</v>
      </c>
      <c r="K12" s="2941">
        <f>K16+K19</f>
        <v>0</v>
      </c>
      <c r="L12" s="2941">
        <v>0</v>
      </c>
      <c r="M12" s="2941">
        <v>0</v>
      </c>
      <c r="N12" s="2941">
        <f>N16+N19</f>
        <v>0</v>
      </c>
      <c r="O12" s="2942">
        <v>0</v>
      </c>
      <c r="P12" s="2942">
        <v>0</v>
      </c>
      <c r="Q12" s="2942">
        <f>Q16+Q19</f>
        <v>0</v>
      </c>
      <c r="R12" s="2941">
        <v>16</v>
      </c>
      <c r="S12" s="2943">
        <v>16</v>
      </c>
    </row>
    <row r="13" spans="1:19" ht="24" thickBot="1">
      <c r="A13" s="2967" t="s">
        <v>17</v>
      </c>
      <c r="B13" s="2944">
        <f t="shared" ref="B13:H13" si="1">SUM(B12)</f>
        <v>0</v>
      </c>
      <c r="C13" s="2944">
        <f t="shared" si="1"/>
        <v>16</v>
      </c>
      <c r="D13" s="2944">
        <f t="shared" si="1"/>
        <v>16</v>
      </c>
      <c r="E13" s="2944">
        <f t="shared" si="1"/>
        <v>0</v>
      </c>
      <c r="F13" s="2944">
        <v>0</v>
      </c>
      <c r="G13" s="2944">
        <f t="shared" si="1"/>
        <v>0</v>
      </c>
      <c r="H13" s="2944">
        <f t="shared" si="1"/>
        <v>0</v>
      </c>
      <c r="I13" s="2944">
        <v>0</v>
      </c>
      <c r="J13" s="2944">
        <f>SUM(J12)</f>
        <v>0</v>
      </c>
      <c r="K13" s="2944">
        <f>SUM(K12)</f>
        <v>0</v>
      </c>
      <c r="L13" s="2944">
        <v>0</v>
      </c>
      <c r="M13" s="2944">
        <v>0</v>
      </c>
      <c r="N13" s="2944">
        <f>SUM(N12)</f>
        <v>0</v>
      </c>
      <c r="O13" s="2944">
        <v>0</v>
      </c>
      <c r="P13" s="2944">
        <v>0</v>
      </c>
      <c r="Q13" s="2944">
        <f>SUM(Q12)</f>
        <v>0</v>
      </c>
      <c r="R13" s="2944">
        <v>16</v>
      </c>
      <c r="S13" s="2945">
        <v>16</v>
      </c>
    </row>
    <row r="14" spans="1:19" ht="47.25" thickBot="1">
      <c r="A14" s="2968" t="s">
        <v>18</v>
      </c>
      <c r="B14" s="2956"/>
      <c r="C14" s="2957"/>
      <c r="D14" s="2969"/>
      <c r="E14" s="2956"/>
      <c r="F14" s="2957"/>
      <c r="G14" s="2969"/>
      <c r="H14" s="2956"/>
      <c r="I14" s="2957"/>
      <c r="J14" s="2969"/>
      <c r="K14" s="2956"/>
      <c r="L14" s="2957"/>
      <c r="M14" s="2969"/>
      <c r="N14" s="2956"/>
      <c r="O14" s="2957"/>
      <c r="P14" s="2969"/>
      <c r="Q14" s="2970"/>
      <c r="R14" s="2953"/>
      <c r="S14" s="2954"/>
    </row>
    <row r="15" spans="1:19" ht="24" thickBot="1">
      <c r="A15" s="2919" t="s">
        <v>195</v>
      </c>
      <c r="B15" s="2971">
        <v>0</v>
      </c>
      <c r="C15" s="2972">
        <v>0</v>
      </c>
      <c r="D15" s="2973">
        <v>0</v>
      </c>
      <c r="E15" s="2971">
        <v>0</v>
      </c>
      <c r="F15" s="2972">
        <v>0</v>
      </c>
      <c r="G15" s="2974">
        <v>0</v>
      </c>
      <c r="H15" s="2975">
        <v>0</v>
      </c>
      <c r="I15" s="2972">
        <v>0</v>
      </c>
      <c r="J15" s="2973">
        <v>0</v>
      </c>
      <c r="K15" s="2971">
        <v>0</v>
      </c>
      <c r="L15" s="2972">
        <v>0</v>
      </c>
      <c r="M15" s="2974">
        <v>0</v>
      </c>
      <c r="N15" s="2975">
        <v>0</v>
      </c>
      <c r="O15" s="2972">
        <v>0</v>
      </c>
      <c r="P15" s="2974">
        <v>0</v>
      </c>
      <c r="Q15" s="2976">
        <f>B15+E15+H15+K15+N15</f>
        <v>0</v>
      </c>
      <c r="R15" s="2977">
        <f>C15+F15+I15+L15+O15</f>
        <v>0</v>
      </c>
      <c r="S15" s="2978">
        <f>Q15+R15</f>
        <v>0</v>
      </c>
    </row>
    <row r="16" spans="1:19" ht="24" thickBot="1">
      <c r="A16" s="2931" t="s">
        <v>19</v>
      </c>
      <c r="B16" s="2979">
        <f t="shared" ref="B16:S16" si="2">SUM(B15)</f>
        <v>0</v>
      </c>
      <c r="C16" s="2979">
        <f t="shared" si="2"/>
        <v>0</v>
      </c>
      <c r="D16" s="2979">
        <f t="shared" si="2"/>
        <v>0</v>
      </c>
      <c r="E16" s="2979">
        <f t="shared" si="2"/>
        <v>0</v>
      </c>
      <c r="F16" s="2979">
        <f t="shared" si="2"/>
        <v>0</v>
      </c>
      <c r="G16" s="2979">
        <f t="shared" si="2"/>
        <v>0</v>
      </c>
      <c r="H16" s="2979">
        <f t="shared" si="2"/>
        <v>0</v>
      </c>
      <c r="I16" s="2979">
        <v>0</v>
      </c>
      <c r="J16" s="2979">
        <f t="shared" si="2"/>
        <v>0</v>
      </c>
      <c r="K16" s="2979">
        <f t="shared" si="2"/>
        <v>0</v>
      </c>
      <c r="L16" s="2979">
        <v>0</v>
      </c>
      <c r="M16" s="2979">
        <f t="shared" si="2"/>
        <v>0</v>
      </c>
      <c r="N16" s="2979">
        <f t="shared" si="2"/>
        <v>0</v>
      </c>
      <c r="O16" s="2979">
        <f t="shared" si="2"/>
        <v>0</v>
      </c>
      <c r="P16" s="2979">
        <f t="shared" si="2"/>
        <v>0</v>
      </c>
      <c r="Q16" s="2979">
        <f t="shared" si="2"/>
        <v>0</v>
      </c>
      <c r="R16" s="2979">
        <f t="shared" si="2"/>
        <v>0</v>
      </c>
      <c r="S16" s="2979">
        <f t="shared" si="2"/>
        <v>0</v>
      </c>
    </row>
    <row r="17" spans="1:19" ht="24" thickBot="1">
      <c r="A17" s="2980" t="s">
        <v>212</v>
      </c>
      <c r="B17" s="2985">
        <f t="shared" ref="B17:R17" si="3">B13+B16</f>
        <v>0</v>
      </c>
      <c r="C17" s="2985">
        <f t="shared" si="3"/>
        <v>16</v>
      </c>
      <c r="D17" s="2985">
        <f t="shared" si="3"/>
        <v>16</v>
      </c>
      <c r="E17" s="2985">
        <f t="shared" si="3"/>
        <v>0</v>
      </c>
      <c r="F17" s="2985">
        <f t="shared" si="3"/>
        <v>0</v>
      </c>
      <c r="G17" s="2985">
        <f t="shared" si="3"/>
        <v>0</v>
      </c>
      <c r="H17" s="2985">
        <f t="shared" si="3"/>
        <v>0</v>
      </c>
      <c r="I17" s="2985">
        <f t="shared" si="3"/>
        <v>0</v>
      </c>
      <c r="J17" s="2985">
        <f t="shared" si="3"/>
        <v>0</v>
      </c>
      <c r="K17" s="2985">
        <f t="shared" si="3"/>
        <v>0</v>
      </c>
      <c r="L17" s="2985">
        <f t="shared" si="3"/>
        <v>0</v>
      </c>
      <c r="M17" s="2985">
        <f t="shared" si="3"/>
        <v>0</v>
      </c>
      <c r="N17" s="2985">
        <f t="shared" si="3"/>
        <v>0</v>
      </c>
      <c r="O17" s="2985">
        <f t="shared" si="3"/>
        <v>0</v>
      </c>
      <c r="P17" s="2985">
        <f t="shared" si="3"/>
        <v>0</v>
      </c>
      <c r="Q17" s="2985">
        <f t="shared" si="3"/>
        <v>0</v>
      </c>
      <c r="R17" s="2985">
        <f t="shared" si="3"/>
        <v>16</v>
      </c>
      <c r="S17" s="2985">
        <v>16</v>
      </c>
    </row>
    <row r="18" spans="1:19" ht="23.25">
      <c r="A18" s="2981"/>
      <c r="B18" s="2982"/>
      <c r="C18" s="2982"/>
      <c r="D18" s="2982"/>
      <c r="E18" s="2982"/>
      <c r="F18" s="2982"/>
      <c r="G18" s="2982"/>
      <c r="H18" s="2982"/>
      <c r="I18" s="2982"/>
      <c r="J18" s="2982"/>
      <c r="K18" s="2982"/>
      <c r="L18" s="2982"/>
      <c r="M18" s="2982"/>
      <c r="N18" s="2982"/>
      <c r="O18" s="2982"/>
      <c r="P18" s="2982"/>
      <c r="Q18" s="2982"/>
      <c r="R18" s="2982"/>
      <c r="S18" s="2982"/>
    </row>
    <row r="19" spans="1:19">
      <c r="A19" s="241"/>
      <c r="B19" s="274"/>
      <c r="C19" s="274"/>
      <c r="D19" s="274"/>
      <c r="E19" s="274"/>
      <c r="F19" s="274"/>
      <c r="G19" s="274"/>
      <c r="H19" s="274"/>
      <c r="I19" s="274"/>
      <c r="J19" s="274"/>
      <c r="K19" s="274"/>
      <c r="L19" s="274"/>
      <c r="M19" s="274"/>
      <c r="N19" s="274"/>
      <c r="O19" s="274"/>
      <c r="P19" s="274"/>
      <c r="Q19" s="274"/>
      <c r="R19" s="274"/>
      <c r="S19" s="274"/>
    </row>
    <row r="20" spans="1:19">
      <c r="A20" s="7835"/>
      <c r="B20" s="7835"/>
      <c r="C20" s="7835"/>
      <c r="D20" s="7835"/>
      <c r="E20" s="7835"/>
      <c r="F20" s="7835"/>
      <c r="G20" s="7835"/>
      <c r="H20" s="7835"/>
      <c r="I20" s="7835"/>
      <c r="J20" s="7835"/>
      <c r="K20" s="7835"/>
      <c r="L20" s="7835"/>
      <c r="M20" s="7835"/>
      <c r="N20" s="7835"/>
      <c r="O20" s="7835"/>
      <c r="P20" s="7835"/>
      <c r="Q20" s="7835"/>
      <c r="R20" s="7835"/>
      <c r="S20" s="7835"/>
    </row>
    <row r="21" spans="1:19">
      <c r="A21" s="241"/>
      <c r="B21" s="274"/>
      <c r="C21" s="274"/>
      <c r="D21" s="274"/>
      <c r="E21" s="274"/>
      <c r="F21" s="274"/>
      <c r="G21" s="274"/>
      <c r="H21" s="274"/>
      <c r="I21" s="274"/>
      <c r="J21" s="274"/>
      <c r="K21" s="274"/>
      <c r="L21" s="274"/>
      <c r="M21" s="274"/>
      <c r="N21" s="274"/>
      <c r="O21" s="274"/>
      <c r="P21" s="274"/>
      <c r="Q21" s="274"/>
      <c r="R21" s="274"/>
      <c r="S21" s="274"/>
    </row>
    <row r="23" spans="1:19">
      <c r="A23" s="2984"/>
      <c r="B23" s="274"/>
      <c r="C23" s="274"/>
      <c r="D23" s="274"/>
      <c r="E23" s="274"/>
      <c r="F23" s="274"/>
      <c r="G23" s="274"/>
      <c r="H23" s="274"/>
      <c r="I23" s="274"/>
      <c r="J23" s="274"/>
      <c r="K23" s="274"/>
      <c r="L23" s="274"/>
      <c r="M23" s="274"/>
      <c r="N23" s="274"/>
      <c r="O23" s="274"/>
      <c r="P23" s="274"/>
      <c r="Q23" s="274"/>
      <c r="R23" s="274"/>
      <c r="S23" s="274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Лист72">
    <tabColor rgb="FF00B050"/>
  </sheetPr>
  <dimension ref="A1:U25"/>
  <sheetViews>
    <sheetView zoomScale="50" zoomScaleNormal="50" workbookViewId="0">
      <selection activeCell="K23" sqref="K23"/>
    </sheetView>
  </sheetViews>
  <sheetFormatPr defaultRowHeight="25.5" outlineLevelRow="1"/>
  <cols>
    <col min="1" max="1" width="3" style="107" customWidth="1"/>
    <col min="2" max="2" width="64.1406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3.7109375" style="107" customWidth="1"/>
    <col min="10" max="10" width="13.28515625" style="107" customWidth="1"/>
    <col min="11" max="11" width="12.85546875" style="107" customWidth="1"/>
    <col min="12" max="12" width="17.5703125" style="107" customWidth="1"/>
    <col min="13" max="13" width="14.140625" style="107" customWidth="1"/>
    <col min="14" max="14" width="12.5703125" style="107" customWidth="1"/>
    <col min="15" max="15" width="14.28515625" style="107" customWidth="1"/>
    <col min="16" max="16" width="13.7109375" style="107" customWidth="1"/>
    <col min="17" max="17" width="14.5703125" style="107" customWidth="1"/>
    <col min="18" max="18" width="15.28515625" style="107" customWidth="1"/>
    <col min="19" max="19" width="14.85546875" style="107" customWidth="1"/>
    <col min="20" max="20" width="16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57" style="107" customWidth="1"/>
    <col min="259" max="259" width="13.85546875" style="107" customWidth="1"/>
    <col min="260" max="262" width="14.28515625" style="107" customWidth="1"/>
    <col min="263" max="263" width="13.28515625" style="107" customWidth="1"/>
    <col min="264" max="264" width="12.42578125" style="107" customWidth="1"/>
    <col min="265" max="265" width="13.7109375" style="107" customWidth="1"/>
    <col min="266" max="266" width="13.28515625" style="107" customWidth="1"/>
    <col min="267" max="267" width="12.85546875" style="107" customWidth="1"/>
    <col min="268" max="268" width="14.7109375" style="107" customWidth="1"/>
    <col min="269" max="269" width="14.140625" style="107" customWidth="1"/>
    <col min="270" max="270" width="12.5703125" style="107" customWidth="1"/>
    <col min="271" max="271" width="14.28515625" style="107" customWidth="1"/>
    <col min="272" max="272" width="13.7109375" style="107" customWidth="1"/>
    <col min="273" max="273" width="12.85546875" style="107" customWidth="1"/>
    <col min="274" max="274" width="15.28515625" style="107" customWidth="1"/>
    <col min="275" max="275" width="14.85546875" style="107" customWidth="1"/>
    <col min="276" max="276" width="16.2851562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57" style="107" customWidth="1"/>
    <col min="515" max="515" width="13.85546875" style="107" customWidth="1"/>
    <col min="516" max="518" width="14.28515625" style="107" customWidth="1"/>
    <col min="519" max="519" width="13.28515625" style="107" customWidth="1"/>
    <col min="520" max="520" width="12.42578125" style="107" customWidth="1"/>
    <col min="521" max="521" width="13.7109375" style="107" customWidth="1"/>
    <col min="522" max="522" width="13.28515625" style="107" customWidth="1"/>
    <col min="523" max="523" width="12.85546875" style="107" customWidth="1"/>
    <col min="524" max="524" width="14.7109375" style="107" customWidth="1"/>
    <col min="525" max="525" width="14.140625" style="107" customWidth="1"/>
    <col min="526" max="526" width="12.5703125" style="107" customWidth="1"/>
    <col min="527" max="527" width="14.28515625" style="107" customWidth="1"/>
    <col min="528" max="528" width="13.7109375" style="107" customWidth="1"/>
    <col min="529" max="529" width="12.85546875" style="107" customWidth="1"/>
    <col min="530" max="530" width="15.28515625" style="107" customWidth="1"/>
    <col min="531" max="531" width="14.85546875" style="107" customWidth="1"/>
    <col min="532" max="532" width="16.2851562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57" style="107" customWidth="1"/>
    <col min="771" max="771" width="13.85546875" style="107" customWidth="1"/>
    <col min="772" max="774" width="14.28515625" style="107" customWidth="1"/>
    <col min="775" max="775" width="13.28515625" style="107" customWidth="1"/>
    <col min="776" max="776" width="12.42578125" style="107" customWidth="1"/>
    <col min="777" max="777" width="13.7109375" style="107" customWidth="1"/>
    <col min="778" max="778" width="13.28515625" style="107" customWidth="1"/>
    <col min="779" max="779" width="12.85546875" style="107" customWidth="1"/>
    <col min="780" max="780" width="14.7109375" style="107" customWidth="1"/>
    <col min="781" max="781" width="14.140625" style="107" customWidth="1"/>
    <col min="782" max="782" width="12.5703125" style="107" customWidth="1"/>
    <col min="783" max="783" width="14.28515625" style="107" customWidth="1"/>
    <col min="784" max="784" width="13.7109375" style="107" customWidth="1"/>
    <col min="785" max="785" width="12.85546875" style="107" customWidth="1"/>
    <col min="786" max="786" width="15.28515625" style="107" customWidth="1"/>
    <col min="787" max="787" width="14.85546875" style="107" customWidth="1"/>
    <col min="788" max="788" width="16.2851562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57" style="107" customWidth="1"/>
    <col min="1027" max="1027" width="13.85546875" style="107" customWidth="1"/>
    <col min="1028" max="1030" width="14.28515625" style="107" customWidth="1"/>
    <col min="1031" max="1031" width="13.28515625" style="107" customWidth="1"/>
    <col min="1032" max="1032" width="12.42578125" style="107" customWidth="1"/>
    <col min="1033" max="1033" width="13.7109375" style="107" customWidth="1"/>
    <col min="1034" max="1034" width="13.28515625" style="107" customWidth="1"/>
    <col min="1035" max="1035" width="12.85546875" style="107" customWidth="1"/>
    <col min="1036" max="1036" width="14.7109375" style="107" customWidth="1"/>
    <col min="1037" max="1037" width="14.140625" style="107" customWidth="1"/>
    <col min="1038" max="1038" width="12.5703125" style="107" customWidth="1"/>
    <col min="1039" max="1039" width="14.28515625" style="107" customWidth="1"/>
    <col min="1040" max="1040" width="13.7109375" style="107" customWidth="1"/>
    <col min="1041" max="1041" width="12.85546875" style="107" customWidth="1"/>
    <col min="1042" max="1042" width="15.28515625" style="107" customWidth="1"/>
    <col min="1043" max="1043" width="14.85546875" style="107" customWidth="1"/>
    <col min="1044" max="1044" width="16.2851562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57" style="107" customWidth="1"/>
    <col min="1283" max="1283" width="13.85546875" style="107" customWidth="1"/>
    <col min="1284" max="1286" width="14.28515625" style="107" customWidth="1"/>
    <col min="1287" max="1287" width="13.28515625" style="107" customWidth="1"/>
    <col min="1288" max="1288" width="12.42578125" style="107" customWidth="1"/>
    <col min="1289" max="1289" width="13.7109375" style="107" customWidth="1"/>
    <col min="1290" max="1290" width="13.28515625" style="107" customWidth="1"/>
    <col min="1291" max="1291" width="12.85546875" style="107" customWidth="1"/>
    <col min="1292" max="1292" width="14.7109375" style="107" customWidth="1"/>
    <col min="1293" max="1293" width="14.140625" style="107" customWidth="1"/>
    <col min="1294" max="1294" width="12.5703125" style="107" customWidth="1"/>
    <col min="1295" max="1295" width="14.28515625" style="107" customWidth="1"/>
    <col min="1296" max="1296" width="13.7109375" style="107" customWidth="1"/>
    <col min="1297" max="1297" width="12.85546875" style="107" customWidth="1"/>
    <col min="1298" max="1298" width="15.28515625" style="107" customWidth="1"/>
    <col min="1299" max="1299" width="14.85546875" style="107" customWidth="1"/>
    <col min="1300" max="1300" width="16.2851562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57" style="107" customWidth="1"/>
    <col min="1539" max="1539" width="13.85546875" style="107" customWidth="1"/>
    <col min="1540" max="1542" width="14.28515625" style="107" customWidth="1"/>
    <col min="1543" max="1543" width="13.28515625" style="107" customWidth="1"/>
    <col min="1544" max="1544" width="12.42578125" style="107" customWidth="1"/>
    <col min="1545" max="1545" width="13.7109375" style="107" customWidth="1"/>
    <col min="1546" max="1546" width="13.28515625" style="107" customWidth="1"/>
    <col min="1547" max="1547" width="12.85546875" style="107" customWidth="1"/>
    <col min="1548" max="1548" width="14.7109375" style="107" customWidth="1"/>
    <col min="1549" max="1549" width="14.140625" style="107" customWidth="1"/>
    <col min="1550" max="1550" width="12.5703125" style="107" customWidth="1"/>
    <col min="1551" max="1551" width="14.28515625" style="107" customWidth="1"/>
    <col min="1552" max="1552" width="13.7109375" style="107" customWidth="1"/>
    <col min="1553" max="1553" width="12.85546875" style="107" customWidth="1"/>
    <col min="1554" max="1554" width="15.28515625" style="107" customWidth="1"/>
    <col min="1555" max="1555" width="14.85546875" style="107" customWidth="1"/>
    <col min="1556" max="1556" width="16.2851562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57" style="107" customWidth="1"/>
    <col min="1795" max="1795" width="13.85546875" style="107" customWidth="1"/>
    <col min="1796" max="1798" width="14.28515625" style="107" customWidth="1"/>
    <col min="1799" max="1799" width="13.28515625" style="107" customWidth="1"/>
    <col min="1800" max="1800" width="12.42578125" style="107" customWidth="1"/>
    <col min="1801" max="1801" width="13.7109375" style="107" customWidth="1"/>
    <col min="1802" max="1802" width="13.28515625" style="107" customWidth="1"/>
    <col min="1803" max="1803" width="12.85546875" style="107" customWidth="1"/>
    <col min="1804" max="1804" width="14.7109375" style="107" customWidth="1"/>
    <col min="1805" max="1805" width="14.140625" style="107" customWidth="1"/>
    <col min="1806" max="1806" width="12.5703125" style="107" customWidth="1"/>
    <col min="1807" max="1807" width="14.28515625" style="107" customWidth="1"/>
    <col min="1808" max="1808" width="13.7109375" style="107" customWidth="1"/>
    <col min="1809" max="1809" width="12.85546875" style="107" customWidth="1"/>
    <col min="1810" max="1810" width="15.28515625" style="107" customWidth="1"/>
    <col min="1811" max="1811" width="14.85546875" style="107" customWidth="1"/>
    <col min="1812" max="1812" width="16.2851562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57" style="107" customWidth="1"/>
    <col min="2051" max="2051" width="13.85546875" style="107" customWidth="1"/>
    <col min="2052" max="2054" width="14.28515625" style="107" customWidth="1"/>
    <col min="2055" max="2055" width="13.28515625" style="107" customWidth="1"/>
    <col min="2056" max="2056" width="12.42578125" style="107" customWidth="1"/>
    <col min="2057" max="2057" width="13.7109375" style="107" customWidth="1"/>
    <col min="2058" max="2058" width="13.28515625" style="107" customWidth="1"/>
    <col min="2059" max="2059" width="12.85546875" style="107" customWidth="1"/>
    <col min="2060" max="2060" width="14.7109375" style="107" customWidth="1"/>
    <col min="2061" max="2061" width="14.140625" style="107" customWidth="1"/>
    <col min="2062" max="2062" width="12.5703125" style="107" customWidth="1"/>
    <col min="2063" max="2063" width="14.28515625" style="107" customWidth="1"/>
    <col min="2064" max="2064" width="13.7109375" style="107" customWidth="1"/>
    <col min="2065" max="2065" width="12.85546875" style="107" customWidth="1"/>
    <col min="2066" max="2066" width="15.28515625" style="107" customWidth="1"/>
    <col min="2067" max="2067" width="14.85546875" style="107" customWidth="1"/>
    <col min="2068" max="2068" width="16.2851562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57" style="107" customWidth="1"/>
    <col min="2307" max="2307" width="13.85546875" style="107" customWidth="1"/>
    <col min="2308" max="2310" width="14.28515625" style="107" customWidth="1"/>
    <col min="2311" max="2311" width="13.28515625" style="107" customWidth="1"/>
    <col min="2312" max="2312" width="12.42578125" style="107" customWidth="1"/>
    <col min="2313" max="2313" width="13.7109375" style="107" customWidth="1"/>
    <col min="2314" max="2314" width="13.28515625" style="107" customWidth="1"/>
    <col min="2315" max="2315" width="12.85546875" style="107" customWidth="1"/>
    <col min="2316" max="2316" width="14.7109375" style="107" customWidth="1"/>
    <col min="2317" max="2317" width="14.140625" style="107" customWidth="1"/>
    <col min="2318" max="2318" width="12.5703125" style="107" customWidth="1"/>
    <col min="2319" max="2319" width="14.28515625" style="107" customWidth="1"/>
    <col min="2320" max="2320" width="13.7109375" style="107" customWidth="1"/>
    <col min="2321" max="2321" width="12.85546875" style="107" customWidth="1"/>
    <col min="2322" max="2322" width="15.28515625" style="107" customWidth="1"/>
    <col min="2323" max="2323" width="14.85546875" style="107" customWidth="1"/>
    <col min="2324" max="2324" width="16.2851562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57" style="107" customWidth="1"/>
    <col min="2563" max="2563" width="13.85546875" style="107" customWidth="1"/>
    <col min="2564" max="2566" width="14.28515625" style="107" customWidth="1"/>
    <col min="2567" max="2567" width="13.28515625" style="107" customWidth="1"/>
    <col min="2568" max="2568" width="12.42578125" style="107" customWidth="1"/>
    <col min="2569" max="2569" width="13.7109375" style="107" customWidth="1"/>
    <col min="2570" max="2570" width="13.28515625" style="107" customWidth="1"/>
    <col min="2571" max="2571" width="12.85546875" style="107" customWidth="1"/>
    <col min="2572" max="2572" width="14.7109375" style="107" customWidth="1"/>
    <col min="2573" max="2573" width="14.140625" style="107" customWidth="1"/>
    <col min="2574" max="2574" width="12.5703125" style="107" customWidth="1"/>
    <col min="2575" max="2575" width="14.28515625" style="107" customWidth="1"/>
    <col min="2576" max="2576" width="13.7109375" style="107" customWidth="1"/>
    <col min="2577" max="2577" width="12.85546875" style="107" customWidth="1"/>
    <col min="2578" max="2578" width="15.28515625" style="107" customWidth="1"/>
    <col min="2579" max="2579" width="14.85546875" style="107" customWidth="1"/>
    <col min="2580" max="2580" width="16.2851562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57" style="107" customWidth="1"/>
    <col min="2819" max="2819" width="13.85546875" style="107" customWidth="1"/>
    <col min="2820" max="2822" width="14.28515625" style="107" customWidth="1"/>
    <col min="2823" max="2823" width="13.28515625" style="107" customWidth="1"/>
    <col min="2824" max="2824" width="12.42578125" style="107" customWidth="1"/>
    <col min="2825" max="2825" width="13.7109375" style="107" customWidth="1"/>
    <col min="2826" max="2826" width="13.28515625" style="107" customWidth="1"/>
    <col min="2827" max="2827" width="12.85546875" style="107" customWidth="1"/>
    <col min="2828" max="2828" width="14.7109375" style="107" customWidth="1"/>
    <col min="2829" max="2829" width="14.140625" style="107" customWidth="1"/>
    <col min="2830" max="2830" width="12.5703125" style="107" customWidth="1"/>
    <col min="2831" max="2831" width="14.28515625" style="107" customWidth="1"/>
    <col min="2832" max="2832" width="13.7109375" style="107" customWidth="1"/>
    <col min="2833" max="2833" width="12.85546875" style="107" customWidth="1"/>
    <col min="2834" max="2834" width="15.28515625" style="107" customWidth="1"/>
    <col min="2835" max="2835" width="14.85546875" style="107" customWidth="1"/>
    <col min="2836" max="2836" width="16.2851562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57" style="107" customWidth="1"/>
    <col min="3075" max="3075" width="13.85546875" style="107" customWidth="1"/>
    <col min="3076" max="3078" width="14.28515625" style="107" customWidth="1"/>
    <col min="3079" max="3079" width="13.28515625" style="107" customWidth="1"/>
    <col min="3080" max="3080" width="12.42578125" style="107" customWidth="1"/>
    <col min="3081" max="3081" width="13.7109375" style="107" customWidth="1"/>
    <col min="3082" max="3082" width="13.28515625" style="107" customWidth="1"/>
    <col min="3083" max="3083" width="12.85546875" style="107" customWidth="1"/>
    <col min="3084" max="3084" width="14.7109375" style="107" customWidth="1"/>
    <col min="3085" max="3085" width="14.140625" style="107" customWidth="1"/>
    <col min="3086" max="3086" width="12.5703125" style="107" customWidth="1"/>
    <col min="3087" max="3087" width="14.28515625" style="107" customWidth="1"/>
    <col min="3088" max="3088" width="13.7109375" style="107" customWidth="1"/>
    <col min="3089" max="3089" width="12.85546875" style="107" customWidth="1"/>
    <col min="3090" max="3090" width="15.28515625" style="107" customWidth="1"/>
    <col min="3091" max="3091" width="14.85546875" style="107" customWidth="1"/>
    <col min="3092" max="3092" width="16.2851562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57" style="107" customWidth="1"/>
    <col min="3331" max="3331" width="13.85546875" style="107" customWidth="1"/>
    <col min="3332" max="3334" width="14.28515625" style="107" customWidth="1"/>
    <col min="3335" max="3335" width="13.28515625" style="107" customWidth="1"/>
    <col min="3336" max="3336" width="12.42578125" style="107" customWidth="1"/>
    <col min="3337" max="3337" width="13.7109375" style="107" customWidth="1"/>
    <col min="3338" max="3338" width="13.28515625" style="107" customWidth="1"/>
    <col min="3339" max="3339" width="12.85546875" style="107" customWidth="1"/>
    <col min="3340" max="3340" width="14.7109375" style="107" customWidth="1"/>
    <col min="3341" max="3341" width="14.140625" style="107" customWidth="1"/>
    <col min="3342" max="3342" width="12.5703125" style="107" customWidth="1"/>
    <col min="3343" max="3343" width="14.28515625" style="107" customWidth="1"/>
    <col min="3344" max="3344" width="13.7109375" style="107" customWidth="1"/>
    <col min="3345" max="3345" width="12.85546875" style="107" customWidth="1"/>
    <col min="3346" max="3346" width="15.28515625" style="107" customWidth="1"/>
    <col min="3347" max="3347" width="14.85546875" style="107" customWidth="1"/>
    <col min="3348" max="3348" width="16.2851562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57" style="107" customWidth="1"/>
    <col min="3587" max="3587" width="13.85546875" style="107" customWidth="1"/>
    <col min="3588" max="3590" width="14.28515625" style="107" customWidth="1"/>
    <col min="3591" max="3591" width="13.28515625" style="107" customWidth="1"/>
    <col min="3592" max="3592" width="12.42578125" style="107" customWidth="1"/>
    <col min="3593" max="3593" width="13.7109375" style="107" customWidth="1"/>
    <col min="3594" max="3594" width="13.28515625" style="107" customWidth="1"/>
    <col min="3595" max="3595" width="12.85546875" style="107" customWidth="1"/>
    <col min="3596" max="3596" width="14.7109375" style="107" customWidth="1"/>
    <col min="3597" max="3597" width="14.140625" style="107" customWidth="1"/>
    <col min="3598" max="3598" width="12.5703125" style="107" customWidth="1"/>
    <col min="3599" max="3599" width="14.28515625" style="107" customWidth="1"/>
    <col min="3600" max="3600" width="13.7109375" style="107" customWidth="1"/>
    <col min="3601" max="3601" width="12.85546875" style="107" customWidth="1"/>
    <col min="3602" max="3602" width="15.28515625" style="107" customWidth="1"/>
    <col min="3603" max="3603" width="14.85546875" style="107" customWidth="1"/>
    <col min="3604" max="3604" width="16.2851562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57" style="107" customWidth="1"/>
    <col min="3843" max="3843" width="13.85546875" style="107" customWidth="1"/>
    <col min="3844" max="3846" width="14.28515625" style="107" customWidth="1"/>
    <col min="3847" max="3847" width="13.28515625" style="107" customWidth="1"/>
    <col min="3848" max="3848" width="12.42578125" style="107" customWidth="1"/>
    <col min="3849" max="3849" width="13.7109375" style="107" customWidth="1"/>
    <col min="3850" max="3850" width="13.28515625" style="107" customWidth="1"/>
    <col min="3851" max="3851" width="12.85546875" style="107" customWidth="1"/>
    <col min="3852" max="3852" width="14.7109375" style="107" customWidth="1"/>
    <col min="3853" max="3853" width="14.140625" style="107" customWidth="1"/>
    <col min="3854" max="3854" width="12.5703125" style="107" customWidth="1"/>
    <col min="3855" max="3855" width="14.28515625" style="107" customWidth="1"/>
    <col min="3856" max="3856" width="13.7109375" style="107" customWidth="1"/>
    <col min="3857" max="3857" width="12.85546875" style="107" customWidth="1"/>
    <col min="3858" max="3858" width="15.28515625" style="107" customWidth="1"/>
    <col min="3859" max="3859" width="14.85546875" style="107" customWidth="1"/>
    <col min="3860" max="3860" width="16.2851562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57" style="107" customWidth="1"/>
    <col min="4099" max="4099" width="13.85546875" style="107" customWidth="1"/>
    <col min="4100" max="4102" width="14.28515625" style="107" customWidth="1"/>
    <col min="4103" max="4103" width="13.28515625" style="107" customWidth="1"/>
    <col min="4104" max="4104" width="12.42578125" style="107" customWidth="1"/>
    <col min="4105" max="4105" width="13.7109375" style="107" customWidth="1"/>
    <col min="4106" max="4106" width="13.28515625" style="107" customWidth="1"/>
    <col min="4107" max="4107" width="12.85546875" style="107" customWidth="1"/>
    <col min="4108" max="4108" width="14.7109375" style="107" customWidth="1"/>
    <col min="4109" max="4109" width="14.140625" style="107" customWidth="1"/>
    <col min="4110" max="4110" width="12.5703125" style="107" customWidth="1"/>
    <col min="4111" max="4111" width="14.28515625" style="107" customWidth="1"/>
    <col min="4112" max="4112" width="13.7109375" style="107" customWidth="1"/>
    <col min="4113" max="4113" width="12.85546875" style="107" customWidth="1"/>
    <col min="4114" max="4114" width="15.28515625" style="107" customWidth="1"/>
    <col min="4115" max="4115" width="14.85546875" style="107" customWidth="1"/>
    <col min="4116" max="4116" width="16.2851562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57" style="107" customWidth="1"/>
    <col min="4355" max="4355" width="13.85546875" style="107" customWidth="1"/>
    <col min="4356" max="4358" width="14.28515625" style="107" customWidth="1"/>
    <col min="4359" max="4359" width="13.28515625" style="107" customWidth="1"/>
    <col min="4360" max="4360" width="12.42578125" style="107" customWidth="1"/>
    <col min="4361" max="4361" width="13.7109375" style="107" customWidth="1"/>
    <col min="4362" max="4362" width="13.28515625" style="107" customWidth="1"/>
    <col min="4363" max="4363" width="12.85546875" style="107" customWidth="1"/>
    <col min="4364" max="4364" width="14.7109375" style="107" customWidth="1"/>
    <col min="4365" max="4365" width="14.140625" style="107" customWidth="1"/>
    <col min="4366" max="4366" width="12.5703125" style="107" customWidth="1"/>
    <col min="4367" max="4367" width="14.28515625" style="107" customWidth="1"/>
    <col min="4368" max="4368" width="13.7109375" style="107" customWidth="1"/>
    <col min="4369" max="4369" width="12.85546875" style="107" customWidth="1"/>
    <col min="4370" max="4370" width="15.28515625" style="107" customWidth="1"/>
    <col min="4371" max="4371" width="14.85546875" style="107" customWidth="1"/>
    <col min="4372" max="4372" width="16.2851562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57" style="107" customWidth="1"/>
    <col min="4611" max="4611" width="13.85546875" style="107" customWidth="1"/>
    <col min="4612" max="4614" width="14.28515625" style="107" customWidth="1"/>
    <col min="4615" max="4615" width="13.28515625" style="107" customWidth="1"/>
    <col min="4616" max="4616" width="12.42578125" style="107" customWidth="1"/>
    <col min="4617" max="4617" width="13.7109375" style="107" customWidth="1"/>
    <col min="4618" max="4618" width="13.28515625" style="107" customWidth="1"/>
    <col min="4619" max="4619" width="12.85546875" style="107" customWidth="1"/>
    <col min="4620" max="4620" width="14.7109375" style="107" customWidth="1"/>
    <col min="4621" max="4621" width="14.140625" style="107" customWidth="1"/>
    <col min="4622" max="4622" width="12.5703125" style="107" customWidth="1"/>
    <col min="4623" max="4623" width="14.28515625" style="107" customWidth="1"/>
    <col min="4624" max="4624" width="13.7109375" style="107" customWidth="1"/>
    <col min="4625" max="4625" width="12.85546875" style="107" customWidth="1"/>
    <col min="4626" max="4626" width="15.28515625" style="107" customWidth="1"/>
    <col min="4627" max="4627" width="14.85546875" style="107" customWidth="1"/>
    <col min="4628" max="4628" width="16.2851562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57" style="107" customWidth="1"/>
    <col min="4867" max="4867" width="13.85546875" style="107" customWidth="1"/>
    <col min="4868" max="4870" width="14.28515625" style="107" customWidth="1"/>
    <col min="4871" max="4871" width="13.28515625" style="107" customWidth="1"/>
    <col min="4872" max="4872" width="12.42578125" style="107" customWidth="1"/>
    <col min="4873" max="4873" width="13.7109375" style="107" customWidth="1"/>
    <col min="4874" max="4874" width="13.28515625" style="107" customWidth="1"/>
    <col min="4875" max="4875" width="12.85546875" style="107" customWidth="1"/>
    <col min="4876" max="4876" width="14.7109375" style="107" customWidth="1"/>
    <col min="4877" max="4877" width="14.140625" style="107" customWidth="1"/>
    <col min="4878" max="4878" width="12.5703125" style="107" customWidth="1"/>
    <col min="4879" max="4879" width="14.28515625" style="107" customWidth="1"/>
    <col min="4880" max="4880" width="13.7109375" style="107" customWidth="1"/>
    <col min="4881" max="4881" width="12.85546875" style="107" customWidth="1"/>
    <col min="4882" max="4882" width="15.28515625" style="107" customWidth="1"/>
    <col min="4883" max="4883" width="14.85546875" style="107" customWidth="1"/>
    <col min="4884" max="4884" width="16.2851562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57" style="107" customWidth="1"/>
    <col min="5123" max="5123" width="13.85546875" style="107" customWidth="1"/>
    <col min="5124" max="5126" width="14.28515625" style="107" customWidth="1"/>
    <col min="5127" max="5127" width="13.28515625" style="107" customWidth="1"/>
    <col min="5128" max="5128" width="12.42578125" style="107" customWidth="1"/>
    <col min="5129" max="5129" width="13.7109375" style="107" customWidth="1"/>
    <col min="5130" max="5130" width="13.28515625" style="107" customWidth="1"/>
    <col min="5131" max="5131" width="12.85546875" style="107" customWidth="1"/>
    <col min="5132" max="5132" width="14.7109375" style="107" customWidth="1"/>
    <col min="5133" max="5133" width="14.140625" style="107" customWidth="1"/>
    <col min="5134" max="5134" width="12.5703125" style="107" customWidth="1"/>
    <col min="5135" max="5135" width="14.28515625" style="107" customWidth="1"/>
    <col min="5136" max="5136" width="13.7109375" style="107" customWidth="1"/>
    <col min="5137" max="5137" width="12.85546875" style="107" customWidth="1"/>
    <col min="5138" max="5138" width="15.28515625" style="107" customWidth="1"/>
    <col min="5139" max="5139" width="14.85546875" style="107" customWidth="1"/>
    <col min="5140" max="5140" width="16.2851562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57" style="107" customWidth="1"/>
    <col min="5379" max="5379" width="13.85546875" style="107" customWidth="1"/>
    <col min="5380" max="5382" width="14.28515625" style="107" customWidth="1"/>
    <col min="5383" max="5383" width="13.28515625" style="107" customWidth="1"/>
    <col min="5384" max="5384" width="12.42578125" style="107" customWidth="1"/>
    <col min="5385" max="5385" width="13.7109375" style="107" customWidth="1"/>
    <col min="5386" max="5386" width="13.28515625" style="107" customWidth="1"/>
    <col min="5387" max="5387" width="12.85546875" style="107" customWidth="1"/>
    <col min="5388" max="5388" width="14.7109375" style="107" customWidth="1"/>
    <col min="5389" max="5389" width="14.140625" style="107" customWidth="1"/>
    <col min="5390" max="5390" width="12.5703125" style="107" customWidth="1"/>
    <col min="5391" max="5391" width="14.28515625" style="107" customWidth="1"/>
    <col min="5392" max="5392" width="13.7109375" style="107" customWidth="1"/>
    <col min="5393" max="5393" width="12.85546875" style="107" customWidth="1"/>
    <col min="5394" max="5394" width="15.28515625" style="107" customWidth="1"/>
    <col min="5395" max="5395" width="14.85546875" style="107" customWidth="1"/>
    <col min="5396" max="5396" width="16.2851562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57" style="107" customWidth="1"/>
    <col min="5635" max="5635" width="13.85546875" style="107" customWidth="1"/>
    <col min="5636" max="5638" width="14.28515625" style="107" customWidth="1"/>
    <col min="5639" max="5639" width="13.28515625" style="107" customWidth="1"/>
    <col min="5640" max="5640" width="12.42578125" style="107" customWidth="1"/>
    <col min="5641" max="5641" width="13.7109375" style="107" customWidth="1"/>
    <col min="5642" max="5642" width="13.28515625" style="107" customWidth="1"/>
    <col min="5643" max="5643" width="12.85546875" style="107" customWidth="1"/>
    <col min="5644" max="5644" width="14.7109375" style="107" customWidth="1"/>
    <col min="5645" max="5645" width="14.140625" style="107" customWidth="1"/>
    <col min="5646" max="5646" width="12.5703125" style="107" customWidth="1"/>
    <col min="5647" max="5647" width="14.28515625" style="107" customWidth="1"/>
    <col min="5648" max="5648" width="13.7109375" style="107" customWidth="1"/>
    <col min="5649" max="5649" width="12.85546875" style="107" customWidth="1"/>
    <col min="5650" max="5650" width="15.28515625" style="107" customWidth="1"/>
    <col min="5651" max="5651" width="14.85546875" style="107" customWidth="1"/>
    <col min="5652" max="5652" width="16.2851562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57" style="107" customWidth="1"/>
    <col min="5891" max="5891" width="13.85546875" style="107" customWidth="1"/>
    <col min="5892" max="5894" width="14.28515625" style="107" customWidth="1"/>
    <col min="5895" max="5895" width="13.28515625" style="107" customWidth="1"/>
    <col min="5896" max="5896" width="12.42578125" style="107" customWidth="1"/>
    <col min="5897" max="5897" width="13.7109375" style="107" customWidth="1"/>
    <col min="5898" max="5898" width="13.28515625" style="107" customWidth="1"/>
    <col min="5899" max="5899" width="12.85546875" style="107" customWidth="1"/>
    <col min="5900" max="5900" width="14.7109375" style="107" customWidth="1"/>
    <col min="5901" max="5901" width="14.140625" style="107" customWidth="1"/>
    <col min="5902" max="5902" width="12.5703125" style="107" customWidth="1"/>
    <col min="5903" max="5903" width="14.28515625" style="107" customWidth="1"/>
    <col min="5904" max="5904" width="13.7109375" style="107" customWidth="1"/>
    <col min="5905" max="5905" width="12.85546875" style="107" customWidth="1"/>
    <col min="5906" max="5906" width="15.28515625" style="107" customWidth="1"/>
    <col min="5907" max="5907" width="14.85546875" style="107" customWidth="1"/>
    <col min="5908" max="5908" width="16.2851562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57" style="107" customWidth="1"/>
    <col min="6147" max="6147" width="13.85546875" style="107" customWidth="1"/>
    <col min="6148" max="6150" width="14.28515625" style="107" customWidth="1"/>
    <col min="6151" max="6151" width="13.28515625" style="107" customWidth="1"/>
    <col min="6152" max="6152" width="12.42578125" style="107" customWidth="1"/>
    <col min="6153" max="6153" width="13.7109375" style="107" customWidth="1"/>
    <col min="6154" max="6154" width="13.28515625" style="107" customWidth="1"/>
    <col min="6155" max="6155" width="12.85546875" style="107" customWidth="1"/>
    <col min="6156" max="6156" width="14.7109375" style="107" customWidth="1"/>
    <col min="6157" max="6157" width="14.140625" style="107" customWidth="1"/>
    <col min="6158" max="6158" width="12.5703125" style="107" customWidth="1"/>
    <col min="6159" max="6159" width="14.28515625" style="107" customWidth="1"/>
    <col min="6160" max="6160" width="13.7109375" style="107" customWidth="1"/>
    <col min="6161" max="6161" width="12.85546875" style="107" customWidth="1"/>
    <col min="6162" max="6162" width="15.28515625" style="107" customWidth="1"/>
    <col min="6163" max="6163" width="14.85546875" style="107" customWidth="1"/>
    <col min="6164" max="6164" width="16.2851562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57" style="107" customWidth="1"/>
    <col min="6403" max="6403" width="13.85546875" style="107" customWidth="1"/>
    <col min="6404" max="6406" width="14.28515625" style="107" customWidth="1"/>
    <col min="6407" max="6407" width="13.28515625" style="107" customWidth="1"/>
    <col min="6408" max="6408" width="12.42578125" style="107" customWidth="1"/>
    <col min="6409" max="6409" width="13.7109375" style="107" customWidth="1"/>
    <col min="6410" max="6410" width="13.28515625" style="107" customWidth="1"/>
    <col min="6411" max="6411" width="12.85546875" style="107" customWidth="1"/>
    <col min="6412" max="6412" width="14.7109375" style="107" customWidth="1"/>
    <col min="6413" max="6413" width="14.140625" style="107" customWidth="1"/>
    <col min="6414" max="6414" width="12.5703125" style="107" customWidth="1"/>
    <col min="6415" max="6415" width="14.28515625" style="107" customWidth="1"/>
    <col min="6416" max="6416" width="13.7109375" style="107" customWidth="1"/>
    <col min="6417" max="6417" width="12.85546875" style="107" customWidth="1"/>
    <col min="6418" max="6418" width="15.28515625" style="107" customWidth="1"/>
    <col min="6419" max="6419" width="14.85546875" style="107" customWidth="1"/>
    <col min="6420" max="6420" width="16.2851562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57" style="107" customWidth="1"/>
    <col min="6659" max="6659" width="13.85546875" style="107" customWidth="1"/>
    <col min="6660" max="6662" width="14.28515625" style="107" customWidth="1"/>
    <col min="6663" max="6663" width="13.28515625" style="107" customWidth="1"/>
    <col min="6664" max="6664" width="12.42578125" style="107" customWidth="1"/>
    <col min="6665" max="6665" width="13.7109375" style="107" customWidth="1"/>
    <col min="6666" max="6666" width="13.28515625" style="107" customWidth="1"/>
    <col min="6667" max="6667" width="12.85546875" style="107" customWidth="1"/>
    <col min="6668" max="6668" width="14.7109375" style="107" customWidth="1"/>
    <col min="6669" max="6669" width="14.140625" style="107" customWidth="1"/>
    <col min="6670" max="6670" width="12.5703125" style="107" customWidth="1"/>
    <col min="6671" max="6671" width="14.28515625" style="107" customWidth="1"/>
    <col min="6672" max="6672" width="13.7109375" style="107" customWidth="1"/>
    <col min="6673" max="6673" width="12.85546875" style="107" customWidth="1"/>
    <col min="6674" max="6674" width="15.28515625" style="107" customWidth="1"/>
    <col min="6675" max="6675" width="14.85546875" style="107" customWidth="1"/>
    <col min="6676" max="6676" width="16.2851562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57" style="107" customWidth="1"/>
    <col min="6915" max="6915" width="13.85546875" style="107" customWidth="1"/>
    <col min="6916" max="6918" width="14.28515625" style="107" customWidth="1"/>
    <col min="6919" max="6919" width="13.28515625" style="107" customWidth="1"/>
    <col min="6920" max="6920" width="12.42578125" style="107" customWidth="1"/>
    <col min="6921" max="6921" width="13.7109375" style="107" customWidth="1"/>
    <col min="6922" max="6922" width="13.28515625" style="107" customWidth="1"/>
    <col min="6923" max="6923" width="12.85546875" style="107" customWidth="1"/>
    <col min="6924" max="6924" width="14.7109375" style="107" customWidth="1"/>
    <col min="6925" max="6925" width="14.140625" style="107" customWidth="1"/>
    <col min="6926" max="6926" width="12.5703125" style="107" customWidth="1"/>
    <col min="6927" max="6927" width="14.28515625" style="107" customWidth="1"/>
    <col min="6928" max="6928" width="13.7109375" style="107" customWidth="1"/>
    <col min="6929" max="6929" width="12.85546875" style="107" customWidth="1"/>
    <col min="6930" max="6930" width="15.28515625" style="107" customWidth="1"/>
    <col min="6931" max="6931" width="14.85546875" style="107" customWidth="1"/>
    <col min="6932" max="6932" width="16.2851562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57" style="107" customWidth="1"/>
    <col min="7171" max="7171" width="13.85546875" style="107" customWidth="1"/>
    <col min="7172" max="7174" width="14.28515625" style="107" customWidth="1"/>
    <col min="7175" max="7175" width="13.28515625" style="107" customWidth="1"/>
    <col min="7176" max="7176" width="12.42578125" style="107" customWidth="1"/>
    <col min="7177" max="7177" width="13.7109375" style="107" customWidth="1"/>
    <col min="7178" max="7178" width="13.28515625" style="107" customWidth="1"/>
    <col min="7179" max="7179" width="12.85546875" style="107" customWidth="1"/>
    <col min="7180" max="7180" width="14.7109375" style="107" customWidth="1"/>
    <col min="7181" max="7181" width="14.140625" style="107" customWidth="1"/>
    <col min="7182" max="7182" width="12.5703125" style="107" customWidth="1"/>
    <col min="7183" max="7183" width="14.28515625" style="107" customWidth="1"/>
    <col min="7184" max="7184" width="13.7109375" style="107" customWidth="1"/>
    <col min="7185" max="7185" width="12.85546875" style="107" customWidth="1"/>
    <col min="7186" max="7186" width="15.28515625" style="107" customWidth="1"/>
    <col min="7187" max="7187" width="14.85546875" style="107" customWidth="1"/>
    <col min="7188" max="7188" width="16.2851562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57" style="107" customWidth="1"/>
    <col min="7427" max="7427" width="13.85546875" style="107" customWidth="1"/>
    <col min="7428" max="7430" width="14.28515625" style="107" customWidth="1"/>
    <col min="7431" max="7431" width="13.28515625" style="107" customWidth="1"/>
    <col min="7432" max="7432" width="12.42578125" style="107" customWidth="1"/>
    <col min="7433" max="7433" width="13.7109375" style="107" customWidth="1"/>
    <col min="7434" max="7434" width="13.28515625" style="107" customWidth="1"/>
    <col min="7435" max="7435" width="12.85546875" style="107" customWidth="1"/>
    <col min="7436" max="7436" width="14.7109375" style="107" customWidth="1"/>
    <col min="7437" max="7437" width="14.140625" style="107" customWidth="1"/>
    <col min="7438" max="7438" width="12.5703125" style="107" customWidth="1"/>
    <col min="7439" max="7439" width="14.28515625" style="107" customWidth="1"/>
    <col min="7440" max="7440" width="13.7109375" style="107" customWidth="1"/>
    <col min="7441" max="7441" width="12.85546875" style="107" customWidth="1"/>
    <col min="7442" max="7442" width="15.28515625" style="107" customWidth="1"/>
    <col min="7443" max="7443" width="14.85546875" style="107" customWidth="1"/>
    <col min="7444" max="7444" width="16.2851562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57" style="107" customWidth="1"/>
    <col min="7683" max="7683" width="13.85546875" style="107" customWidth="1"/>
    <col min="7684" max="7686" width="14.28515625" style="107" customWidth="1"/>
    <col min="7687" max="7687" width="13.28515625" style="107" customWidth="1"/>
    <col min="7688" max="7688" width="12.42578125" style="107" customWidth="1"/>
    <col min="7689" max="7689" width="13.7109375" style="107" customWidth="1"/>
    <col min="7690" max="7690" width="13.28515625" style="107" customWidth="1"/>
    <col min="7691" max="7691" width="12.85546875" style="107" customWidth="1"/>
    <col min="7692" max="7692" width="14.7109375" style="107" customWidth="1"/>
    <col min="7693" max="7693" width="14.140625" style="107" customWidth="1"/>
    <col min="7694" max="7694" width="12.5703125" style="107" customWidth="1"/>
    <col min="7695" max="7695" width="14.28515625" style="107" customWidth="1"/>
    <col min="7696" max="7696" width="13.7109375" style="107" customWidth="1"/>
    <col min="7697" max="7697" width="12.85546875" style="107" customWidth="1"/>
    <col min="7698" max="7698" width="15.28515625" style="107" customWidth="1"/>
    <col min="7699" max="7699" width="14.85546875" style="107" customWidth="1"/>
    <col min="7700" max="7700" width="16.2851562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57" style="107" customWidth="1"/>
    <col min="7939" max="7939" width="13.85546875" style="107" customWidth="1"/>
    <col min="7940" max="7942" width="14.28515625" style="107" customWidth="1"/>
    <col min="7943" max="7943" width="13.28515625" style="107" customWidth="1"/>
    <col min="7944" max="7944" width="12.42578125" style="107" customWidth="1"/>
    <col min="7945" max="7945" width="13.7109375" style="107" customWidth="1"/>
    <col min="7946" max="7946" width="13.28515625" style="107" customWidth="1"/>
    <col min="7947" max="7947" width="12.85546875" style="107" customWidth="1"/>
    <col min="7948" max="7948" width="14.7109375" style="107" customWidth="1"/>
    <col min="7949" max="7949" width="14.140625" style="107" customWidth="1"/>
    <col min="7950" max="7950" width="12.5703125" style="107" customWidth="1"/>
    <col min="7951" max="7951" width="14.28515625" style="107" customWidth="1"/>
    <col min="7952" max="7952" width="13.7109375" style="107" customWidth="1"/>
    <col min="7953" max="7953" width="12.85546875" style="107" customWidth="1"/>
    <col min="7954" max="7954" width="15.28515625" style="107" customWidth="1"/>
    <col min="7955" max="7955" width="14.85546875" style="107" customWidth="1"/>
    <col min="7956" max="7956" width="16.2851562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57" style="107" customWidth="1"/>
    <col min="8195" max="8195" width="13.85546875" style="107" customWidth="1"/>
    <col min="8196" max="8198" width="14.28515625" style="107" customWidth="1"/>
    <col min="8199" max="8199" width="13.28515625" style="107" customWidth="1"/>
    <col min="8200" max="8200" width="12.42578125" style="107" customWidth="1"/>
    <col min="8201" max="8201" width="13.7109375" style="107" customWidth="1"/>
    <col min="8202" max="8202" width="13.28515625" style="107" customWidth="1"/>
    <col min="8203" max="8203" width="12.85546875" style="107" customWidth="1"/>
    <col min="8204" max="8204" width="14.7109375" style="107" customWidth="1"/>
    <col min="8205" max="8205" width="14.140625" style="107" customWidth="1"/>
    <col min="8206" max="8206" width="12.5703125" style="107" customWidth="1"/>
    <col min="8207" max="8207" width="14.28515625" style="107" customWidth="1"/>
    <col min="8208" max="8208" width="13.7109375" style="107" customWidth="1"/>
    <col min="8209" max="8209" width="12.85546875" style="107" customWidth="1"/>
    <col min="8210" max="8210" width="15.28515625" style="107" customWidth="1"/>
    <col min="8211" max="8211" width="14.85546875" style="107" customWidth="1"/>
    <col min="8212" max="8212" width="16.2851562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57" style="107" customWidth="1"/>
    <col min="8451" max="8451" width="13.85546875" style="107" customWidth="1"/>
    <col min="8452" max="8454" width="14.28515625" style="107" customWidth="1"/>
    <col min="8455" max="8455" width="13.28515625" style="107" customWidth="1"/>
    <col min="8456" max="8456" width="12.42578125" style="107" customWidth="1"/>
    <col min="8457" max="8457" width="13.7109375" style="107" customWidth="1"/>
    <col min="8458" max="8458" width="13.28515625" style="107" customWidth="1"/>
    <col min="8459" max="8459" width="12.85546875" style="107" customWidth="1"/>
    <col min="8460" max="8460" width="14.7109375" style="107" customWidth="1"/>
    <col min="8461" max="8461" width="14.140625" style="107" customWidth="1"/>
    <col min="8462" max="8462" width="12.5703125" style="107" customWidth="1"/>
    <col min="8463" max="8463" width="14.28515625" style="107" customWidth="1"/>
    <col min="8464" max="8464" width="13.7109375" style="107" customWidth="1"/>
    <col min="8465" max="8465" width="12.85546875" style="107" customWidth="1"/>
    <col min="8466" max="8466" width="15.28515625" style="107" customWidth="1"/>
    <col min="8467" max="8467" width="14.85546875" style="107" customWidth="1"/>
    <col min="8468" max="8468" width="16.2851562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57" style="107" customWidth="1"/>
    <col min="8707" max="8707" width="13.85546875" style="107" customWidth="1"/>
    <col min="8708" max="8710" width="14.28515625" style="107" customWidth="1"/>
    <col min="8711" max="8711" width="13.28515625" style="107" customWidth="1"/>
    <col min="8712" max="8712" width="12.42578125" style="107" customWidth="1"/>
    <col min="8713" max="8713" width="13.7109375" style="107" customWidth="1"/>
    <col min="8714" max="8714" width="13.28515625" style="107" customWidth="1"/>
    <col min="8715" max="8715" width="12.85546875" style="107" customWidth="1"/>
    <col min="8716" max="8716" width="14.7109375" style="107" customWidth="1"/>
    <col min="8717" max="8717" width="14.140625" style="107" customWidth="1"/>
    <col min="8718" max="8718" width="12.5703125" style="107" customWidth="1"/>
    <col min="8719" max="8719" width="14.28515625" style="107" customWidth="1"/>
    <col min="8720" max="8720" width="13.7109375" style="107" customWidth="1"/>
    <col min="8721" max="8721" width="12.85546875" style="107" customWidth="1"/>
    <col min="8722" max="8722" width="15.28515625" style="107" customWidth="1"/>
    <col min="8723" max="8723" width="14.85546875" style="107" customWidth="1"/>
    <col min="8724" max="8724" width="16.2851562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57" style="107" customWidth="1"/>
    <col min="8963" max="8963" width="13.85546875" style="107" customWidth="1"/>
    <col min="8964" max="8966" width="14.28515625" style="107" customWidth="1"/>
    <col min="8967" max="8967" width="13.28515625" style="107" customWidth="1"/>
    <col min="8968" max="8968" width="12.42578125" style="107" customWidth="1"/>
    <col min="8969" max="8969" width="13.7109375" style="107" customWidth="1"/>
    <col min="8970" max="8970" width="13.28515625" style="107" customWidth="1"/>
    <col min="8971" max="8971" width="12.85546875" style="107" customWidth="1"/>
    <col min="8972" max="8972" width="14.7109375" style="107" customWidth="1"/>
    <col min="8973" max="8973" width="14.140625" style="107" customWidth="1"/>
    <col min="8974" max="8974" width="12.5703125" style="107" customWidth="1"/>
    <col min="8975" max="8975" width="14.28515625" style="107" customWidth="1"/>
    <col min="8976" max="8976" width="13.7109375" style="107" customWidth="1"/>
    <col min="8977" max="8977" width="12.85546875" style="107" customWidth="1"/>
    <col min="8978" max="8978" width="15.28515625" style="107" customWidth="1"/>
    <col min="8979" max="8979" width="14.85546875" style="107" customWidth="1"/>
    <col min="8980" max="8980" width="16.2851562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57" style="107" customWidth="1"/>
    <col min="9219" max="9219" width="13.85546875" style="107" customWidth="1"/>
    <col min="9220" max="9222" width="14.28515625" style="107" customWidth="1"/>
    <col min="9223" max="9223" width="13.28515625" style="107" customWidth="1"/>
    <col min="9224" max="9224" width="12.42578125" style="107" customWidth="1"/>
    <col min="9225" max="9225" width="13.7109375" style="107" customWidth="1"/>
    <col min="9226" max="9226" width="13.28515625" style="107" customWidth="1"/>
    <col min="9227" max="9227" width="12.85546875" style="107" customWidth="1"/>
    <col min="9228" max="9228" width="14.7109375" style="107" customWidth="1"/>
    <col min="9229" max="9229" width="14.140625" style="107" customWidth="1"/>
    <col min="9230" max="9230" width="12.5703125" style="107" customWidth="1"/>
    <col min="9231" max="9231" width="14.28515625" style="107" customWidth="1"/>
    <col min="9232" max="9232" width="13.7109375" style="107" customWidth="1"/>
    <col min="9233" max="9233" width="12.85546875" style="107" customWidth="1"/>
    <col min="9234" max="9234" width="15.28515625" style="107" customWidth="1"/>
    <col min="9235" max="9235" width="14.85546875" style="107" customWidth="1"/>
    <col min="9236" max="9236" width="16.2851562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57" style="107" customWidth="1"/>
    <col min="9475" max="9475" width="13.85546875" style="107" customWidth="1"/>
    <col min="9476" max="9478" width="14.28515625" style="107" customWidth="1"/>
    <col min="9479" max="9479" width="13.28515625" style="107" customWidth="1"/>
    <col min="9480" max="9480" width="12.42578125" style="107" customWidth="1"/>
    <col min="9481" max="9481" width="13.7109375" style="107" customWidth="1"/>
    <col min="9482" max="9482" width="13.28515625" style="107" customWidth="1"/>
    <col min="9483" max="9483" width="12.85546875" style="107" customWidth="1"/>
    <col min="9484" max="9484" width="14.7109375" style="107" customWidth="1"/>
    <col min="9485" max="9485" width="14.140625" style="107" customWidth="1"/>
    <col min="9486" max="9486" width="12.5703125" style="107" customWidth="1"/>
    <col min="9487" max="9487" width="14.28515625" style="107" customWidth="1"/>
    <col min="9488" max="9488" width="13.7109375" style="107" customWidth="1"/>
    <col min="9489" max="9489" width="12.85546875" style="107" customWidth="1"/>
    <col min="9490" max="9490" width="15.28515625" style="107" customWidth="1"/>
    <col min="9491" max="9491" width="14.85546875" style="107" customWidth="1"/>
    <col min="9492" max="9492" width="16.2851562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57" style="107" customWidth="1"/>
    <col min="9731" max="9731" width="13.85546875" style="107" customWidth="1"/>
    <col min="9732" max="9734" width="14.28515625" style="107" customWidth="1"/>
    <col min="9735" max="9735" width="13.28515625" style="107" customWidth="1"/>
    <col min="9736" max="9736" width="12.42578125" style="107" customWidth="1"/>
    <col min="9737" max="9737" width="13.7109375" style="107" customWidth="1"/>
    <col min="9738" max="9738" width="13.28515625" style="107" customWidth="1"/>
    <col min="9739" max="9739" width="12.85546875" style="107" customWidth="1"/>
    <col min="9740" max="9740" width="14.7109375" style="107" customWidth="1"/>
    <col min="9741" max="9741" width="14.140625" style="107" customWidth="1"/>
    <col min="9742" max="9742" width="12.5703125" style="107" customWidth="1"/>
    <col min="9743" max="9743" width="14.28515625" style="107" customWidth="1"/>
    <col min="9744" max="9744" width="13.7109375" style="107" customWidth="1"/>
    <col min="9745" max="9745" width="12.85546875" style="107" customWidth="1"/>
    <col min="9746" max="9746" width="15.28515625" style="107" customWidth="1"/>
    <col min="9747" max="9747" width="14.85546875" style="107" customWidth="1"/>
    <col min="9748" max="9748" width="16.2851562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57" style="107" customWidth="1"/>
    <col min="9987" max="9987" width="13.85546875" style="107" customWidth="1"/>
    <col min="9988" max="9990" width="14.28515625" style="107" customWidth="1"/>
    <col min="9991" max="9991" width="13.28515625" style="107" customWidth="1"/>
    <col min="9992" max="9992" width="12.42578125" style="107" customWidth="1"/>
    <col min="9993" max="9993" width="13.7109375" style="107" customWidth="1"/>
    <col min="9994" max="9994" width="13.28515625" style="107" customWidth="1"/>
    <col min="9995" max="9995" width="12.85546875" style="107" customWidth="1"/>
    <col min="9996" max="9996" width="14.7109375" style="107" customWidth="1"/>
    <col min="9997" max="9997" width="14.140625" style="107" customWidth="1"/>
    <col min="9998" max="9998" width="12.5703125" style="107" customWidth="1"/>
    <col min="9999" max="9999" width="14.28515625" style="107" customWidth="1"/>
    <col min="10000" max="10000" width="13.7109375" style="107" customWidth="1"/>
    <col min="10001" max="10001" width="12.85546875" style="107" customWidth="1"/>
    <col min="10002" max="10002" width="15.28515625" style="107" customWidth="1"/>
    <col min="10003" max="10003" width="14.85546875" style="107" customWidth="1"/>
    <col min="10004" max="10004" width="16.2851562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57" style="107" customWidth="1"/>
    <col min="10243" max="10243" width="13.85546875" style="107" customWidth="1"/>
    <col min="10244" max="10246" width="14.28515625" style="107" customWidth="1"/>
    <col min="10247" max="10247" width="13.28515625" style="107" customWidth="1"/>
    <col min="10248" max="10248" width="12.42578125" style="107" customWidth="1"/>
    <col min="10249" max="10249" width="13.7109375" style="107" customWidth="1"/>
    <col min="10250" max="10250" width="13.28515625" style="107" customWidth="1"/>
    <col min="10251" max="10251" width="12.85546875" style="107" customWidth="1"/>
    <col min="10252" max="10252" width="14.7109375" style="107" customWidth="1"/>
    <col min="10253" max="10253" width="14.140625" style="107" customWidth="1"/>
    <col min="10254" max="10254" width="12.5703125" style="107" customWidth="1"/>
    <col min="10255" max="10255" width="14.28515625" style="107" customWidth="1"/>
    <col min="10256" max="10256" width="13.7109375" style="107" customWidth="1"/>
    <col min="10257" max="10257" width="12.85546875" style="107" customWidth="1"/>
    <col min="10258" max="10258" width="15.28515625" style="107" customWidth="1"/>
    <col min="10259" max="10259" width="14.85546875" style="107" customWidth="1"/>
    <col min="10260" max="10260" width="16.2851562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57" style="107" customWidth="1"/>
    <col min="10499" max="10499" width="13.85546875" style="107" customWidth="1"/>
    <col min="10500" max="10502" width="14.28515625" style="107" customWidth="1"/>
    <col min="10503" max="10503" width="13.28515625" style="107" customWidth="1"/>
    <col min="10504" max="10504" width="12.42578125" style="107" customWidth="1"/>
    <col min="10505" max="10505" width="13.7109375" style="107" customWidth="1"/>
    <col min="10506" max="10506" width="13.28515625" style="107" customWidth="1"/>
    <col min="10507" max="10507" width="12.85546875" style="107" customWidth="1"/>
    <col min="10508" max="10508" width="14.7109375" style="107" customWidth="1"/>
    <col min="10509" max="10509" width="14.140625" style="107" customWidth="1"/>
    <col min="10510" max="10510" width="12.5703125" style="107" customWidth="1"/>
    <col min="10511" max="10511" width="14.28515625" style="107" customWidth="1"/>
    <col min="10512" max="10512" width="13.7109375" style="107" customWidth="1"/>
    <col min="10513" max="10513" width="12.85546875" style="107" customWidth="1"/>
    <col min="10514" max="10514" width="15.28515625" style="107" customWidth="1"/>
    <col min="10515" max="10515" width="14.85546875" style="107" customWidth="1"/>
    <col min="10516" max="10516" width="16.2851562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57" style="107" customWidth="1"/>
    <col min="10755" max="10755" width="13.85546875" style="107" customWidth="1"/>
    <col min="10756" max="10758" width="14.28515625" style="107" customWidth="1"/>
    <col min="10759" max="10759" width="13.28515625" style="107" customWidth="1"/>
    <col min="10760" max="10760" width="12.42578125" style="107" customWidth="1"/>
    <col min="10761" max="10761" width="13.7109375" style="107" customWidth="1"/>
    <col min="10762" max="10762" width="13.28515625" style="107" customWidth="1"/>
    <col min="10763" max="10763" width="12.85546875" style="107" customWidth="1"/>
    <col min="10764" max="10764" width="14.7109375" style="107" customWidth="1"/>
    <col min="10765" max="10765" width="14.140625" style="107" customWidth="1"/>
    <col min="10766" max="10766" width="12.5703125" style="107" customWidth="1"/>
    <col min="10767" max="10767" width="14.28515625" style="107" customWidth="1"/>
    <col min="10768" max="10768" width="13.7109375" style="107" customWidth="1"/>
    <col min="10769" max="10769" width="12.85546875" style="107" customWidth="1"/>
    <col min="10770" max="10770" width="15.28515625" style="107" customWidth="1"/>
    <col min="10771" max="10771" width="14.85546875" style="107" customWidth="1"/>
    <col min="10772" max="10772" width="16.2851562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57" style="107" customWidth="1"/>
    <col min="11011" max="11011" width="13.85546875" style="107" customWidth="1"/>
    <col min="11012" max="11014" width="14.28515625" style="107" customWidth="1"/>
    <col min="11015" max="11015" width="13.28515625" style="107" customWidth="1"/>
    <col min="11016" max="11016" width="12.42578125" style="107" customWidth="1"/>
    <col min="11017" max="11017" width="13.7109375" style="107" customWidth="1"/>
    <col min="11018" max="11018" width="13.28515625" style="107" customWidth="1"/>
    <col min="11019" max="11019" width="12.85546875" style="107" customWidth="1"/>
    <col min="11020" max="11020" width="14.7109375" style="107" customWidth="1"/>
    <col min="11021" max="11021" width="14.140625" style="107" customWidth="1"/>
    <col min="11022" max="11022" width="12.5703125" style="107" customWidth="1"/>
    <col min="11023" max="11023" width="14.28515625" style="107" customWidth="1"/>
    <col min="11024" max="11024" width="13.7109375" style="107" customWidth="1"/>
    <col min="11025" max="11025" width="12.85546875" style="107" customWidth="1"/>
    <col min="11026" max="11026" width="15.28515625" style="107" customWidth="1"/>
    <col min="11027" max="11027" width="14.85546875" style="107" customWidth="1"/>
    <col min="11028" max="11028" width="16.2851562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57" style="107" customWidth="1"/>
    <col min="11267" max="11267" width="13.85546875" style="107" customWidth="1"/>
    <col min="11268" max="11270" width="14.28515625" style="107" customWidth="1"/>
    <col min="11271" max="11271" width="13.28515625" style="107" customWidth="1"/>
    <col min="11272" max="11272" width="12.42578125" style="107" customWidth="1"/>
    <col min="11273" max="11273" width="13.7109375" style="107" customWidth="1"/>
    <col min="11274" max="11274" width="13.28515625" style="107" customWidth="1"/>
    <col min="11275" max="11275" width="12.85546875" style="107" customWidth="1"/>
    <col min="11276" max="11276" width="14.7109375" style="107" customWidth="1"/>
    <col min="11277" max="11277" width="14.140625" style="107" customWidth="1"/>
    <col min="11278" max="11278" width="12.5703125" style="107" customWidth="1"/>
    <col min="11279" max="11279" width="14.28515625" style="107" customWidth="1"/>
    <col min="11280" max="11280" width="13.7109375" style="107" customWidth="1"/>
    <col min="11281" max="11281" width="12.85546875" style="107" customWidth="1"/>
    <col min="11282" max="11282" width="15.28515625" style="107" customWidth="1"/>
    <col min="11283" max="11283" width="14.85546875" style="107" customWidth="1"/>
    <col min="11284" max="11284" width="16.2851562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57" style="107" customWidth="1"/>
    <col min="11523" max="11523" width="13.85546875" style="107" customWidth="1"/>
    <col min="11524" max="11526" width="14.28515625" style="107" customWidth="1"/>
    <col min="11527" max="11527" width="13.28515625" style="107" customWidth="1"/>
    <col min="11528" max="11528" width="12.42578125" style="107" customWidth="1"/>
    <col min="11529" max="11529" width="13.7109375" style="107" customWidth="1"/>
    <col min="11530" max="11530" width="13.28515625" style="107" customWidth="1"/>
    <col min="11531" max="11531" width="12.85546875" style="107" customWidth="1"/>
    <col min="11532" max="11532" width="14.7109375" style="107" customWidth="1"/>
    <col min="11533" max="11533" width="14.140625" style="107" customWidth="1"/>
    <col min="11534" max="11534" width="12.5703125" style="107" customWidth="1"/>
    <col min="11535" max="11535" width="14.28515625" style="107" customWidth="1"/>
    <col min="11536" max="11536" width="13.7109375" style="107" customWidth="1"/>
    <col min="11537" max="11537" width="12.85546875" style="107" customWidth="1"/>
    <col min="11538" max="11538" width="15.28515625" style="107" customWidth="1"/>
    <col min="11539" max="11539" width="14.85546875" style="107" customWidth="1"/>
    <col min="11540" max="11540" width="16.2851562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57" style="107" customWidth="1"/>
    <col min="11779" max="11779" width="13.85546875" style="107" customWidth="1"/>
    <col min="11780" max="11782" width="14.28515625" style="107" customWidth="1"/>
    <col min="11783" max="11783" width="13.28515625" style="107" customWidth="1"/>
    <col min="11784" max="11784" width="12.42578125" style="107" customWidth="1"/>
    <col min="11785" max="11785" width="13.7109375" style="107" customWidth="1"/>
    <col min="11786" max="11786" width="13.28515625" style="107" customWidth="1"/>
    <col min="11787" max="11787" width="12.85546875" style="107" customWidth="1"/>
    <col min="11788" max="11788" width="14.7109375" style="107" customWidth="1"/>
    <col min="11789" max="11789" width="14.140625" style="107" customWidth="1"/>
    <col min="11790" max="11790" width="12.5703125" style="107" customWidth="1"/>
    <col min="11791" max="11791" width="14.28515625" style="107" customWidth="1"/>
    <col min="11792" max="11792" width="13.7109375" style="107" customWidth="1"/>
    <col min="11793" max="11793" width="12.85546875" style="107" customWidth="1"/>
    <col min="11794" max="11794" width="15.28515625" style="107" customWidth="1"/>
    <col min="11795" max="11795" width="14.85546875" style="107" customWidth="1"/>
    <col min="11796" max="11796" width="16.2851562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57" style="107" customWidth="1"/>
    <col min="12035" max="12035" width="13.85546875" style="107" customWidth="1"/>
    <col min="12036" max="12038" width="14.28515625" style="107" customWidth="1"/>
    <col min="12039" max="12039" width="13.28515625" style="107" customWidth="1"/>
    <col min="12040" max="12040" width="12.42578125" style="107" customWidth="1"/>
    <col min="12041" max="12041" width="13.7109375" style="107" customWidth="1"/>
    <col min="12042" max="12042" width="13.28515625" style="107" customWidth="1"/>
    <col min="12043" max="12043" width="12.85546875" style="107" customWidth="1"/>
    <col min="12044" max="12044" width="14.7109375" style="107" customWidth="1"/>
    <col min="12045" max="12045" width="14.140625" style="107" customWidth="1"/>
    <col min="12046" max="12046" width="12.5703125" style="107" customWidth="1"/>
    <col min="12047" max="12047" width="14.28515625" style="107" customWidth="1"/>
    <col min="12048" max="12048" width="13.7109375" style="107" customWidth="1"/>
    <col min="12049" max="12049" width="12.85546875" style="107" customWidth="1"/>
    <col min="12050" max="12050" width="15.28515625" style="107" customWidth="1"/>
    <col min="12051" max="12051" width="14.85546875" style="107" customWidth="1"/>
    <col min="12052" max="12052" width="16.2851562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57" style="107" customWidth="1"/>
    <col min="12291" max="12291" width="13.85546875" style="107" customWidth="1"/>
    <col min="12292" max="12294" width="14.28515625" style="107" customWidth="1"/>
    <col min="12295" max="12295" width="13.28515625" style="107" customWidth="1"/>
    <col min="12296" max="12296" width="12.42578125" style="107" customWidth="1"/>
    <col min="12297" max="12297" width="13.7109375" style="107" customWidth="1"/>
    <col min="12298" max="12298" width="13.28515625" style="107" customWidth="1"/>
    <col min="12299" max="12299" width="12.85546875" style="107" customWidth="1"/>
    <col min="12300" max="12300" width="14.7109375" style="107" customWidth="1"/>
    <col min="12301" max="12301" width="14.140625" style="107" customWidth="1"/>
    <col min="12302" max="12302" width="12.5703125" style="107" customWidth="1"/>
    <col min="12303" max="12303" width="14.28515625" style="107" customWidth="1"/>
    <col min="12304" max="12304" width="13.7109375" style="107" customWidth="1"/>
    <col min="12305" max="12305" width="12.85546875" style="107" customWidth="1"/>
    <col min="12306" max="12306" width="15.28515625" style="107" customWidth="1"/>
    <col min="12307" max="12307" width="14.85546875" style="107" customWidth="1"/>
    <col min="12308" max="12308" width="16.2851562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57" style="107" customWidth="1"/>
    <col min="12547" max="12547" width="13.85546875" style="107" customWidth="1"/>
    <col min="12548" max="12550" width="14.28515625" style="107" customWidth="1"/>
    <col min="12551" max="12551" width="13.28515625" style="107" customWidth="1"/>
    <col min="12552" max="12552" width="12.42578125" style="107" customWidth="1"/>
    <col min="12553" max="12553" width="13.7109375" style="107" customWidth="1"/>
    <col min="12554" max="12554" width="13.28515625" style="107" customWidth="1"/>
    <col min="12555" max="12555" width="12.85546875" style="107" customWidth="1"/>
    <col min="12556" max="12556" width="14.7109375" style="107" customWidth="1"/>
    <col min="12557" max="12557" width="14.140625" style="107" customWidth="1"/>
    <col min="12558" max="12558" width="12.5703125" style="107" customWidth="1"/>
    <col min="12559" max="12559" width="14.28515625" style="107" customWidth="1"/>
    <col min="12560" max="12560" width="13.7109375" style="107" customWidth="1"/>
    <col min="12561" max="12561" width="12.85546875" style="107" customWidth="1"/>
    <col min="12562" max="12562" width="15.28515625" style="107" customWidth="1"/>
    <col min="12563" max="12563" width="14.85546875" style="107" customWidth="1"/>
    <col min="12564" max="12564" width="16.2851562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57" style="107" customWidth="1"/>
    <col min="12803" max="12803" width="13.85546875" style="107" customWidth="1"/>
    <col min="12804" max="12806" width="14.28515625" style="107" customWidth="1"/>
    <col min="12807" max="12807" width="13.28515625" style="107" customWidth="1"/>
    <col min="12808" max="12808" width="12.42578125" style="107" customWidth="1"/>
    <col min="12809" max="12809" width="13.7109375" style="107" customWidth="1"/>
    <col min="12810" max="12810" width="13.28515625" style="107" customWidth="1"/>
    <col min="12811" max="12811" width="12.85546875" style="107" customWidth="1"/>
    <col min="12812" max="12812" width="14.7109375" style="107" customWidth="1"/>
    <col min="12813" max="12813" width="14.140625" style="107" customWidth="1"/>
    <col min="12814" max="12814" width="12.5703125" style="107" customWidth="1"/>
    <col min="12815" max="12815" width="14.28515625" style="107" customWidth="1"/>
    <col min="12816" max="12816" width="13.7109375" style="107" customWidth="1"/>
    <col min="12817" max="12817" width="12.85546875" style="107" customWidth="1"/>
    <col min="12818" max="12818" width="15.28515625" style="107" customWidth="1"/>
    <col min="12819" max="12819" width="14.85546875" style="107" customWidth="1"/>
    <col min="12820" max="12820" width="16.2851562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57" style="107" customWidth="1"/>
    <col min="13059" max="13059" width="13.85546875" style="107" customWidth="1"/>
    <col min="13060" max="13062" width="14.28515625" style="107" customWidth="1"/>
    <col min="13063" max="13063" width="13.28515625" style="107" customWidth="1"/>
    <col min="13064" max="13064" width="12.42578125" style="107" customWidth="1"/>
    <col min="13065" max="13065" width="13.7109375" style="107" customWidth="1"/>
    <col min="13066" max="13066" width="13.28515625" style="107" customWidth="1"/>
    <col min="13067" max="13067" width="12.85546875" style="107" customWidth="1"/>
    <col min="13068" max="13068" width="14.7109375" style="107" customWidth="1"/>
    <col min="13069" max="13069" width="14.140625" style="107" customWidth="1"/>
    <col min="13070" max="13070" width="12.5703125" style="107" customWidth="1"/>
    <col min="13071" max="13071" width="14.28515625" style="107" customWidth="1"/>
    <col min="13072" max="13072" width="13.7109375" style="107" customWidth="1"/>
    <col min="13073" max="13073" width="12.85546875" style="107" customWidth="1"/>
    <col min="13074" max="13074" width="15.28515625" style="107" customWidth="1"/>
    <col min="13075" max="13075" width="14.85546875" style="107" customWidth="1"/>
    <col min="13076" max="13076" width="16.2851562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57" style="107" customWidth="1"/>
    <col min="13315" max="13315" width="13.85546875" style="107" customWidth="1"/>
    <col min="13316" max="13318" width="14.28515625" style="107" customWidth="1"/>
    <col min="13319" max="13319" width="13.28515625" style="107" customWidth="1"/>
    <col min="13320" max="13320" width="12.42578125" style="107" customWidth="1"/>
    <col min="13321" max="13321" width="13.7109375" style="107" customWidth="1"/>
    <col min="13322" max="13322" width="13.28515625" style="107" customWidth="1"/>
    <col min="13323" max="13323" width="12.85546875" style="107" customWidth="1"/>
    <col min="13324" max="13324" width="14.7109375" style="107" customWidth="1"/>
    <col min="13325" max="13325" width="14.140625" style="107" customWidth="1"/>
    <col min="13326" max="13326" width="12.5703125" style="107" customWidth="1"/>
    <col min="13327" max="13327" width="14.28515625" style="107" customWidth="1"/>
    <col min="13328" max="13328" width="13.7109375" style="107" customWidth="1"/>
    <col min="13329" max="13329" width="12.85546875" style="107" customWidth="1"/>
    <col min="13330" max="13330" width="15.28515625" style="107" customWidth="1"/>
    <col min="13331" max="13331" width="14.85546875" style="107" customWidth="1"/>
    <col min="13332" max="13332" width="16.2851562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57" style="107" customWidth="1"/>
    <col min="13571" max="13571" width="13.85546875" style="107" customWidth="1"/>
    <col min="13572" max="13574" width="14.28515625" style="107" customWidth="1"/>
    <col min="13575" max="13575" width="13.28515625" style="107" customWidth="1"/>
    <col min="13576" max="13576" width="12.42578125" style="107" customWidth="1"/>
    <col min="13577" max="13577" width="13.7109375" style="107" customWidth="1"/>
    <col min="13578" max="13578" width="13.28515625" style="107" customWidth="1"/>
    <col min="13579" max="13579" width="12.85546875" style="107" customWidth="1"/>
    <col min="13580" max="13580" width="14.7109375" style="107" customWidth="1"/>
    <col min="13581" max="13581" width="14.140625" style="107" customWidth="1"/>
    <col min="13582" max="13582" width="12.5703125" style="107" customWidth="1"/>
    <col min="13583" max="13583" width="14.28515625" style="107" customWidth="1"/>
    <col min="13584" max="13584" width="13.7109375" style="107" customWidth="1"/>
    <col min="13585" max="13585" width="12.85546875" style="107" customWidth="1"/>
    <col min="13586" max="13586" width="15.28515625" style="107" customWidth="1"/>
    <col min="13587" max="13587" width="14.85546875" style="107" customWidth="1"/>
    <col min="13588" max="13588" width="16.2851562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57" style="107" customWidth="1"/>
    <col min="13827" max="13827" width="13.85546875" style="107" customWidth="1"/>
    <col min="13828" max="13830" width="14.28515625" style="107" customWidth="1"/>
    <col min="13831" max="13831" width="13.28515625" style="107" customWidth="1"/>
    <col min="13832" max="13832" width="12.42578125" style="107" customWidth="1"/>
    <col min="13833" max="13833" width="13.7109375" style="107" customWidth="1"/>
    <col min="13834" max="13834" width="13.28515625" style="107" customWidth="1"/>
    <col min="13835" max="13835" width="12.85546875" style="107" customWidth="1"/>
    <col min="13836" max="13836" width="14.7109375" style="107" customWidth="1"/>
    <col min="13837" max="13837" width="14.140625" style="107" customWidth="1"/>
    <col min="13838" max="13838" width="12.5703125" style="107" customWidth="1"/>
    <col min="13839" max="13839" width="14.28515625" style="107" customWidth="1"/>
    <col min="13840" max="13840" width="13.7109375" style="107" customWidth="1"/>
    <col min="13841" max="13841" width="12.85546875" style="107" customWidth="1"/>
    <col min="13842" max="13842" width="15.28515625" style="107" customWidth="1"/>
    <col min="13843" max="13843" width="14.85546875" style="107" customWidth="1"/>
    <col min="13844" max="13844" width="16.2851562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57" style="107" customWidth="1"/>
    <col min="14083" max="14083" width="13.85546875" style="107" customWidth="1"/>
    <col min="14084" max="14086" width="14.28515625" style="107" customWidth="1"/>
    <col min="14087" max="14087" width="13.28515625" style="107" customWidth="1"/>
    <col min="14088" max="14088" width="12.42578125" style="107" customWidth="1"/>
    <col min="14089" max="14089" width="13.7109375" style="107" customWidth="1"/>
    <col min="14090" max="14090" width="13.28515625" style="107" customWidth="1"/>
    <col min="14091" max="14091" width="12.85546875" style="107" customWidth="1"/>
    <col min="14092" max="14092" width="14.7109375" style="107" customWidth="1"/>
    <col min="14093" max="14093" width="14.140625" style="107" customWidth="1"/>
    <col min="14094" max="14094" width="12.5703125" style="107" customWidth="1"/>
    <col min="14095" max="14095" width="14.28515625" style="107" customWidth="1"/>
    <col min="14096" max="14096" width="13.7109375" style="107" customWidth="1"/>
    <col min="14097" max="14097" width="12.85546875" style="107" customWidth="1"/>
    <col min="14098" max="14098" width="15.28515625" style="107" customWidth="1"/>
    <col min="14099" max="14099" width="14.85546875" style="107" customWidth="1"/>
    <col min="14100" max="14100" width="16.2851562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57" style="107" customWidth="1"/>
    <col min="14339" max="14339" width="13.85546875" style="107" customWidth="1"/>
    <col min="14340" max="14342" width="14.28515625" style="107" customWidth="1"/>
    <col min="14343" max="14343" width="13.28515625" style="107" customWidth="1"/>
    <col min="14344" max="14344" width="12.42578125" style="107" customWidth="1"/>
    <col min="14345" max="14345" width="13.7109375" style="107" customWidth="1"/>
    <col min="14346" max="14346" width="13.28515625" style="107" customWidth="1"/>
    <col min="14347" max="14347" width="12.85546875" style="107" customWidth="1"/>
    <col min="14348" max="14348" width="14.7109375" style="107" customWidth="1"/>
    <col min="14349" max="14349" width="14.140625" style="107" customWidth="1"/>
    <col min="14350" max="14350" width="12.5703125" style="107" customWidth="1"/>
    <col min="14351" max="14351" width="14.28515625" style="107" customWidth="1"/>
    <col min="14352" max="14352" width="13.7109375" style="107" customWidth="1"/>
    <col min="14353" max="14353" width="12.85546875" style="107" customWidth="1"/>
    <col min="14354" max="14354" width="15.28515625" style="107" customWidth="1"/>
    <col min="14355" max="14355" width="14.85546875" style="107" customWidth="1"/>
    <col min="14356" max="14356" width="16.2851562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57" style="107" customWidth="1"/>
    <col min="14595" max="14595" width="13.85546875" style="107" customWidth="1"/>
    <col min="14596" max="14598" width="14.28515625" style="107" customWidth="1"/>
    <col min="14599" max="14599" width="13.28515625" style="107" customWidth="1"/>
    <col min="14600" max="14600" width="12.42578125" style="107" customWidth="1"/>
    <col min="14601" max="14601" width="13.7109375" style="107" customWidth="1"/>
    <col min="14602" max="14602" width="13.28515625" style="107" customWidth="1"/>
    <col min="14603" max="14603" width="12.85546875" style="107" customWidth="1"/>
    <col min="14604" max="14604" width="14.7109375" style="107" customWidth="1"/>
    <col min="14605" max="14605" width="14.140625" style="107" customWidth="1"/>
    <col min="14606" max="14606" width="12.5703125" style="107" customWidth="1"/>
    <col min="14607" max="14607" width="14.28515625" style="107" customWidth="1"/>
    <col min="14608" max="14608" width="13.7109375" style="107" customWidth="1"/>
    <col min="14609" max="14609" width="12.85546875" style="107" customWidth="1"/>
    <col min="14610" max="14610" width="15.28515625" style="107" customWidth="1"/>
    <col min="14611" max="14611" width="14.85546875" style="107" customWidth="1"/>
    <col min="14612" max="14612" width="16.2851562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57" style="107" customWidth="1"/>
    <col min="14851" max="14851" width="13.85546875" style="107" customWidth="1"/>
    <col min="14852" max="14854" width="14.28515625" style="107" customWidth="1"/>
    <col min="14855" max="14855" width="13.28515625" style="107" customWidth="1"/>
    <col min="14856" max="14856" width="12.42578125" style="107" customWidth="1"/>
    <col min="14857" max="14857" width="13.7109375" style="107" customWidth="1"/>
    <col min="14858" max="14858" width="13.28515625" style="107" customWidth="1"/>
    <col min="14859" max="14859" width="12.85546875" style="107" customWidth="1"/>
    <col min="14860" max="14860" width="14.7109375" style="107" customWidth="1"/>
    <col min="14861" max="14861" width="14.140625" style="107" customWidth="1"/>
    <col min="14862" max="14862" width="12.5703125" style="107" customWidth="1"/>
    <col min="14863" max="14863" width="14.28515625" style="107" customWidth="1"/>
    <col min="14864" max="14864" width="13.7109375" style="107" customWidth="1"/>
    <col min="14865" max="14865" width="12.85546875" style="107" customWidth="1"/>
    <col min="14866" max="14866" width="15.28515625" style="107" customWidth="1"/>
    <col min="14867" max="14867" width="14.85546875" style="107" customWidth="1"/>
    <col min="14868" max="14868" width="16.2851562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57" style="107" customWidth="1"/>
    <col min="15107" max="15107" width="13.85546875" style="107" customWidth="1"/>
    <col min="15108" max="15110" width="14.28515625" style="107" customWidth="1"/>
    <col min="15111" max="15111" width="13.28515625" style="107" customWidth="1"/>
    <col min="15112" max="15112" width="12.42578125" style="107" customWidth="1"/>
    <col min="15113" max="15113" width="13.7109375" style="107" customWidth="1"/>
    <col min="15114" max="15114" width="13.28515625" style="107" customWidth="1"/>
    <col min="15115" max="15115" width="12.85546875" style="107" customWidth="1"/>
    <col min="15116" max="15116" width="14.7109375" style="107" customWidth="1"/>
    <col min="15117" max="15117" width="14.140625" style="107" customWidth="1"/>
    <col min="15118" max="15118" width="12.5703125" style="107" customWidth="1"/>
    <col min="15119" max="15119" width="14.28515625" style="107" customWidth="1"/>
    <col min="15120" max="15120" width="13.7109375" style="107" customWidth="1"/>
    <col min="15121" max="15121" width="12.85546875" style="107" customWidth="1"/>
    <col min="15122" max="15122" width="15.28515625" style="107" customWidth="1"/>
    <col min="15123" max="15123" width="14.85546875" style="107" customWidth="1"/>
    <col min="15124" max="15124" width="16.2851562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57" style="107" customWidth="1"/>
    <col min="15363" max="15363" width="13.85546875" style="107" customWidth="1"/>
    <col min="15364" max="15366" width="14.28515625" style="107" customWidth="1"/>
    <col min="15367" max="15367" width="13.28515625" style="107" customWidth="1"/>
    <col min="15368" max="15368" width="12.42578125" style="107" customWidth="1"/>
    <col min="15369" max="15369" width="13.7109375" style="107" customWidth="1"/>
    <col min="15370" max="15370" width="13.28515625" style="107" customWidth="1"/>
    <col min="15371" max="15371" width="12.85546875" style="107" customWidth="1"/>
    <col min="15372" max="15372" width="14.7109375" style="107" customWidth="1"/>
    <col min="15373" max="15373" width="14.140625" style="107" customWidth="1"/>
    <col min="15374" max="15374" width="12.5703125" style="107" customWidth="1"/>
    <col min="15375" max="15375" width="14.28515625" style="107" customWidth="1"/>
    <col min="15376" max="15376" width="13.7109375" style="107" customWidth="1"/>
    <col min="15377" max="15377" width="12.85546875" style="107" customWidth="1"/>
    <col min="15378" max="15378" width="15.28515625" style="107" customWidth="1"/>
    <col min="15379" max="15379" width="14.85546875" style="107" customWidth="1"/>
    <col min="15380" max="15380" width="16.2851562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57" style="107" customWidth="1"/>
    <col min="15619" max="15619" width="13.85546875" style="107" customWidth="1"/>
    <col min="15620" max="15622" width="14.28515625" style="107" customWidth="1"/>
    <col min="15623" max="15623" width="13.28515625" style="107" customWidth="1"/>
    <col min="15624" max="15624" width="12.42578125" style="107" customWidth="1"/>
    <col min="15625" max="15625" width="13.7109375" style="107" customWidth="1"/>
    <col min="15626" max="15626" width="13.28515625" style="107" customWidth="1"/>
    <col min="15627" max="15627" width="12.85546875" style="107" customWidth="1"/>
    <col min="15628" max="15628" width="14.7109375" style="107" customWidth="1"/>
    <col min="15629" max="15629" width="14.140625" style="107" customWidth="1"/>
    <col min="15630" max="15630" width="12.5703125" style="107" customWidth="1"/>
    <col min="15631" max="15631" width="14.28515625" style="107" customWidth="1"/>
    <col min="15632" max="15632" width="13.7109375" style="107" customWidth="1"/>
    <col min="15633" max="15633" width="12.85546875" style="107" customWidth="1"/>
    <col min="15634" max="15634" width="15.28515625" style="107" customWidth="1"/>
    <col min="15635" max="15635" width="14.85546875" style="107" customWidth="1"/>
    <col min="15636" max="15636" width="16.2851562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57" style="107" customWidth="1"/>
    <col min="15875" max="15875" width="13.85546875" style="107" customWidth="1"/>
    <col min="15876" max="15878" width="14.28515625" style="107" customWidth="1"/>
    <col min="15879" max="15879" width="13.28515625" style="107" customWidth="1"/>
    <col min="15880" max="15880" width="12.42578125" style="107" customWidth="1"/>
    <col min="15881" max="15881" width="13.7109375" style="107" customWidth="1"/>
    <col min="15882" max="15882" width="13.28515625" style="107" customWidth="1"/>
    <col min="15883" max="15883" width="12.85546875" style="107" customWidth="1"/>
    <col min="15884" max="15884" width="14.7109375" style="107" customWidth="1"/>
    <col min="15885" max="15885" width="14.140625" style="107" customWidth="1"/>
    <col min="15886" max="15886" width="12.5703125" style="107" customWidth="1"/>
    <col min="15887" max="15887" width="14.28515625" style="107" customWidth="1"/>
    <col min="15888" max="15888" width="13.7109375" style="107" customWidth="1"/>
    <col min="15889" max="15889" width="12.85546875" style="107" customWidth="1"/>
    <col min="15890" max="15890" width="15.28515625" style="107" customWidth="1"/>
    <col min="15891" max="15891" width="14.85546875" style="107" customWidth="1"/>
    <col min="15892" max="15892" width="16.2851562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57" style="107" customWidth="1"/>
    <col min="16131" max="16131" width="13.85546875" style="107" customWidth="1"/>
    <col min="16132" max="16134" width="14.28515625" style="107" customWidth="1"/>
    <col min="16135" max="16135" width="13.28515625" style="107" customWidth="1"/>
    <col min="16136" max="16136" width="12.42578125" style="107" customWidth="1"/>
    <col min="16137" max="16137" width="13.7109375" style="107" customWidth="1"/>
    <col min="16138" max="16138" width="13.28515625" style="107" customWidth="1"/>
    <col min="16139" max="16139" width="12.85546875" style="107" customWidth="1"/>
    <col min="16140" max="16140" width="14.7109375" style="107" customWidth="1"/>
    <col min="16141" max="16141" width="14.140625" style="107" customWidth="1"/>
    <col min="16142" max="16142" width="12.5703125" style="107" customWidth="1"/>
    <col min="16143" max="16143" width="14.28515625" style="107" customWidth="1"/>
    <col min="16144" max="16144" width="13.7109375" style="107" customWidth="1"/>
    <col min="16145" max="16145" width="12.85546875" style="107" customWidth="1"/>
    <col min="16146" max="16146" width="15.28515625" style="107" customWidth="1"/>
    <col min="16147" max="16147" width="14.85546875" style="107" customWidth="1"/>
    <col min="16148" max="16148" width="16.2851562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1">
      <c r="A1" s="7801" t="s">
        <v>284</v>
      </c>
      <c r="B1" s="7801"/>
      <c r="C1" s="7801"/>
      <c r="D1" s="7801"/>
      <c r="E1" s="7801"/>
      <c r="F1" s="7801"/>
      <c r="G1" s="7801"/>
      <c r="H1" s="7801"/>
      <c r="I1" s="7801"/>
      <c r="J1" s="7801"/>
      <c r="K1" s="7801"/>
      <c r="L1" s="7801"/>
      <c r="M1" s="7801"/>
      <c r="N1" s="7801"/>
      <c r="O1" s="7801"/>
      <c r="P1" s="7801"/>
      <c r="Q1" s="7801"/>
      <c r="R1" s="7801"/>
      <c r="S1" s="7801"/>
      <c r="T1" s="7801"/>
    </row>
    <row r="2" spans="1:21">
      <c r="A2" s="7859"/>
      <c r="B2" s="7859"/>
      <c r="C2" s="7859"/>
      <c r="D2" s="7859"/>
      <c r="E2" s="7859"/>
      <c r="F2" s="7859"/>
      <c r="G2" s="7859"/>
      <c r="H2" s="7859"/>
      <c r="I2" s="7859"/>
      <c r="J2" s="7859"/>
      <c r="K2" s="7859"/>
      <c r="L2" s="7859"/>
      <c r="M2" s="7859"/>
      <c r="N2" s="7859"/>
      <c r="O2" s="7859"/>
      <c r="P2" s="7859"/>
      <c r="Q2" s="7859"/>
      <c r="R2" s="7859"/>
      <c r="S2" s="7859"/>
      <c r="T2" s="7859"/>
    </row>
    <row r="3" spans="1:21" ht="27" customHeight="1">
      <c r="A3" s="7860" t="s">
        <v>494</v>
      </c>
      <c r="B3" s="7860"/>
      <c r="C3" s="7860"/>
      <c r="D3" s="7860"/>
      <c r="E3" s="7860"/>
      <c r="F3" s="7860"/>
      <c r="G3" s="7860"/>
      <c r="H3" s="7860"/>
      <c r="I3" s="7860"/>
      <c r="J3" s="7860"/>
      <c r="K3" s="7860"/>
      <c r="L3" s="7860"/>
      <c r="M3" s="7860"/>
      <c r="N3" s="7860"/>
      <c r="O3" s="7860"/>
      <c r="P3" s="7860"/>
      <c r="Q3" s="7860"/>
      <c r="R3" s="7860"/>
      <c r="S3" s="7860"/>
      <c r="T3" s="7860"/>
    </row>
    <row r="4" spans="1:21" ht="26.25" thickBot="1">
      <c r="A4" s="1770"/>
      <c r="B4" s="1771"/>
      <c r="C4" s="1770"/>
      <c r="D4" s="1770"/>
      <c r="E4" s="1770"/>
      <c r="F4" s="1770"/>
      <c r="G4" s="1770"/>
      <c r="H4" s="1770"/>
      <c r="I4" s="1770"/>
      <c r="J4" s="1770"/>
      <c r="K4" s="1770"/>
      <c r="L4" s="1770"/>
      <c r="M4" s="1770"/>
      <c r="N4" s="1770"/>
      <c r="O4" s="1770"/>
      <c r="P4" s="1770"/>
      <c r="Q4" s="1770"/>
      <c r="R4" s="1770"/>
      <c r="S4" s="1770"/>
      <c r="T4" s="1770"/>
    </row>
    <row r="5" spans="1:21">
      <c r="B5" s="7861" t="s">
        <v>1</v>
      </c>
      <c r="C5" s="7864" t="s">
        <v>2</v>
      </c>
      <c r="D5" s="7865"/>
      <c r="E5" s="7866"/>
      <c r="F5" s="7864" t="s">
        <v>3</v>
      </c>
      <c r="G5" s="7865"/>
      <c r="H5" s="7866"/>
      <c r="I5" s="7864" t="s">
        <v>4</v>
      </c>
      <c r="J5" s="7865"/>
      <c r="K5" s="7866"/>
      <c r="L5" s="7864" t="s">
        <v>5</v>
      </c>
      <c r="M5" s="7865"/>
      <c r="N5" s="7866"/>
      <c r="O5" s="7864">
        <v>5</v>
      </c>
      <c r="P5" s="7865"/>
      <c r="Q5" s="7866"/>
      <c r="R5" s="7617" t="s">
        <v>6</v>
      </c>
      <c r="S5" s="7640"/>
      <c r="T5" s="7619"/>
    </row>
    <row r="6" spans="1:21" ht="26.25" thickBot="1">
      <c r="B6" s="7862"/>
      <c r="C6" s="7867"/>
      <c r="D6" s="7868"/>
      <c r="E6" s="7869"/>
      <c r="F6" s="7867"/>
      <c r="G6" s="7868"/>
      <c r="H6" s="7869"/>
      <c r="I6" s="7867"/>
      <c r="J6" s="7868"/>
      <c r="K6" s="7869"/>
      <c r="L6" s="7867"/>
      <c r="M6" s="7868"/>
      <c r="N6" s="7869"/>
      <c r="O6" s="7867"/>
      <c r="P6" s="7868"/>
      <c r="Q6" s="7869"/>
      <c r="R6" s="7870"/>
      <c r="S6" s="7621"/>
      <c r="T6" s="7622"/>
    </row>
    <row r="7" spans="1:21" ht="42" customHeight="1" thickBot="1">
      <c r="B7" s="7863"/>
      <c r="C7" s="732" t="s">
        <v>7</v>
      </c>
      <c r="D7" s="732" t="s">
        <v>8</v>
      </c>
      <c r="E7" s="733" t="s">
        <v>9</v>
      </c>
      <c r="F7" s="732" t="s">
        <v>7</v>
      </c>
      <c r="G7" s="732" t="s">
        <v>8</v>
      </c>
      <c r="H7" s="733" t="s">
        <v>9</v>
      </c>
      <c r="I7" s="732" t="s">
        <v>7</v>
      </c>
      <c r="J7" s="732" t="s">
        <v>8</v>
      </c>
      <c r="K7" s="733" t="s">
        <v>9</v>
      </c>
      <c r="L7" s="732" t="s">
        <v>7</v>
      </c>
      <c r="M7" s="732" t="s">
        <v>8</v>
      </c>
      <c r="N7" s="733" t="s">
        <v>9</v>
      </c>
      <c r="O7" s="732" t="s">
        <v>7</v>
      </c>
      <c r="P7" s="732" t="s">
        <v>8</v>
      </c>
      <c r="Q7" s="733" t="s">
        <v>9</v>
      </c>
      <c r="R7" s="4611" t="s">
        <v>7</v>
      </c>
      <c r="S7" s="4611" t="s">
        <v>8</v>
      </c>
      <c r="T7" s="4612" t="s">
        <v>9</v>
      </c>
    </row>
    <row r="8" spans="1:21" ht="27" outlineLevel="1" thickBot="1">
      <c r="B8" s="724" t="s">
        <v>10</v>
      </c>
      <c r="C8" s="725"/>
      <c r="D8" s="726"/>
      <c r="E8" s="727"/>
      <c r="F8" s="728"/>
      <c r="G8" s="726"/>
      <c r="H8" s="727"/>
      <c r="I8" s="725"/>
      <c r="J8" s="726"/>
      <c r="K8" s="727"/>
      <c r="L8" s="725"/>
      <c r="M8" s="726"/>
      <c r="N8" s="726"/>
      <c r="O8" s="726"/>
      <c r="P8" s="726"/>
      <c r="Q8" s="1061"/>
      <c r="R8" s="4613"/>
      <c r="S8" s="4614"/>
      <c r="T8" s="4614"/>
    </row>
    <row r="9" spans="1:21" ht="28.5" outlineLevel="1" thickBot="1">
      <c r="B9" s="2070" t="s">
        <v>275</v>
      </c>
      <c r="C9" s="1783">
        <v>33</v>
      </c>
      <c r="D9" s="1784">
        <v>6</v>
      </c>
      <c r="E9" s="1785">
        <v>39</v>
      </c>
      <c r="F9" s="1768">
        <v>32</v>
      </c>
      <c r="G9" s="1786">
        <v>10</v>
      </c>
      <c r="H9" s="1787">
        <v>42</v>
      </c>
      <c r="I9" s="1788">
        <v>28</v>
      </c>
      <c r="J9" s="1789">
        <v>5</v>
      </c>
      <c r="K9" s="1789">
        <v>33</v>
      </c>
      <c r="L9" s="1786">
        <v>24</v>
      </c>
      <c r="M9" s="1786">
        <v>3</v>
      </c>
      <c r="N9" s="1786">
        <v>27</v>
      </c>
      <c r="O9" s="1768">
        <v>28</v>
      </c>
      <c r="P9" s="1786">
        <v>6</v>
      </c>
      <c r="Q9" s="1787">
        <v>34</v>
      </c>
      <c r="R9" s="4615">
        <f>C9+F9+I9+L9+O9</f>
        <v>145</v>
      </c>
      <c r="S9" s="4615">
        <f t="shared" ref="S9:T9" si="0">D9+G9+J9+M9+P9</f>
        <v>30</v>
      </c>
      <c r="T9" s="4616">
        <f t="shared" si="0"/>
        <v>175</v>
      </c>
      <c r="U9" s="1056"/>
    </row>
    <row r="10" spans="1:21" ht="28.5" outlineLevel="1" thickBot="1">
      <c r="B10" s="2071" t="s">
        <v>14</v>
      </c>
      <c r="C10" s="1790">
        <v>33</v>
      </c>
      <c r="D10" s="1791">
        <v>6</v>
      </c>
      <c r="E10" s="1792">
        <v>39</v>
      </c>
      <c r="F10" s="4606">
        <v>32</v>
      </c>
      <c r="G10" s="4607">
        <v>10</v>
      </c>
      <c r="H10" s="4607">
        <v>42</v>
      </c>
      <c r="I10" s="1788">
        <v>28</v>
      </c>
      <c r="J10" s="1789">
        <v>5</v>
      </c>
      <c r="K10" s="1789">
        <v>33</v>
      </c>
      <c r="L10" s="1786">
        <v>24</v>
      </c>
      <c r="M10" s="1786">
        <v>3</v>
      </c>
      <c r="N10" s="1786">
        <v>27</v>
      </c>
      <c r="O10" s="1768">
        <v>28</v>
      </c>
      <c r="P10" s="1786">
        <v>6</v>
      </c>
      <c r="Q10" s="1787">
        <v>34</v>
      </c>
      <c r="R10" s="4615">
        <f>C10+F10+I10+L10+O10</f>
        <v>145</v>
      </c>
      <c r="S10" s="4615">
        <f t="shared" ref="S10" si="1">D10+G10+J10+M10+P10</f>
        <v>30</v>
      </c>
      <c r="T10" s="4616">
        <f t="shared" ref="T10" si="2">E10+H10+K10+N10+Q10</f>
        <v>175</v>
      </c>
    </row>
    <row r="11" spans="1:21" ht="28.5" thickBot="1">
      <c r="B11" s="729" t="s">
        <v>15</v>
      </c>
      <c r="C11" s="1175"/>
      <c r="D11" s="1176"/>
      <c r="E11" s="1177"/>
      <c r="F11" s="1175"/>
      <c r="G11" s="1176"/>
      <c r="H11" s="1178"/>
      <c r="I11" s="1179"/>
      <c r="J11" s="1180"/>
      <c r="K11" s="1181"/>
      <c r="L11" s="1793"/>
      <c r="M11" s="1794"/>
      <c r="N11" s="1795"/>
      <c r="O11" s="1793"/>
      <c r="P11" s="1794"/>
      <c r="Q11" s="1182"/>
      <c r="R11" s="4608"/>
      <c r="S11" s="4609"/>
      <c r="T11" s="4610"/>
    </row>
    <row r="12" spans="1:21" ht="28.5" thickBot="1">
      <c r="B12" s="730" t="s">
        <v>16</v>
      </c>
      <c r="C12" s="1037"/>
      <c r="D12" s="1038"/>
      <c r="E12" s="1039"/>
      <c r="F12" s="1040"/>
      <c r="G12" s="1038"/>
      <c r="H12" s="1041"/>
      <c r="I12" s="1042"/>
      <c r="J12" s="1043"/>
      <c r="K12" s="1044"/>
      <c r="L12" s="1045"/>
      <c r="M12" s="1046"/>
      <c r="N12" s="1047"/>
      <c r="O12" s="1048"/>
      <c r="P12" s="1049"/>
      <c r="Q12" s="1062"/>
      <c r="R12" s="4617"/>
      <c r="S12" s="1183"/>
      <c r="T12" s="4618"/>
    </row>
    <row r="13" spans="1:21" ht="28.5" outlineLevel="1" thickBot="1">
      <c r="B13" s="2652" t="s">
        <v>275</v>
      </c>
      <c r="C13" s="1783">
        <v>32</v>
      </c>
      <c r="D13" s="1784">
        <v>6</v>
      </c>
      <c r="E13" s="1785">
        <v>38</v>
      </c>
      <c r="F13" s="1768">
        <v>29</v>
      </c>
      <c r="G13" s="1786">
        <v>10</v>
      </c>
      <c r="H13" s="1787">
        <v>39</v>
      </c>
      <c r="I13" s="5194">
        <v>27</v>
      </c>
      <c r="J13" s="5195">
        <v>5</v>
      </c>
      <c r="K13" s="5195">
        <v>32</v>
      </c>
      <c r="L13" s="1786">
        <v>23</v>
      </c>
      <c r="M13" s="1786">
        <v>3</v>
      </c>
      <c r="N13" s="1786">
        <v>26</v>
      </c>
      <c r="O13" s="1768">
        <v>28</v>
      </c>
      <c r="P13" s="1786">
        <v>5</v>
      </c>
      <c r="Q13" s="1787">
        <v>33</v>
      </c>
      <c r="R13" s="4615">
        <f>C13+F13+I13+L13+O13</f>
        <v>139</v>
      </c>
      <c r="S13" s="4615">
        <f t="shared" ref="S13" si="3">D13+G13+J13+M13+P13</f>
        <v>29</v>
      </c>
      <c r="T13" s="4616">
        <f t="shared" ref="T13" si="4">E13+H13+K13+N13+Q13</f>
        <v>168</v>
      </c>
    </row>
    <row r="14" spans="1:21" ht="28.5" outlineLevel="1" thickBot="1">
      <c r="B14" s="2653" t="s">
        <v>17</v>
      </c>
      <c r="C14" s="1790">
        <f>C13</f>
        <v>32</v>
      </c>
      <c r="D14" s="1790">
        <v>6</v>
      </c>
      <c r="E14" s="1790">
        <v>38</v>
      </c>
      <c r="F14" s="1790">
        <f t="shared" ref="F14:T14" si="5">F13</f>
        <v>29</v>
      </c>
      <c r="G14" s="1790">
        <v>10</v>
      </c>
      <c r="H14" s="1790">
        <f t="shared" si="5"/>
        <v>39</v>
      </c>
      <c r="I14" s="5194">
        <v>27</v>
      </c>
      <c r="J14" s="5195">
        <v>5</v>
      </c>
      <c r="K14" s="5195">
        <v>32</v>
      </c>
      <c r="L14" s="1786">
        <v>23</v>
      </c>
      <c r="M14" s="1786">
        <v>3</v>
      </c>
      <c r="N14" s="1786">
        <v>26</v>
      </c>
      <c r="O14" s="1790">
        <f t="shared" si="5"/>
        <v>28</v>
      </c>
      <c r="P14" s="1790">
        <f t="shared" si="5"/>
        <v>5</v>
      </c>
      <c r="Q14" s="1790">
        <f t="shared" si="5"/>
        <v>33</v>
      </c>
      <c r="R14" s="4619">
        <f t="shared" si="5"/>
        <v>139</v>
      </c>
      <c r="S14" s="4619">
        <f t="shared" si="5"/>
        <v>29</v>
      </c>
      <c r="T14" s="4606">
        <f t="shared" si="5"/>
        <v>168</v>
      </c>
    </row>
    <row r="15" spans="1:21" ht="45.75" thickBot="1">
      <c r="B15" s="731" t="s">
        <v>18</v>
      </c>
      <c r="C15" s="1050"/>
      <c r="D15" s="1051"/>
      <c r="E15" s="1052"/>
      <c r="F15" s="1053"/>
      <c r="G15" s="1046"/>
      <c r="H15" s="1054"/>
      <c r="I15" s="1053"/>
      <c r="J15" s="1046"/>
      <c r="K15" s="1046"/>
      <c r="L15" s="5806"/>
      <c r="M15" s="5806"/>
      <c r="N15" s="5807"/>
      <c r="O15" s="1053"/>
      <c r="P15" s="1046"/>
      <c r="Q15" s="1063"/>
      <c r="R15" s="4620"/>
      <c r="S15" s="1064"/>
      <c r="T15" s="1065"/>
    </row>
    <row r="16" spans="1:21" ht="32.25" customHeight="1" outlineLevel="1" thickBot="1">
      <c r="B16" s="2901" t="s">
        <v>275</v>
      </c>
      <c r="C16" s="2902">
        <v>1</v>
      </c>
      <c r="D16" s="2903">
        <v>0</v>
      </c>
      <c r="E16" s="2904">
        <f>SUM(C16:D16)</f>
        <v>1</v>
      </c>
      <c r="F16" s="2905">
        <v>3</v>
      </c>
      <c r="G16" s="2906">
        <f>D16</f>
        <v>0</v>
      </c>
      <c r="H16" s="2907">
        <v>3</v>
      </c>
      <c r="I16" s="2905">
        <v>1</v>
      </c>
      <c r="J16" s="2906">
        <v>0</v>
      </c>
      <c r="K16" s="2908">
        <v>1</v>
      </c>
      <c r="L16" s="2905">
        <v>1</v>
      </c>
      <c r="M16" s="2906">
        <v>0</v>
      </c>
      <c r="N16" s="2908">
        <v>1</v>
      </c>
      <c r="O16" s="2909">
        <v>0</v>
      </c>
      <c r="P16" s="2906">
        <v>1</v>
      </c>
      <c r="Q16" s="2907">
        <v>1</v>
      </c>
      <c r="R16" s="4621">
        <f>C16+F16+I16+L16+O16</f>
        <v>6</v>
      </c>
      <c r="S16" s="4622">
        <f>D16+G16+J16+M16+P16</f>
        <v>1</v>
      </c>
      <c r="T16" s="4623">
        <f>E16+H16+K16+N16+Q16</f>
        <v>7</v>
      </c>
    </row>
    <row r="17" spans="2:21" ht="47.25" outlineLevel="1" thickBot="1">
      <c r="B17" s="2047" t="s">
        <v>19</v>
      </c>
      <c r="C17" s="2910">
        <f>C16</f>
        <v>1</v>
      </c>
      <c r="D17" s="2910">
        <f t="shared" ref="D17:T17" si="6">D16</f>
        <v>0</v>
      </c>
      <c r="E17" s="2910">
        <f t="shared" si="6"/>
        <v>1</v>
      </c>
      <c r="F17" s="2910">
        <f t="shared" si="6"/>
        <v>3</v>
      </c>
      <c r="G17" s="2910">
        <f t="shared" si="6"/>
        <v>0</v>
      </c>
      <c r="H17" s="2911">
        <f t="shared" si="6"/>
        <v>3</v>
      </c>
      <c r="I17" s="2910">
        <f t="shared" si="6"/>
        <v>1</v>
      </c>
      <c r="J17" s="2910">
        <f t="shared" si="6"/>
        <v>0</v>
      </c>
      <c r="K17" s="2910">
        <f t="shared" si="6"/>
        <v>1</v>
      </c>
      <c r="L17" s="2910">
        <f t="shared" si="6"/>
        <v>1</v>
      </c>
      <c r="M17" s="2910">
        <f t="shared" si="6"/>
        <v>0</v>
      </c>
      <c r="N17" s="2912">
        <f t="shared" si="6"/>
        <v>1</v>
      </c>
      <c r="O17" s="2913">
        <f t="shared" si="6"/>
        <v>0</v>
      </c>
      <c r="P17" s="2910">
        <v>1</v>
      </c>
      <c r="Q17" s="2911">
        <v>1</v>
      </c>
      <c r="R17" s="4624">
        <f t="shared" si="6"/>
        <v>6</v>
      </c>
      <c r="S17" s="4624">
        <f t="shared" si="6"/>
        <v>1</v>
      </c>
      <c r="T17" s="2912">
        <f t="shared" si="6"/>
        <v>7</v>
      </c>
    </row>
    <row r="18" spans="2:21" ht="30.75" thickBot="1">
      <c r="B18" s="2914" t="s">
        <v>20</v>
      </c>
      <c r="C18" s="2915">
        <f>C14+C17</f>
        <v>33</v>
      </c>
      <c r="D18" s="2915">
        <f t="shared" ref="D18:T18" si="7">D14+D17</f>
        <v>6</v>
      </c>
      <c r="E18" s="2915">
        <f t="shared" si="7"/>
        <v>39</v>
      </c>
      <c r="F18" s="2915">
        <f t="shared" si="7"/>
        <v>32</v>
      </c>
      <c r="G18" s="2915">
        <f t="shared" si="7"/>
        <v>10</v>
      </c>
      <c r="H18" s="2915">
        <f t="shared" si="7"/>
        <v>42</v>
      </c>
      <c r="I18" s="2915">
        <f t="shared" si="7"/>
        <v>28</v>
      </c>
      <c r="J18" s="2915">
        <f t="shared" si="7"/>
        <v>5</v>
      </c>
      <c r="K18" s="2915">
        <f t="shared" si="7"/>
        <v>33</v>
      </c>
      <c r="L18" s="2915">
        <f t="shared" si="7"/>
        <v>24</v>
      </c>
      <c r="M18" s="2915">
        <f t="shared" si="7"/>
        <v>3</v>
      </c>
      <c r="N18" s="2915">
        <f t="shared" si="7"/>
        <v>27</v>
      </c>
      <c r="O18" s="2915">
        <f t="shared" si="7"/>
        <v>28</v>
      </c>
      <c r="P18" s="2915">
        <f t="shared" si="7"/>
        <v>6</v>
      </c>
      <c r="Q18" s="2915">
        <f t="shared" si="7"/>
        <v>34</v>
      </c>
      <c r="R18" s="4625">
        <f t="shared" si="7"/>
        <v>145</v>
      </c>
      <c r="S18" s="4625">
        <f t="shared" si="7"/>
        <v>30</v>
      </c>
      <c r="T18" s="4626">
        <f t="shared" si="7"/>
        <v>175</v>
      </c>
      <c r="U18" s="1056"/>
    </row>
    <row r="19" spans="2:21">
      <c r="B19" s="109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</row>
    <row r="20" spans="2:21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8"/>
      <c r="O20" s="108"/>
      <c r="P20" s="108"/>
      <c r="Q20" s="108"/>
      <c r="R20" s="108"/>
      <c r="S20" s="108"/>
      <c r="T20" s="108"/>
    </row>
    <row r="21" spans="2:21">
      <c r="B21" s="7069"/>
      <c r="C21" s="7069"/>
      <c r="D21" s="7069"/>
      <c r="E21" s="7069"/>
      <c r="F21" s="7069"/>
      <c r="G21" s="7069"/>
      <c r="H21" s="7069"/>
      <c r="I21" s="7069"/>
      <c r="J21" s="7069"/>
      <c r="K21" s="7069"/>
      <c r="L21" s="7069"/>
      <c r="M21" s="7069"/>
      <c r="N21" s="7069"/>
      <c r="O21" s="7069"/>
      <c r="P21" s="7069"/>
      <c r="Q21" s="7069"/>
      <c r="R21" s="7069"/>
      <c r="S21" s="7069"/>
      <c r="T21" s="7069"/>
    </row>
    <row r="22" spans="2:21">
      <c r="B22" s="1913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</row>
    <row r="24" spans="2:21">
      <c r="B24" s="109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</row>
    <row r="25" spans="2:21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Лист51">
    <tabColor rgb="FF00B050"/>
  </sheetPr>
  <dimension ref="A1:J22"/>
  <sheetViews>
    <sheetView zoomScale="75" zoomScaleNormal="75" workbookViewId="0">
      <selection activeCell="G24" sqref="G24"/>
    </sheetView>
  </sheetViews>
  <sheetFormatPr defaultRowHeight="20.25"/>
  <cols>
    <col min="1" max="1" width="73.42578125" style="267" customWidth="1"/>
    <col min="2" max="2" width="11.42578125" style="267" customWidth="1"/>
    <col min="3" max="3" width="12.140625" style="267" customWidth="1"/>
    <col min="4" max="4" width="11" style="267" customWidth="1"/>
    <col min="5" max="5" width="11.5703125" style="267" customWidth="1"/>
    <col min="6" max="6" width="12.5703125" style="267" customWidth="1"/>
    <col min="7" max="7" width="10.7109375" style="267" customWidth="1"/>
    <col min="8" max="8" width="12.42578125" style="267" customWidth="1"/>
    <col min="9" max="9" width="13.140625" style="267" customWidth="1"/>
    <col min="10" max="10" width="11.42578125" style="267" customWidth="1"/>
    <col min="11" max="256" width="9.140625" style="267"/>
    <col min="257" max="257" width="89" style="267" customWidth="1"/>
    <col min="258" max="258" width="11.42578125" style="267" customWidth="1"/>
    <col min="259" max="259" width="12.140625" style="267" customWidth="1"/>
    <col min="260" max="260" width="11" style="267" customWidth="1"/>
    <col min="261" max="261" width="11.5703125" style="267" customWidth="1"/>
    <col min="262" max="262" width="9.85546875" style="267" customWidth="1"/>
    <col min="263" max="263" width="9.5703125" style="267" customWidth="1"/>
    <col min="264" max="264" width="12.42578125" style="267" customWidth="1"/>
    <col min="265" max="265" width="13.140625" style="267" customWidth="1"/>
    <col min="266" max="266" width="10.7109375" style="267" customWidth="1"/>
    <col min="267" max="512" width="9.140625" style="267"/>
    <col min="513" max="513" width="89" style="267" customWidth="1"/>
    <col min="514" max="514" width="11.42578125" style="267" customWidth="1"/>
    <col min="515" max="515" width="12.140625" style="267" customWidth="1"/>
    <col min="516" max="516" width="11" style="267" customWidth="1"/>
    <col min="517" max="517" width="11.5703125" style="267" customWidth="1"/>
    <col min="518" max="518" width="9.85546875" style="267" customWidth="1"/>
    <col min="519" max="519" width="9.5703125" style="267" customWidth="1"/>
    <col min="520" max="520" width="12.42578125" style="267" customWidth="1"/>
    <col min="521" max="521" width="13.140625" style="267" customWidth="1"/>
    <col min="522" max="522" width="10.7109375" style="267" customWidth="1"/>
    <col min="523" max="768" width="9.140625" style="267"/>
    <col min="769" max="769" width="89" style="267" customWidth="1"/>
    <col min="770" max="770" width="11.42578125" style="267" customWidth="1"/>
    <col min="771" max="771" width="12.140625" style="267" customWidth="1"/>
    <col min="772" max="772" width="11" style="267" customWidth="1"/>
    <col min="773" max="773" width="11.5703125" style="267" customWidth="1"/>
    <col min="774" max="774" width="9.85546875" style="267" customWidth="1"/>
    <col min="775" max="775" width="9.5703125" style="267" customWidth="1"/>
    <col min="776" max="776" width="12.42578125" style="267" customWidth="1"/>
    <col min="777" max="777" width="13.140625" style="267" customWidth="1"/>
    <col min="778" max="778" width="10.7109375" style="267" customWidth="1"/>
    <col min="779" max="1024" width="9.140625" style="267"/>
    <col min="1025" max="1025" width="89" style="267" customWidth="1"/>
    <col min="1026" max="1026" width="11.42578125" style="267" customWidth="1"/>
    <col min="1027" max="1027" width="12.140625" style="267" customWidth="1"/>
    <col min="1028" max="1028" width="11" style="267" customWidth="1"/>
    <col min="1029" max="1029" width="11.5703125" style="267" customWidth="1"/>
    <col min="1030" max="1030" width="9.85546875" style="267" customWidth="1"/>
    <col min="1031" max="1031" width="9.5703125" style="267" customWidth="1"/>
    <col min="1032" max="1032" width="12.42578125" style="267" customWidth="1"/>
    <col min="1033" max="1033" width="13.140625" style="267" customWidth="1"/>
    <col min="1034" max="1034" width="10.7109375" style="267" customWidth="1"/>
    <col min="1035" max="1280" width="9.140625" style="267"/>
    <col min="1281" max="1281" width="89" style="267" customWidth="1"/>
    <col min="1282" max="1282" width="11.42578125" style="267" customWidth="1"/>
    <col min="1283" max="1283" width="12.140625" style="267" customWidth="1"/>
    <col min="1284" max="1284" width="11" style="267" customWidth="1"/>
    <col min="1285" max="1285" width="11.5703125" style="267" customWidth="1"/>
    <col min="1286" max="1286" width="9.85546875" style="267" customWidth="1"/>
    <col min="1287" max="1287" width="9.5703125" style="267" customWidth="1"/>
    <col min="1288" max="1288" width="12.42578125" style="267" customWidth="1"/>
    <col min="1289" max="1289" width="13.140625" style="267" customWidth="1"/>
    <col min="1290" max="1290" width="10.7109375" style="267" customWidth="1"/>
    <col min="1291" max="1536" width="9.140625" style="267"/>
    <col min="1537" max="1537" width="89" style="267" customWidth="1"/>
    <col min="1538" max="1538" width="11.42578125" style="267" customWidth="1"/>
    <col min="1539" max="1539" width="12.140625" style="267" customWidth="1"/>
    <col min="1540" max="1540" width="11" style="267" customWidth="1"/>
    <col min="1541" max="1541" width="11.5703125" style="267" customWidth="1"/>
    <col min="1542" max="1542" width="9.85546875" style="267" customWidth="1"/>
    <col min="1543" max="1543" width="9.5703125" style="267" customWidth="1"/>
    <col min="1544" max="1544" width="12.42578125" style="267" customWidth="1"/>
    <col min="1545" max="1545" width="13.140625" style="267" customWidth="1"/>
    <col min="1546" max="1546" width="10.7109375" style="267" customWidth="1"/>
    <col min="1547" max="1792" width="9.140625" style="267"/>
    <col min="1793" max="1793" width="89" style="267" customWidth="1"/>
    <col min="1794" max="1794" width="11.42578125" style="267" customWidth="1"/>
    <col min="1795" max="1795" width="12.140625" style="267" customWidth="1"/>
    <col min="1796" max="1796" width="11" style="267" customWidth="1"/>
    <col min="1797" max="1797" width="11.5703125" style="267" customWidth="1"/>
    <col min="1798" max="1798" width="9.85546875" style="267" customWidth="1"/>
    <col min="1799" max="1799" width="9.5703125" style="267" customWidth="1"/>
    <col min="1800" max="1800" width="12.42578125" style="267" customWidth="1"/>
    <col min="1801" max="1801" width="13.140625" style="267" customWidth="1"/>
    <col min="1802" max="1802" width="10.7109375" style="267" customWidth="1"/>
    <col min="1803" max="2048" width="9.140625" style="267"/>
    <col min="2049" max="2049" width="89" style="267" customWidth="1"/>
    <col min="2050" max="2050" width="11.42578125" style="267" customWidth="1"/>
    <col min="2051" max="2051" width="12.140625" style="267" customWidth="1"/>
    <col min="2052" max="2052" width="11" style="267" customWidth="1"/>
    <col min="2053" max="2053" width="11.5703125" style="267" customWidth="1"/>
    <col min="2054" max="2054" width="9.85546875" style="267" customWidth="1"/>
    <col min="2055" max="2055" width="9.5703125" style="267" customWidth="1"/>
    <col min="2056" max="2056" width="12.42578125" style="267" customWidth="1"/>
    <col min="2057" max="2057" width="13.140625" style="267" customWidth="1"/>
    <col min="2058" max="2058" width="10.7109375" style="267" customWidth="1"/>
    <col min="2059" max="2304" width="9.140625" style="267"/>
    <col min="2305" max="2305" width="89" style="267" customWidth="1"/>
    <col min="2306" max="2306" width="11.42578125" style="267" customWidth="1"/>
    <col min="2307" max="2307" width="12.140625" style="267" customWidth="1"/>
    <col min="2308" max="2308" width="11" style="267" customWidth="1"/>
    <col min="2309" max="2309" width="11.5703125" style="267" customWidth="1"/>
    <col min="2310" max="2310" width="9.85546875" style="267" customWidth="1"/>
    <col min="2311" max="2311" width="9.5703125" style="267" customWidth="1"/>
    <col min="2312" max="2312" width="12.42578125" style="267" customWidth="1"/>
    <col min="2313" max="2313" width="13.140625" style="267" customWidth="1"/>
    <col min="2314" max="2314" width="10.7109375" style="267" customWidth="1"/>
    <col min="2315" max="2560" width="9.140625" style="267"/>
    <col min="2561" max="2561" width="89" style="267" customWidth="1"/>
    <col min="2562" max="2562" width="11.42578125" style="267" customWidth="1"/>
    <col min="2563" max="2563" width="12.140625" style="267" customWidth="1"/>
    <col min="2564" max="2564" width="11" style="267" customWidth="1"/>
    <col min="2565" max="2565" width="11.5703125" style="267" customWidth="1"/>
    <col min="2566" max="2566" width="9.85546875" style="267" customWidth="1"/>
    <col min="2567" max="2567" width="9.5703125" style="267" customWidth="1"/>
    <col min="2568" max="2568" width="12.42578125" style="267" customWidth="1"/>
    <col min="2569" max="2569" width="13.140625" style="267" customWidth="1"/>
    <col min="2570" max="2570" width="10.7109375" style="267" customWidth="1"/>
    <col min="2571" max="2816" width="9.140625" style="267"/>
    <col min="2817" max="2817" width="89" style="267" customWidth="1"/>
    <col min="2818" max="2818" width="11.42578125" style="267" customWidth="1"/>
    <col min="2819" max="2819" width="12.140625" style="267" customWidth="1"/>
    <col min="2820" max="2820" width="11" style="267" customWidth="1"/>
    <col min="2821" max="2821" width="11.5703125" style="267" customWidth="1"/>
    <col min="2822" max="2822" width="9.85546875" style="267" customWidth="1"/>
    <col min="2823" max="2823" width="9.5703125" style="267" customWidth="1"/>
    <col min="2824" max="2824" width="12.42578125" style="267" customWidth="1"/>
    <col min="2825" max="2825" width="13.140625" style="267" customWidth="1"/>
    <col min="2826" max="2826" width="10.7109375" style="267" customWidth="1"/>
    <col min="2827" max="3072" width="9.140625" style="267"/>
    <col min="3073" max="3073" width="89" style="267" customWidth="1"/>
    <col min="3074" max="3074" width="11.42578125" style="267" customWidth="1"/>
    <col min="3075" max="3075" width="12.140625" style="267" customWidth="1"/>
    <col min="3076" max="3076" width="11" style="267" customWidth="1"/>
    <col min="3077" max="3077" width="11.5703125" style="267" customWidth="1"/>
    <col min="3078" max="3078" width="9.85546875" style="267" customWidth="1"/>
    <col min="3079" max="3079" width="9.5703125" style="267" customWidth="1"/>
    <col min="3080" max="3080" width="12.42578125" style="267" customWidth="1"/>
    <col min="3081" max="3081" width="13.140625" style="267" customWidth="1"/>
    <col min="3082" max="3082" width="10.7109375" style="267" customWidth="1"/>
    <col min="3083" max="3328" width="9.140625" style="267"/>
    <col min="3329" max="3329" width="89" style="267" customWidth="1"/>
    <col min="3330" max="3330" width="11.42578125" style="267" customWidth="1"/>
    <col min="3331" max="3331" width="12.140625" style="267" customWidth="1"/>
    <col min="3332" max="3332" width="11" style="267" customWidth="1"/>
    <col min="3333" max="3333" width="11.5703125" style="267" customWidth="1"/>
    <col min="3334" max="3334" width="9.85546875" style="267" customWidth="1"/>
    <col min="3335" max="3335" width="9.5703125" style="267" customWidth="1"/>
    <col min="3336" max="3336" width="12.42578125" style="267" customWidth="1"/>
    <col min="3337" max="3337" width="13.140625" style="267" customWidth="1"/>
    <col min="3338" max="3338" width="10.7109375" style="267" customWidth="1"/>
    <col min="3339" max="3584" width="9.140625" style="267"/>
    <col min="3585" max="3585" width="89" style="267" customWidth="1"/>
    <col min="3586" max="3586" width="11.42578125" style="267" customWidth="1"/>
    <col min="3587" max="3587" width="12.140625" style="267" customWidth="1"/>
    <col min="3588" max="3588" width="11" style="267" customWidth="1"/>
    <col min="3589" max="3589" width="11.5703125" style="267" customWidth="1"/>
    <col min="3590" max="3590" width="9.85546875" style="267" customWidth="1"/>
    <col min="3591" max="3591" width="9.5703125" style="267" customWidth="1"/>
    <col min="3592" max="3592" width="12.42578125" style="267" customWidth="1"/>
    <col min="3593" max="3593" width="13.140625" style="267" customWidth="1"/>
    <col min="3594" max="3594" width="10.7109375" style="267" customWidth="1"/>
    <col min="3595" max="3840" width="9.140625" style="267"/>
    <col min="3841" max="3841" width="89" style="267" customWidth="1"/>
    <col min="3842" max="3842" width="11.42578125" style="267" customWidth="1"/>
    <col min="3843" max="3843" width="12.140625" style="267" customWidth="1"/>
    <col min="3844" max="3844" width="11" style="267" customWidth="1"/>
    <col min="3845" max="3845" width="11.5703125" style="267" customWidth="1"/>
    <col min="3846" max="3846" width="9.85546875" style="267" customWidth="1"/>
    <col min="3847" max="3847" width="9.5703125" style="267" customWidth="1"/>
    <col min="3848" max="3848" width="12.42578125" style="267" customWidth="1"/>
    <col min="3849" max="3849" width="13.140625" style="267" customWidth="1"/>
    <col min="3850" max="3850" width="10.7109375" style="267" customWidth="1"/>
    <col min="3851" max="4096" width="9.140625" style="267"/>
    <col min="4097" max="4097" width="89" style="267" customWidth="1"/>
    <col min="4098" max="4098" width="11.42578125" style="267" customWidth="1"/>
    <col min="4099" max="4099" width="12.140625" style="267" customWidth="1"/>
    <col min="4100" max="4100" width="11" style="267" customWidth="1"/>
    <col min="4101" max="4101" width="11.5703125" style="267" customWidth="1"/>
    <col min="4102" max="4102" width="9.85546875" style="267" customWidth="1"/>
    <col min="4103" max="4103" width="9.5703125" style="267" customWidth="1"/>
    <col min="4104" max="4104" width="12.42578125" style="267" customWidth="1"/>
    <col min="4105" max="4105" width="13.140625" style="267" customWidth="1"/>
    <col min="4106" max="4106" width="10.7109375" style="267" customWidth="1"/>
    <col min="4107" max="4352" width="9.140625" style="267"/>
    <col min="4353" max="4353" width="89" style="267" customWidth="1"/>
    <col min="4354" max="4354" width="11.42578125" style="267" customWidth="1"/>
    <col min="4355" max="4355" width="12.140625" style="267" customWidth="1"/>
    <col min="4356" max="4356" width="11" style="267" customWidth="1"/>
    <col min="4357" max="4357" width="11.5703125" style="267" customWidth="1"/>
    <col min="4358" max="4358" width="9.85546875" style="267" customWidth="1"/>
    <col min="4359" max="4359" width="9.5703125" style="267" customWidth="1"/>
    <col min="4360" max="4360" width="12.42578125" style="267" customWidth="1"/>
    <col min="4361" max="4361" width="13.140625" style="267" customWidth="1"/>
    <col min="4362" max="4362" width="10.7109375" style="267" customWidth="1"/>
    <col min="4363" max="4608" width="9.140625" style="267"/>
    <col min="4609" max="4609" width="89" style="267" customWidth="1"/>
    <col min="4610" max="4610" width="11.42578125" style="267" customWidth="1"/>
    <col min="4611" max="4611" width="12.140625" style="267" customWidth="1"/>
    <col min="4612" max="4612" width="11" style="267" customWidth="1"/>
    <col min="4613" max="4613" width="11.5703125" style="267" customWidth="1"/>
    <col min="4614" max="4614" width="9.85546875" style="267" customWidth="1"/>
    <col min="4615" max="4615" width="9.5703125" style="267" customWidth="1"/>
    <col min="4616" max="4616" width="12.42578125" style="267" customWidth="1"/>
    <col min="4617" max="4617" width="13.140625" style="267" customWidth="1"/>
    <col min="4618" max="4618" width="10.7109375" style="267" customWidth="1"/>
    <col min="4619" max="4864" width="9.140625" style="267"/>
    <col min="4865" max="4865" width="89" style="267" customWidth="1"/>
    <col min="4866" max="4866" width="11.42578125" style="267" customWidth="1"/>
    <col min="4867" max="4867" width="12.140625" style="267" customWidth="1"/>
    <col min="4868" max="4868" width="11" style="267" customWidth="1"/>
    <col min="4869" max="4869" width="11.5703125" style="267" customWidth="1"/>
    <col min="4870" max="4870" width="9.85546875" style="267" customWidth="1"/>
    <col min="4871" max="4871" width="9.5703125" style="267" customWidth="1"/>
    <col min="4872" max="4872" width="12.42578125" style="267" customWidth="1"/>
    <col min="4873" max="4873" width="13.140625" style="267" customWidth="1"/>
    <col min="4874" max="4874" width="10.7109375" style="267" customWidth="1"/>
    <col min="4875" max="5120" width="9.140625" style="267"/>
    <col min="5121" max="5121" width="89" style="267" customWidth="1"/>
    <col min="5122" max="5122" width="11.42578125" style="267" customWidth="1"/>
    <col min="5123" max="5123" width="12.140625" style="267" customWidth="1"/>
    <col min="5124" max="5124" width="11" style="267" customWidth="1"/>
    <col min="5125" max="5125" width="11.5703125" style="267" customWidth="1"/>
    <col min="5126" max="5126" width="9.85546875" style="267" customWidth="1"/>
    <col min="5127" max="5127" width="9.5703125" style="267" customWidth="1"/>
    <col min="5128" max="5128" width="12.42578125" style="267" customWidth="1"/>
    <col min="5129" max="5129" width="13.140625" style="267" customWidth="1"/>
    <col min="5130" max="5130" width="10.7109375" style="267" customWidth="1"/>
    <col min="5131" max="5376" width="9.140625" style="267"/>
    <col min="5377" max="5377" width="89" style="267" customWidth="1"/>
    <col min="5378" max="5378" width="11.42578125" style="267" customWidth="1"/>
    <col min="5379" max="5379" width="12.140625" style="267" customWidth="1"/>
    <col min="5380" max="5380" width="11" style="267" customWidth="1"/>
    <col min="5381" max="5381" width="11.5703125" style="267" customWidth="1"/>
    <col min="5382" max="5382" width="9.85546875" style="267" customWidth="1"/>
    <col min="5383" max="5383" width="9.5703125" style="267" customWidth="1"/>
    <col min="5384" max="5384" width="12.42578125" style="267" customWidth="1"/>
    <col min="5385" max="5385" width="13.140625" style="267" customWidth="1"/>
    <col min="5386" max="5386" width="10.7109375" style="267" customWidth="1"/>
    <col min="5387" max="5632" width="9.140625" style="267"/>
    <col min="5633" max="5633" width="89" style="267" customWidth="1"/>
    <col min="5634" max="5634" width="11.42578125" style="267" customWidth="1"/>
    <col min="5635" max="5635" width="12.140625" style="267" customWidth="1"/>
    <col min="5636" max="5636" width="11" style="267" customWidth="1"/>
    <col min="5637" max="5637" width="11.5703125" style="267" customWidth="1"/>
    <col min="5638" max="5638" width="9.85546875" style="267" customWidth="1"/>
    <col min="5639" max="5639" width="9.5703125" style="267" customWidth="1"/>
    <col min="5640" max="5640" width="12.42578125" style="267" customWidth="1"/>
    <col min="5641" max="5641" width="13.140625" style="267" customWidth="1"/>
    <col min="5642" max="5642" width="10.7109375" style="267" customWidth="1"/>
    <col min="5643" max="5888" width="9.140625" style="267"/>
    <col min="5889" max="5889" width="89" style="267" customWidth="1"/>
    <col min="5890" max="5890" width="11.42578125" style="267" customWidth="1"/>
    <col min="5891" max="5891" width="12.140625" style="267" customWidth="1"/>
    <col min="5892" max="5892" width="11" style="267" customWidth="1"/>
    <col min="5893" max="5893" width="11.5703125" style="267" customWidth="1"/>
    <col min="5894" max="5894" width="9.85546875" style="267" customWidth="1"/>
    <col min="5895" max="5895" width="9.5703125" style="267" customWidth="1"/>
    <col min="5896" max="5896" width="12.42578125" style="267" customWidth="1"/>
    <col min="5897" max="5897" width="13.140625" style="267" customWidth="1"/>
    <col min="5898" max="5898" width="10.7109375" style="267" customWidth="1"/>
    <col min="5899" max="6144" width="9.140625" style="267"/>
    <col min="6145" max="6145" width="89" style="267" customWidth="1"/>
    <col min="6146" max="6146" width="11.42578125" style="267" customWidth="1"/>
    <col min="6147" max="6147" width="12.140625" style="267" customWidth="1"/>
    <col min="6148" max="6148" width="11" style="267" customWidth="1"/>
    <col min="6149" max="6149" width="11.5703125" style="267" customWidth="1"/>
    <col min="6150" max="6150" width="9.85546875" style="267" customWidth="1"/>
    <col min="6151" max="6151" width="9.5703125" style="267" customWidth="1"/>
    <col min="6152" max="6152" width="12.42578125" style="267" customWidth="1"/>
    <col min="6153" max="6153" width="13.140625" style="267" customWidth="1"/>
    <col min="6154" max="6154" width="10.7109375" style="267" customWidth="1"/>
    <col min="6155" max="6400" width="9.140625" style="267"/>
    <col min="6401" max="6401" width="89" style="267" customWidth="1"/>
    <col min="6402" max="6402" width="11.42578125" style="267" customWidth="1"/>
    <col min="6403" max="6403" width="12.140625" style="267" customWidth="1"/>
    <col min="6404" max="6404" width="11" style="267" customWidth="1"/>
    <col min="6405" max="6405" width="11.5703125" style="267" customWidth="1"/>
    <col min="6406" max="6406" width="9.85546875" style="267" customWidth="1"/>
    <col min="6407" max="6407" width="9.5703125" style="267" customWidth="1"/>
    <col min="6408" max="6408" width="12.42578125" style="267" customWidth="1"/>
    <col min="6409" max="6409" width="13.140625" style="267" customWidth="1"/>
    <col min="6410" max="6410" width="10.7109375" style="267" customWidth="1"/>
    <col min="6411" max="6656" width="9.140625" style="267"/>
    <col min="6657" max="6657" width="89" style="267" customWidth="1"/>
    <col min="6658" max="6658" width="11.42578125" style="267" customWidth="1"/>
    <col min="6659" max="6659" width="12.140625" style="267" customWidth="1"/>
    <col min="6660" max="6660" width="11" style="267" customWidth="1"/>
    <col min="6661" max="6661" width="11.5703125" style="267" customWidth="1"/>
    <col min="6662" max="6662" width="9.85546875" style="267" customWidth="1"/>
    <col min="6663" max="6663" width="9.5703125" style="267" customWidth="1"/>
    <col min="6664" max="6664" width="12.42578125" style="267" customWidth="1"/>
    <col min="6665" max="6665" width="13.140625" style="267" customWidth="1"/>
    <col min="6666" max="6666" width="10.7109375" style="267" customWidth="1"/>
    <col min="6667" max="6912" width="9.140625" style="267"/>
    <col min="6913" max="6913" width="89" style="267" customWidth="1"/>
    <col min="6914" max="6914" width="11.42578125" style="267" customWidth="1"/>
    <col min="6915" max="6915" width="12.140625" style="267" customWidth="1"/>
    <col min="6916" max="6916" width="11" style="267" customWidth="1"/>
    <col min="6917" max="6917" width="11.5703125" style="267" customWidth="1"/>
    <col min="6918" max="6918" width="9.85546875" style="267" customWidth="1"/>
    <col min="6919" max="6919" width="9.5703125" style="267" customWidth="1"/>
    <col min="6920" max="6920" width="12.42578125" style="267" customWidth="1"/>
    <col min="6921" max="6921" width="13.140625" style="267" customWidth="1"/>
    <col min="6922" max="6922" width="10.7109375" style="267" customWidth="1"/>
    <col min="6923" max="7168" width="9.140625" style="267"/>
    <col min="7169" max="7169" width="89" style="267" customWidth="1"/>
    <col min="7170" max="7170" width="11.42578125" style="267" customWidth="1"/>
    <col min="7171" max="7171" width="12.140625" style="267" customWidth="1"/>
    <col min="7172" max="7172" width="11" style="267" customWidth="1"/>
    <col min="7173" max="7173" width="11.5703125" style="267" customWidth="1"/>
    <col min="7174" max="7174" width="9.85546875" style="267" customWidth="1"/>
    <col min="7175" max="7175" width="9.5703125" style="267" customWidth="1"/>
    <col min="7176" max="7176" width="12.42578125" style="267" customWidth="1"/>
    <col min="7177" max="7177" width="13.140625" style="267" customWidth="1"/>
    <col min="7178" max="7178" width="10.7109375" style="267" customWidth="1"/>
    <col min="7179" max="7424" width="9.140625" style="267"/>
    <col min="7425" max="7425" width="89" style="267" customWidth="1"/>
    <col min="7426" max="7426" width="11.42578125" style="267" customWidth="1"/>
    <col min="7427" max="7427" width="12.140625" style="267" customWidth="1"/>
    <col min="7428" max="7428" width="11" style="267" customWidth="1"/>
    <col min="7429" max="7429" width="11.5703125" style="267" customWidth="1"/>
    <col min="7430" max="7430" width="9.85546875" style="267" customWidth="1"/>
    <col min="7431" max="7431" width="9.5703125" style="267" customWidth="1"/>
    <col min="7432" max="7432" width="12.42578125" style="267" customWidth="1"/>
    <col min="7433" max="7433" width="13.140625" style="267" customWidth="1"/>
    <col min="7434" max="7434" width="10.7109375" style="267" customWidth="1"/>
    <col min="7435" max="7680" width="9.140625" style="267"/>
    <col min="7681" max="7681" width="89" style="267" customWidth="1"/>
    <col min="7682" max="7682" width="11.42578125" style="267" customWidth="1"/>
    <col min="7683" max="7683" width="12.140625" style="267" customWidth="1"/>
    <col min="7684" max="7684" width="11" style="267" customWidth="1"/>
    <col min="7685" max="7685" width="11.5703125" style="267" customWidth="1"/>
    <col min="7686" max="7686" width="9.85546875" style="267" customWidth="1"/>
    <col min="7687" max="7687" width="9.5703125" style="267" customWidth="1"/>
    <col min="7688" max="7688" width="12.42578125" style="267" customWidth="1"/>
    <col min="7689" max="7689" width="13.140625" style="267" customWidth="1"/>
    <col min="7690" max="7690" width="10.7109375" style="267" customWidth="1"/>
    <col min="7691" max="7936" width="9.140625" style="267"/>
    <col min="7937" max="7937" width="89" style="267" customWidth="1"/>
    <col min="7938" max="7938" width="11.42578125" style="267" customWidth="1"/>
    <col min="7939" max="7939" width="12.140625" style="267" customWidth="1"/>
    <col min="7940" max="7940" width="11" style="267" customWidth="1"/>
    <col min="7941" max="7941" width="11.5703125" style="267" customWidth="1"/>
    <col min="7942" max="7942" width="9.85546875" style="267" customWidth="1"/>
    <col min="7943" max="7943" width="9.5703125" style="267" customWidth="1"/>
    <col min="7944" max="7944" width="12.42578125" style="267" customWidth="1"/>
    <col min="7945" max="7945" width="13.140625" style="267" customWidth="1"/>
    <col min="7946" max="7946" width="10.7109375" style="267" customWidth="1"/>
    <col min="7947" max="8192" width="9.140625" style="267"/>
    <col min="8193" max="8193" width="89" style="267" customWidth="1"/>
    <col min="8194" max="8194" width="11.42578125" style="267" customWidth="1"/>
    <col min="8195" max="8195" width="12.140625" style="267" customWidth="1"/>
    <col min="8196" max="8196" width="11" style="267" customWidth="1"/>
    <col min="8197" max="8197" width="11.5703125" style="267" customWidth="1"/>
    <col min="8198" max="8198" width="9.85546875" style="267" customWidth="1"/>
    <col min="8199" max="8199" width="9.5703125" style="267" customWidth="1"/>
    <col min="8200" max="8200" width="12.42578125" style="267" customWidth="1"/>
    <col min="8201" max="8201" width="13.140625" style="267" customWidth="1"/>
    <col min="8202" max="8202" width="10.7109375" style="267" customWidth="1"/>
    <col min="8203" max="8448" width="9.140625" style="267"/>
    <col min="8449" max="8449" width="89" style="267" customWidth="1"/>
    <col min="8450" max="8450" width="11.42578125" style="267" customWidth="1"/>
    <col min="8451" max="8451" width="12.140625" style="267" customWidth="1"/>
    <col min="8452" max="8452" width="11" style="267" customWidth="1"/>
    <col min="8453" max="8453" width="11.5703125" style="267" customWidth="1"/>
    <col min="8454" max="8454" width="9.85546875" style="267" customWidth="1"/>
    <col min="8455" max="8455" width="9.5703125" style="267" customWidth="1"/>
    <col min="8456" max="8456" width="12.42578125" style="267" customWidth="1"/>
    <col min="8457" max="8457" width="13.140625" style="267" customWidth="1"/>
    <col min="8458" max="8458" width="10.7109375" style="267" customWidth="1"/>
    <col min="8459" max="8704" width="9.140625" style="267"/>
    <col min="8705" max="8705" width="89" style="267" customWidth="1"/>
    <col min="8706" max="8706" width="11.42578125" style="267" customWidth="1"/>
    <col min="8707" max="8707" width="12.140625" style="267" customWidth="1"/>
    <col min="8708" max="8708" width="11" style="267" customWidth="1"/>
    <col min="8709" max="8709" width="11.5703125" style="267" customWidth="1"/>
    <col min="8710" max="8710" width="9.85546875" style="267" customWidth="1"/>
    <col min="8711" max="8711" width="9.5703125" style="267" customWidth="1"/>
    <col min="8712" max="8712" width="12.42578125" style="267" customWidth="1"/>
    <col min="8713" max="8713" width="13.140625" style="267" customWidth="1"/>
    <col min="8714" max="8714" width="10.7109375" style="267" customWidth="1"/>
    <col min="8715" max="8960" width="9.140625" style="267"/>
    <col min="8961" max="8961" width="89" style="267" customWidth="1"/>
    <col min="8962" max="8962" width="11.42578125" style="267" customWidth="1"/>
    <col min="8963" max="8963" width="12.140625" style="267" customWidth="1"/>
    <col min="8964" max="8964" width="11" style="267" customWidth="1"/>
    <col min="8965" max="8965" width="11.5703125" style="267" customWidth="1"/>
    <col min="8966" max="8966" width="9.85546875" style="267" customWidth="1"/>
    <col min="8967" max="8967" width="9.5703125" style="267" customWidth="1"/>
    <col min="8968" max="8968" width="12.42578125" style="267" customWidth="1"/>
    <col min="8969" max="8969" width="13.140625" style="267" customWidth="1"/>
    <col min="8970" max="8970" width="10.7109375" style="267" customWidth="1"/>
    <col min="8971" max="9216" width="9.140625" style="267"/>
    <col min="9217" max="9217" width="89" style="267" customWidth="1"/>
    <col min="9218" max="9218" width="11.42578125" style="267" customWidth="1"/>
    <col min="9219" max="9219" width="12.140625" style="267" customWidth="1"/>
    <col min="9220" max="9220" width="11" style="267" customWidth="1"/>
    <col min="9221" max="9221" width="11.5703125" style="267" customWidth="1"/>
    <col min="9222" max="9222" width="9.85546875" style="267" customWidth="1"/>
    <col min="9223" max="9223" width="9.5703125" style="267" customWidth="1"/>
    <col min="9224" max="9224" width="12.42578125" style="267" customWidth="1"/>
    <col min="9225" max="9225" width="13.140625" style="267" customWidth="1"/>
    <col min="9226" max="9226" width="10.7109375" style="267" customWidth="1"/>
    <col min="9227" max="9472" width="9.140625" style="267"/>
    <col min="9473" max="9473" width="89" style="267" customWidth="1"/>
    <col min="9474" max="9474" width="11.42578125" style="267" customWidth="1"/>
    <col min="9475" max="9475" width="12.140625" style="267" customWidth="1"/>
    <col min="9476" max="9476" width="11" style="267" customWidth="1"/>
    <col min="9477" max="9477" width="11.5703125" style="267" customWidth="1"/>
    <col min="9478" max="9478" width="9.85546875" style="267" customWidth="1"/>
    <col min="9479" max="9479" width="9.5703125" style="267" customWidth="1"/>
    <col min="9480" max="9480" width="12.42578125" style="267" customWidth="1"/>
    <col min="9481" max="9481" width="13.140625" style="267" customWidth="1"/>
    <col min="9482" max="9482" width="10.7109375" style="267" customWidth="1"/>
    <col min="9483" max="9728" width="9.140625" style="267"/>
    <col min="9729" max="9729" width="89" style="267" customWidth="1"/>
    <col min="9730" max="9730" width="11.42578125" style="267" customWidth="1"/>
    <col min="9731" max="9731" width="12.140625" style="267" customWidth="1"/>
    <col min="9732" max="9732" width="11" style="267" customWidth="1"/>
    <col min="9733" max="9733" width="11.5703125" style="267" customWidth="1"/>
    <col min="9734" max="9734" width="9.85546875" style="267" customWidth="1"/>
    <col min="9735" max="9735" width="9.5703125" style="267" customWidth="1"/>
    <col min="9736" max="9736" width="12.42578125" style="267" customWidth="1"/>
    <col min="9737" max="9737" width="13.140625" style="267" customWidth="1"/>
    <col min="9738" max="9738" width="10.7109375" style="267" customWidth="1"/>
    <col min="9739" max="9984" width="9.140625" style="267"/>
    <col min="9985" max="9985" width="89" style="267" customWidth="1"/>
    <col min="9986" max="9986" width="11.42578125" style="267" customWidth="1"/>
    <col min="9987" max="9987" width="12.140625" style="267" customWidth="1"/>
    <col min="9988" max="9988" width="11" style="267" customWidth="1"/>
    <col min="9989" max="9989" width="11.5703125" style="267" customWidth="1"/>
    <col min="9990" max="9990" width="9.85546875" style="267" customWidth="1"/>
    <col min="9991" max="9991" width="9.5703125" style="267" customWidth="1"/>
    <col min="9992" max="9992" width="12.42578125" style="267" customWidth="1"/>
    <col min="9993" max="9993" width="13.140625" style="267" customWidth="1"/>
    <col min="9994" max="9994" width="10.7109375" style="267" customWidth="1"/>
    <col min="9995" max="10240" width="9.140625" style="267"/>
    <col min="10241" max="10241" width="89" style="267" customWidth="1"/>
    <col min="10242" max="10242" width="11.42578125" style="267" customWidth="1"/>
    <col min="10243" max="10243" width="12.140625" style="267" customWidth="1"/>
    <col min="10244" max="10244" width="11" style="267" customWidth="1"/>
    <col min="10245" max="10245" width="11.5703125" style="267" customWidth="1"/>
    <col min="10246" max="10246" width="9.85546875" style="267" customWidth="1"/>
    <col min="10247" max="10247" width="9.5703125" style="267" customWidth="1"/>
    <col min="10248" max="10248" width="12.42578125" style="267" customWidth="1"/>
    <col min="10249" max="10249" width="13.140625" style="267" customWidth="1"/>
    <col min="10250" max="10250" width="10.7109375" style="267" customWidth="1"/>
    <col min="10251" max="10496" width="9.140625" style="267"/>
    <col min="10497" max="10497" width="89" style="267" customWidth="1"/>
    <col min="10498" max="10498" width="11.42578125" style="267" customWidth="1"/>
    <col min="10499" max="10499" width="12.140625" style="267" customWidth="1"/>
    <col min="10500" max="10500" width="11" style="267" customWidth="1"/>
    <col min="10501" max="10501" width="11.5703125" style="267" customWidth="1"/>
    <col min="10502" max="10502" width="9.85546875" style="267" customWidth="1"/>
    <col min="10503" max="10503" width="9.5703125" style="267" customWidth="1"/>
    <col min="10504" max="10504" width="12.42578125" style="267" customWidth="1"/>
    <col min="10505" max="10505" width="13.140625" style="267" customWidth="1"/>
    <col min="10506" max="10506" width="10.7109375" style="267" customWidth="1"/>
    <col min="10507" max="10752" width="9.140625" style="267"/>
    <col min="10753" max="10753" width="89" style="267" customWidth="1"/>
    <col min="10754" max="10754" width="11.42578125" style="267" customWidth="1"/>
    <col min="10755" max="10755" width="12.140625" style="267" customWidth="1"/>
    <col min="10756" max="10756" width="11" style="267" customWidth="1"/>
    <col min="10757" max="10757" width="11.5703125" style="267" customWidth="1"/>
    <col min="10758" max="10758" width="9.85546875" style="267" customWidth="1"/>
    <col min="10759" max="10759" width="9.5703125" style="267" customWidth="1"/>
    <col min="10760" max="10760" width="12.42578125" style="267" customWidth="1"/>
    <col min="10761" max="10761" width="13.140625" style="267" customWidth="1"/>
    <col min="10762" max="10762" width="10.7109375" style="267" customWidth="1"/>
    <col min="10763" max="11008" width="9.140625" style="267"/>
    <col min="11009" max="11009" width="89" style="267" customWidth="1"/>
    <col min="11010" max="11010" width="11.42578125" style="267" customWidth="1"/>
    <col min="11011" max="11011" width="12.140625" style="267" customWidth="1"/>
    <col min="11012" max="11012" width="11" style="267" customWidth="1"/>
    <col min="11013" max="11013" width="11.5703125" style="267" customWidth="1"/>
    <col min="11014" max="11014" width="9.85546875" style="267" customWidth="1"/>
    <col min="11015" max="11015" width="9.5703125" style="267" customWidth="1"/>
    <col min="11016" max="11016" width="12.42578125" style="267" customWidth="1"/>
    <col min="11017" max="11017" width="13.140625" style="267" customWidth="1"/>
    <col min="11018" max="11018" width="10.7109375" style="267" customWidth="1"/>
    <col min="11019" max="11264" width="9.140625" style="267"/>
    <col min="11265" max="11265" width="89" style="267" customWidth="1"/>
    <col min="11266" max="11266" width="11.42578125" style="267" customWidth="1"/>
    <col min="11267" max="11267" width="12.140625" style="267" customWidth="1"/>
    <col min="11268" max="11268" width="11" style="267" customWidth="1"/>
    <col min="11269" max="11269" width="11.5703125" style="267" customWidth="1"/>
    <col min="11270" max="11270" width="9.85546875" style="267" customWidth="1"/>
    <col min="11271" max="11271" width="9.5703125" style="267" customWidth="1"/>
    <col min="11272" max="11272" width="12.42578125" style="267" customWidth="1"/>
    <col min="11273" max="11273" width="13.140625" style="267" customWidth="1"/>
    <col min="11274" max="11274" width="10.7109375" style="267" customWidth="1"/>
    <col min="11275" max="11520" width="9.140625" style="267"/>
    <col min="11521" max="11521" width="89" style="267" customWidth="1"/>
    <col min="11522" max="11522" width="11.42578125" style="267" customWidth="1"/>
    <col min="11523" max="11523" width="12.140625" style="267" customWidth="1"/>
    <col min="11524" max="11524" width="11" style="267" customWidth="1"/>
    <col min="11525" max="11525" width="11.5703125" style="267" customWidth="1"/>
    <col min="11526" max="11526" width="9.85546875" style="267" customWidth="1"/>
    <col min="11527" max="11527" width="9.5703125" style="267" customWidth="1"/>
    <col min="11528" max="11528" width="12.42578125" style="267" customWidth="1"/>
    <col min="11529" max="11529" width="13.140625" style="267" customWidth="1"/>
    <col min="11530" max="11530" width="10.7109375" style="267" customWidth="1"/>
    <col min="11531" max="11776" width="9.140625" style="267"/>
    <col min="11777" max="11777" width="89" style="267" customWidth="1"/>
    <col min="11778" max="11778" width="11.42578125" style="267" customWidth="1"/>
    <col min="11779" max="11779" width="12.140625" style="267" customWidth="1"/>
    <col min="11780" max="11780" width="11" style="267" customWidth="1"/>
    <col min="11781" max="11781" width="11.5703125" style="267" customWidth="1"/>
    <col min="11782" max="11782" width="9.85546875" style="267" customWidth="1"/>
    <col min="11783" max="11783" width="9.5703125" style="267" customWidth="1"/>
    <col min="11784" max="11784" width="12.42578125" style="267" customWidth="1"/>
    <col min="11785" max="11785" width="13.140625" style="267" customWidth="1"/>
    <col min="11786" max="11786" width="10.7109375" style="267" customWidth="1"/>
    <col min="11787" max="12032" width="9.140625" style="267"/>
    <col min="12033" max="12033" width="89" style="267" customWidth="1"/>
    <col min="12034" max="12034" width="11.42578125" style="267" customWidth="1"/>
    <col min="12035" max="12035" width="12.140625" style="267" customWidth="1"/>
    <col min="12036" max="12036" width="11" style="267" customWidth="1"/>
    <col min="12037" max="12037" width="11.5703125" style="267" customWidth="1"/>
    <col min="12038" max="12038" width="9.85546875" style="267" customWidth="1"/>
    <col min="12039" max="12039" width="9.5703125" style="267" customWidth="1"/>
    <col min="12040" max="12040" width="12.42578125" style="267" customWidth="1"/>
    <col min="12041" max="12041" width="13.140625" style="267" customWidth="1"/>
    <col min="12042" max="12042" width="10.7109375" style="267" customWidth="1"/>
    <col min="12043" max="12288" width="9.140625" style="267"/>
    <col min="12289" max="12289" width="89" style="267" customWidth="1"/>
    <col min="12290" max="12290" width="11.42578125" style="267" customWidth="1"/>
    <col min="12291" max="12291" width="12.140625" style="267" customWidth="1"/>
    <col min="12292" max="12292" width="11" style="267" customWidth="1"/>
    <col min="12293" max="12293" width="11.5703125" style="267" customWidth="1"/>
    <col min="12294" max="12294" width="9.85546875" style="267" customWidth="1"/>
    <col min="12295" max="12295" width="9.5703125" style="267" customWidth="1"/>
    <col min="12296" max="12296" width="12.42578125" style="267" customWidth="1"/>
    <col min="12297" max="12297" width="13.140625" style="267" customWidth="1"/>
    <col min="12298" max="12298" width="10.7109375" style="267" customWidth="1"/>
    <col min="12299" max="12544" width="9.140625" style="267"/>
    <col min="12545" max="12545" width="89" style="267" customWidth="1"/>
    <col min="12546" max="12546" width="11.42578125" style="267" customWidth="1"/>
    <col min="12547" max="12547" width="12.140625" style="267" customWidth="1"/>
    <col min="12548" max="12548" width="11" style="267" customWidth="1"/>
    <col min="12549" max="12549" width="11.5703125" style="267" customWidth="1"/>
    <col min="12550" max="12550" width="9.85546875" style="267" customWidth="1"/>
    <col min="12551" max="12551" width="9.5703125" style="267" customWidth="1"/>
    <col min="12552" max="12552" width="12.42578125" style="267" customWidth="1"/>
    <col min="12553" max="12553" width="13.140625" style="267" customWidth="1"/>
    <col min="12554" max="12554" width="10.7109375" style="267" customWidth="1"/>
    <col min="12555" max="12800" width="9.140625" style="267"/>
    <col min="12801" max="12801" width="89" style="267" customWidth="1"/>
    <col min="12802" max="12802" width="11.42578125" style="267" customWidth="1"/>
    <col min="12803" max="12803" width="12.140625" style="267" customWidth="1"/>
    <col min="12804" max="12804" width="11" style="267" customWidth="1"/>
    <col min="12805" max="12805" width="11.5703125" style="267" customWidth="1"/>
    <col min="12806" max="12806" width="9.85546875" style="267" customWidth="1"/>
    <col min="12807" max="12807" width="9.5703125" style="267" customWidth="1"/>
    <col min="12808" max="12808" width="12.42578125" style="267" customWidth="1"/>
    <col min="12809" max="12809" width="13.140625" style="267" customWidth="1"/>
    <col min="12810" max="12810" width="10.7109375" style="267" customWidth="1"/>
    <col min="12811" max="13056" width="9.140625" style="267"/>
    <col min="13057" max="13057" width="89" style="267" customWidth="1"/>
    <col min="13058" max="13058" width="11.42578125" style="267" customWidth="1"/>
    <col min="13059" max="13059" width="12.140625" style="267" customWidth="1"/>
    <col min="13060" max="13060" width="11" style="267" customWidth="1"/>
    <col min="13061" max="13061" width="11.5703125" style="267" customWidth="1"/>
    <col min="13062" max="13062" width="9.85546875" style="267" customWidth="1"/>
    <col min="13063" max="13063" width="9.5703125" style="267" customWidth="1"/>
    <col min="13064" max="13064" width="12.42578125" style="267" customWidth="1"/>
    <col min="13065" max="13065" width="13.140625" style="267" customWidth="1"/>
    <col min="13066" max="13066" width="10.7109375" style="267" customWidth="1"/>
    <col min="13067" max="13312" width="9.140625" style="267"/>
    <col min="13313" max="13313" width="89" style="267" customWidth="1"/>
    <col min="13314" max="13314" width="11.42578125" style="267" customWidth="1"/>
    <col min="13315" max="13315" width="12.140625" style="267" customWidth="1"/>
    <col min="13316" max="13316" width="11" style="267" customWidth="1"/>
    <col min="13317" max="13317" width="11.5703125" style="267" customWidth="1"/>
    <col min="13318" max="13318" width="9.85546875" style="267" customWidth="1"/>
    <col min="13319" max="13319" width="9.5703125" style="267" customWidth="1"/>
    <col min="13320" max="13320" width="12.42578125" style="267" customWidth="1"/>
    <col min="13321" max="13321" width="13.140625" style="267" customWidth="1"/>
    <col min="13322" max="13322" width="10.7109375" style="267" customWidth="1"/>
    <col min="13323" max="13568" width="9.140625" style="267"/>
    <col min="13569" max="13569" width="89" style="267" customWidth="1"/>
    <col min="13570" max="13570" width="11.42578125" style="267" customWidth="1"/>
    <col min="13571" max="13571" width="12.140625" style="267" customWidth="1"/>
    <col min="13572" max="13572" width="11" style="267" customWidth="1"/>
    <col min="13573" max="13573" width="11.5703125" style="267" customWidth="1"/>
    <col min="13574" max="13574" width="9.85546875" style="267" customWidth="1"/>
    <col min="13575" max="13575" width="9.5703125" style="267" customWidth="1"/>
    <col min="13576" max="13576" width="12.42578125" style="267" customWidth="1"/>
    <col min="13577" max="13577" width="13.140625" style="267" customWidth="1"/>
    <col min="13578" max="13578" width="10.7109375" style="267" customWidth="1"/>
    <col min="13579" max="13824" width="9.140625" style="267"/>
    <col min="13825" max="13825" width="89" style="267" customWidth="1"/>
    <col min="13826" max="13826" width="11.42578125" style="267" customWidth="1"/>
    <col min="13827" max="13827" width="12.140625" style="267" customWidth="1"/>
    <col min="13828" max="13828" width="11" style="267" customWidth="1"/>
    <col min="13829" max="13829" width="11.5703125" style="267" customWidth="1"/>
    <col min="13830" max="13830" width="9.85546875" style="267" customWidth="1"/>
    <col min="13831" max="13831" width="9.5703125" style="267" customWidth="1"/>
    <col min="13832" max="13832" width="12.42578125" style="267" customWidth="1"/>
    <col min="13833" max="13833" width="13.140625" style="267" customWidth="1"/>
    <col min="13834" max="13834" width="10.7109375" style="267" customWidth="1"/>
    <col min="13835" max="14080" width="9.140625" style="267"/>
    <col min="14081" max="14081" width="89" style="267" customWidth="1"/>
    <col min="14082" max="14082" width="11.42578125" style="267" customWidth="1"/>
    <col min="14083" max="14083" width="12.140625" style="267" customWidth="1"/>
    <col min="14084" max="14084" width="11" style="267" customWidth="1"/>
    <col min="14085" max="14085" width="11.5703125" style="267" customWidth="1"/>
    <col min="14086" max="14086" width="9.85546875" style="267" customWidth="1"/>
    <col min="14087" max="14087" width="9.5703125" style="267" customWidth="1"/>
    <col min="14088" max="14088" width="12.42578125" style="267" customWidth="1"/>
    <col min="14089" max="14089" width="13.140625" style="267" customWidth="1"/>
    <col min="14090" max="14090" width="10.7109375" style="267" customWidth="1"/>
    <col min="14091" max="14336" width="9.140625" style="267"/>
    <col min="14337" max="14337" width="89" style="267" customWidth="1"/>
    <col min="14338" max="14338" width="11.42578125" style="267" customWidth="1"/>
    <col min="14339" max="14339" width="12.140625" style="267" customWidth="1"/>
    <col min="14340" max="14340" width="11" style="267" customWidth="1"/>
    <col min="14341" max="14341" width="11.5703125" style="267" customWidth="1"/>
    <col min="14342" max="14342" width="9.85546875" style="267" customWidth="1"/>
    <col min="14343" max="14343" width="9.5703125" style="267" customWidth="1"/>
    <col min="14344" max="14344" width="12.42578125" style="267" customWidth="1"/>
    <col min="14345" max="14345" width="13.140625" style="267" customWidth="1"/>
    <col min="14346" max="14346" width="10.7109375" style="267" customWidth="1"/>
    <col min="14347" max="14592" width="9.140625" style="267"/>
    <col min="14593" max="14593" width="89" style="267" customWidth="1"/>
    <col min="14594" max="14594" width="11.42578125" style="267" customWidth="1"/>
    <col min="14595" max="14595" width="12.140625" style="267" customWidth="1"/>
    <col min="14596" max="14596" width="11" style="267" customWidth="1"/>
    <col min="14597" max="14597" width="11.5703125" style="267" customWidth="1"/>
    <col min="14598" max="14598" width="9.85546875" style="267" customWidth="1"/>
    <col min="14599" max="14599" width="9.5703125" style="267" customWidth="1"/>
    <col min="14600" max="14600" width="12.42578125" style="267" customWidth="1"/>
    <col min="14601" max="14601" width="13.140625" style="267" customWidth="1"/>
    <col min="14602" max="14602" width="10.7109375" style="267" customWidth="1"/>
    <col min="14603" max="14848" width="9.140625" style="267"/>
    <col min="14849" max="14849" width="89" style="267" customWidth="1"/>
    <col min="14850" max="14850" width="11.42578125" style="267" customWidth="1"/>
    <col min="14851" max="14851" width="12.140625" style="267" customWidth="1"/>
    <col min="14852" max="14852" width="11" style="267" customWidth="1"/>
    <col min="14853" max="14853" width="11.5703125" style="267" customWidth="1"/>
    <col min="14854" max="14854" width="9.85546875" style="267" customWidth="1"/>
    <col min="14855" max="14855" width="9.5703125" style="267" customWidth="1"/>
    <col min="14856" max="14856" width="12.42578125" style="267" customWidth="1"/>
    <col min="14857" max="14857" width="13.140625" style="267" customWidth="1"/>
    <col min="14858" max="14858" width="10.7109375" style="267" customWidth="1"/>
    <col min="14859" max="15104" width="9.140625" style="267"/>
    <col min="15105" max="15105" width="89" style="267" customWidth="1"/>
    <col min="15106" max="15106" width="11.42578125" style="267" customWidth="1"/>
    <col min="15107" max="15107" width="12.140625" style="267" customWidth="1"/>
    <col min="15108" max="15108" width="11" style="267" customWidth="1"/>
    <col min="15109" max="15109" width="11.5703125" style="267" customWidth="1"/>
    <col min="15110" max="15110" width="9.85546875" style="267" customWidth="1"/>
    <col min="15111" max="15111" width="9.5703125" style="267" customWidth="1"/>
    <col min="15112" max="15112" width="12.42578125" style="267" customWidth="1"/>
    <col min="15113" max="15113" width="13.140625" style="267" customWidth="1"/>
    <col min="15114" max="15114" width="10.7109375" style="267" customWidth="1"/>
    <col min="15115" max="15360" width="9.140625" style="267"/>
    <col min="15361" max="15361" width="89" style="267" customWidth="1"/>
    <col min="15362" max="15362" width="11.42578125" style="267" customWidth="1"/>
    <col min="15363" max="15363" width="12.140625" style="267" customWidth="1"/>
    <col min="15364" max="15364" width="11" style="267" customWidth="1"/>
    <col min="15365" max="15365" width="11.5703125" style="267" customWidth="1"/>
    <col min="15366" max="15366" width="9.85546875" style="267" customWidth="1"/>
    <col min="15367" max="15367" width="9.5703125" style="267" customWidth="1"/>
    <col min="15368" max="15368" width="12.42578125" style="267" customWidth="1"/>
    <col min="15369" max="15369" width="13.140625" style="267" customWidth="1"/>
    <col min="15370" max="15370" width="10.7109375" style="267" customWidth="1"/>
    <col min="15371" max="15616" width="9.140625" style="267"/>
    <col min="15617" max="15617" width="89" style="267" customWidth="1"/>
    <col min="15618" max="15618" width="11.42578125" style="267" customWidth="1"/>
    <col min="15619" max="15619" width="12.140625" style="267" customWidth="1"/>
    <col min="15620" max="15620" width="11" style="267" customWidth="1"/>
    <col min="15621" max="15621" width="11.5703125" style="267" customWidth="1"/>
    <col min="15622" max="15622" width="9.85546875" style="267" customWidth="1"/>
    <col min="15623" max="15623" width="9.5703125" style="267" customWidth="1"/>
    <col min="15624" max="15624" width="12.42578125" style="267" customWidth="1"/>
    <col min="15625" max="15625" width="13.140625" style="267" customWidth="1"/>
    <col min="15626" max="15626" width="10.7109375" style="267" customWidth="1"/>
    <col min="15627" max="15872" width="9.140625" style="267"/>
    <col min="15873" max="15873" width="89" style="267" customWidth="1"/>
    <col min="15874" max="15874" width="11.42578125" style="267" customWidth="1"/>
    <col min="15875" max="15875" width="12.140625" style="267" customWidth="1"/>
    <col min="15876" max="15876" width="11" style="267" customWidth="1"/>
    <col min="15877" max="15877" width="11.5703125" style="267" customWidth="1"/>
    <col min="15878" max="15878" width="9.85546875" style="267" customWidth="1"/>
    <col min="15879" max="15879" width="9.5703125" style="267" customWidth="1"/>
    <col min="15880" max="15880" width="12.42578125" style="267" customWidth="1"/>
    <col min="15881" max="15881" width="13.140625" style="267" customWidth="1"/>
    <col min="15882" max="15882" width="10.7109375" style="267" customWidth="1"/>
    <col min="15883" max="16128" width="9.140625" style="267"/>
    <col min="16129" max="16129" width="89" style="267" customWidth="1"/>
    <col min="16130" max="16130" width="11.42578125" style="267" customWidth="1"/>
    <col min="16131" max="16131" width="12.140625" style="267" customWidth="1"/>
    <col min="16132" max="16132" width="11" style="267" customWidth="1"/>
    <col min="16133" max="16133" width="11.5703125" style="267" customWidth="1"/>
    <col min="16134" max="16134" width="9.85546875" style="267" customWidth="1"/>
    <col min="16135" max="16135" width="9.5703125" style="267" customWidth="1"/>
    <col min="16136" max="16136" width="12.42578125" style="267" customWidth="1"/>
    <col min="16137" max="16137" width="13.140625" style="267" customWidth="1"/>
    <col min="16138" max="16138" width="10.7109375" style="267" customWidth="1"/>
    <col min="16139" max="16384" width="9.140625" style="267"/>
  </cols>
  <sheetData>
    <row r="1" spans="1:10" ht="39" customHeight="1">
      <c r="A1" s="7871" t="s">
        <v>274</v>
      </c>
      <c r="B1" s="7871"/>
      <c r="C1" s="7871"/>
      <c r="D1" s="7871"/>
      <c r="E1" s="7871"/>
      <c r="F1" s="7871"/>
      <c r="G1" s="7871"/>
      <c r="H1" s="7871"/>
      <c r="I1" s="7871"/>
      <c r="J1" s="7871"/>
    </row>
    <row r="2" spans="1:10" ht="20.25" customHeight="1">
      <c r="A2" s="7871" t="s">
        <v>491</v>
      </c>
      <c r="B2" s="7871"/>
      <c r="C2" s="7871"/>
      <c r="D2" s="7871"/>
      <c r="E2" s="7871"/>
      <c r="F2" s="7871"/>
      <c r="G2" s="7871"/>
      <c r="H2" s="7871"/>
      <c r="I2" s="7871"/>
      <c r="J2" s="7871"/>
    </row>
    <row r="3" spans="1:10" ht="21" thickBot="1">
      <c r="A3" s="1542"/>
      <c r="B3" s="268"/>
      <c r="C3" s="268"/>
      <c r="D3" s="268"/>
      <c r="E3" s="268"/>
      <c r="F3" s="268"/>
      <c r="G3" s="268"/>
      <c r="H3" s="268"/>
      <c r="I3" s="268"/>
      <c r="J3" s="268"/>
    </row>
    <row r="4" spans="1:10" ht="21" customHeight="1" thickBot="1">
      <c r="A4" s="7872" t="s">
        <v>1</v>
      </c>
      <c r="B4" s="7874" t="s">
        <v>36</v>
      </c>
      <c r="C4" s="7875"/>
      <c r="D4" s="7876"/>
      <c r="E4" s="7874" t="s">
        <v>37</v>
      </c>
      <c r="F4" s="7875"/>
      <c r="G4" s="7876"/>
      <c r="H4" s="7877" t="s">
        <v>38</v>
      </c>
      <c r="I4" s="7878"/>
      <c r="J4" s="7879"/>
    </row>
    <row r="5" spans="1:10" ht="40.5" customHeight="1" thickBot="1">
      <c r="A5" s="7873"/>
      <c r="B5" s="1382" t="s">
        <v>7</v>
      </c>
      <c r="C5" s="1382" t="s">
        <v>8</v>
      </c>
      <c r="D5" s="1382" t="s">
        <v>9</v>
      </c>
      <c r="E5" s="1382" t="s">
        <v>7</v>
      </c>
      <c r="F5" s="1382" t="s">
        <v>8</v>
      </c>
      <c r="G5" s="1382" t="s">
        <v>9</v>
      </c>
      <c r="H5" s="1348" t="s">
        <v>7</v>
      </c>
      <c r="I5" s="1383" t="s">
        <v>8</v>
      </c>
      <c r="J5" s="1797" t="s">
        <v>9</v>
      </c>
    </row>
    <row r="6" spans="1:10" ht="21" thickBot="1">
      <c r="A6" s="1001" t="s">
        <v>10</v>
      </c>
      <c r="B6" s="1002"/>
      <c r="C6" s="315"/>
      <c r="D6" s="269"/>
      <c r="E6" s="1002"/>
      <c r="F6" s="315"/>
      <c r="G6" s="316"/>
      <c r="H6" s="1349"/>
      <c r="I6" s="1350"/>
      <c r="J6" s="1798"/>
    </row>
    <row r="7" spans="1:10">
      <c r="A7" s="3015" t="s">
        <v>276</v>
      </c>
      <c r="B7" s="3016">
        <v>8</v>
      </c>
      <c r="C7" s="3016">
        <v>2</v>
      </c>
      <c r="D7" s="3016">
        <v>10</v>
      </c>
      <c r="E7" s="3016">
        <v>11</v>
      </c>
      <c r="F7" s="3016">
        <v>1</v>
      </c>
      <c r="G7" s="3016">
        <v>12</v>
      </c>
      <c r="H7" s="3016">
        <v>19</v>
      </c>
      <c r="I7" s="3016">
        <v>3</v>
      </c>
      <c r="J7" s="3017">
        <v>22</v>
      </c>
    </row>
    <row r="8" spans="1:10" ht="21" thickBot="1">
      <c r="A8" s="3021" t="s">
        <v>217</v>
      </c>
      <c r="B8" s="3022">
        <v>18</v>
      </c>
      <c r="C8" s="3022">
        <v>0</v>
      </c>
      <c r="D8" s="3022">
        <v>18</v>
      </c>
      <c r="E8" s="3022">
        <v>31</v>
      </c>
      <c r="F8" s="3022">
        <v>0</v>
      </c>
      <c r="G8" s="3022">
        <v>31</v>
      </c>
      <c r="H8" s="3022">
        <v>49</v>
      </c>
      <c r="I8" s="3022">
        <v>0</v>
      </c>
      <c r="J8" s="3023">
        <v>49</v>
      </c>
    </row>
    <row r="9" spans="1:10" ht="21" thickBot="1">
      <c r="A9" s="3024" t="s">
        <v>27</v>
      </c>
      <c r="B9" s="2986">
        <f t="shared" ref="B9:G9" si="0">SUM(B7:B8)</f>
        <v>26</v>
      </c>
      <c r="C9" s="2986">
        <f t="shared" si="0"/>
        <v>2</v>
      </c>
      <c r="D9" s="2986">
        <f t="shared" si="0"/>
        <v>28</v>
      </c>
      <c r="E9" s="2986">
        <f t="shared" si="0"/>
        <v>42</v>
      </c>
      <c r="F9" s="2986">
        <f t="shared" si="0"/>
        <v>1</v>
      </c>
      <c r="G9" s="2986">
        <f t="shared" si="0"/>
        <v>43</v>
      </c>
      <c r="H9" s="2986">
        <v>68</v>
      </c>
      <c r="I9" s="2986">
        <v>3</v>
      </c>
      <c r="J9" s="3013">
        <v>71</v>
      </c>
    </row>
    <row r="10" spans="1:10" ht="21" thickBot="1">
      <c r="A10" s="3025" t="s">
        <v>15</v>
      </c>
      <c r="B10" s="2987"/>
      <c r="C10" s="2988"/>
      <c r="D10" s="2989"/>
      <c r="E10" s="2987"/>
      <c r="F10" s="2988"/>
      <c r="G10" s="2989"/>
      <c r="H10" s="2990"/>
      <c r="I10" s="2991"/>
      <c r="J10" s="2992"/>
    </row>
    <row r="11" spans="1:10" ht="21" thickBot="1">
      <c r="A11" s="3026" t="s">
        <v>16</v>
      </c>
      <c r="B11" s="2993"/>
      <c r="C11" s="2994"/>
      <c r="D11" s="2995"/>
      <c r="E11" s="2993"/>
      <c r="F11" s="2994"/>
      <c r="G11" s="2995"/>
      <c r="H11" s="2996"/>
      <c r="I11" s="1023"/>
      <c r="J11" s="1796"/>
    </row>
    <row r="12" spans="1:10">
      <c r="A12" s="3027" t="s">
        <v>276</v>
      </c>
      <c r="B12" s="2986">
        <v>8</v>
      </c>
      <c r="C12" s="2986">
        <v>2</v>
      </c>
      <c r="D12" s="2986">
        <v>10</v>
      </c>
      <c r="E12" s="2986">
        <v>11</v>
      </c>
      <c r="F12" s="2986">
        <v>1</v>
      </c>
      <c r="G12" s="2986">
        <v>12</v>
      </c>
      <c r="H12" s="2986">
        <v>19</v>
      </c>
      <c r="I12" s="2986">
        <v>3</v>
      </c>
      <c r="J12" s="3013">
        <v>22</v>
      </c>
    </row>
    <row r="13" spans="1:10" ht="21" thickBot="1">
      <c r="A13" s="3018" t="s">
        <v>217</v>
      </c>
      <c r="B13" s="3019">
        <v>18</v>
      </c>
      <c r="C13" s="3019">
        <v>0</v>
      </c>
      <c r="D13" s="3019">
        <v>18</v>
      </c>
      <c r="E13" s="3019">
        <v>31</v>
      </c>
      <c r="F13" s="3019">
        <v>0</v>
      </c>
      <c r="G13" s="3019">
        <v>31</v>
      </c>
      <c r="H13" s="3019">
        <v>49</v>
      </c>
      <c r="I13" s="3019">
        <v>0</v>
      </c>
      <c r="J13" s="3020">
        <v>49</v>
      </c>
    </row>
    <row r="14" spans="1:10" ht="21" thickBot="1">
      <c r="A14" s="1003" t="s">
        <v>17</v>
      </c>
      <c r="B14" s="2986">
        <v>26</v>
      </c>
      <c r="C14" s="2986">
        <v>2</v>
      </c>
      <c r="D14" s="2986">
        <v>28</v>
      </c>
      <c r="E14" s="2986">
        <v>42</v>
      </c>
      <c r="F14" s="2986">
        <v>1</v>
      </c>
      <c r="G14" s="2986">
        <v>43</v>
      </c>
      <c r="H14" s="2986">
        <v>68</v>
      </c>
      <c r="I14" s="2986">
        <v>3</v>
      </c>
      <c r="J14" s="3013">
        <v>71</v>
      </c>
    </row>
    <row r="15" spans="1:10">
      <c r="A15" s="1004" t="s">
        <v>18</v>
      </c>
      <c r="B15" s="2997"/>
      <c r="C15" s="2998"/>
      <c r="D15" s="2999"/>
      <c r="E15" s="2997"/>
      <c r="F15" s="2998"/>
      <c r="G15" s="3000"/>
      <c r="H15" s="3001"/>
      <c r="I15" s="3002"/>
      <c r="J15" s="3003"/>
    </row>
    <row r="16" spans="1:10">
      <c r="A16" s="1005" t="s">
        <v>276</v>
      </c>
      <c r="B16" s="3004">
        <v>0</v>
      </c>
      <c r="C16" s="3005">
        <v>0</v>
      </c>
      <c r="D16" s="3006">
        <v>0</v>
      </c>
      <c r="E16" s="3007">
        <v>0</v>
      </c>
      <c r="F16" s="3005">
        <v>0</v>
      </c>
      <c r="G16" s="3008">
        <v>0</v>
      </c>
      <c r="H16" s="3009">
        <v>0</v>
      </c>
      <c r="I16" s="3010">
        <v>0</v>
      </c>
      <c r="J16" s="3011">
        <v>0</v>
      </c>
    </row>
    <row r="17" spans="1:10" ht="21" thickBot="1">
      <c r="A17" s="1005" t="s">
        <v>217</v>
      </c>
      <c r="B17" s="3004">
        <v>0</v>
      </c>
      <c r="C17" s="3005">
        <v>0</v>
      </c>
      <c r="D17" s="3006">
        <v>0</v>
      </c>
      <c r="E17" s="3007">
        <v>0</v>
      </c>
      <c r="F17" s="3005">
        <v>0</v>
      </c>
      <c r="G17" s="3008">
        <v>0</v>
      </c>
      <c r="H17" s="3009">
        <f>B17+E17</f>
        <v>0</v>
      </c>
      <c r="I17" s="3010">
        <v>0</v>
      </c>
      <c r="J17" s="3011">
        <v>0</v>
      </c>
    </row>
    <row r="18" spans="1:10" ht="21" thickBot="1">
      <c r="A18" s="1003" t="s">
        <v>19</v>
      </c>
      <c r="B18" s="3012">
        <f t="shared" ref="B18:H18" si="1">SUM(B16:B17)</f>
        <v>0</v>
      </c>
      <c r="C18" s="3012">
        <f t="shared" si="1"/>
        <v>0</v>
      </c>
      <c r="D18" s="3012">
        <f t="shared" si="1"/>
        <v>0</v>
      </c>
      <c r="E18" s="3012">
        <f t="shared" si="1"/>
        <v>0</v>
      </c>
      <c r="F18" s="3012">
        <f t="shared" si="1"/>
        <v>0</v>
      </c>
      <c r="G18" s="3012">
        <f t="shared" si="1"/>
        <v>0</v>
      </c>
      <c r="H18" s="3012">
        <f t="shared" si="1"/>
        <v>0</v>
      </c>
      <c r="I18" s="3012">
        <v>0</v>
      </c>
      <c r="J18" s="3014">
        <v>0</v>
      </c>
    </row>
    <row r="19" spans="1:10" ht="26.25" thickBot="1">
      <c r="A19" s="1006" t="s">
        <v>228</v>
      </c>
      <c r="B19" s="3028">
        <v>26</v>
      </c>
      <c r="C19" s="3028">
        <v>2</v>
      </c>
      <c r="D19" s="3028">
        <v>28</v>
      </c>
      <c r="E19" s="3028">
        <f t="shared" ref="E19:H19" si="2">E14+E18</f>
        <v>42</v>
      </c>
      <c r="F19" s="3028">
        <f t="shared" si="2"/>
        <v>1</v>
      </c>
      <c r="G19" s="3028">
        <f t="shared" si="2"/>
        <v>43</v>
      </c>
      <c r="H19" s="3028">
        <f t="shared" si="2"/>
        <v>68</v>
      </c>
      <c r="I19" s="3028">
        <v>3</v>
      </c>
      <c r="J19" s="3029">
        <v>71</v>
      </c>
    </row>
    <row r="20" spans="1:10">
      <c r="A20" s="241"/>
      <c r="B20" s="274"/>
      <c r="C20" s="274"/>
      <c r="D20" s="274"/>
      <c r="E20" s="274"/>
      <c r="F20" s="274"/>
      <c r="G20" s="274"/>
      <c r="H20" s="274"/>
      <c r="I20" s="274"/>
      <c r="J20" s="274"/>
    </row>
    <row r="21" spans="1:10">
      <c r="A21" s="7108"/>
      <c r="B21" s="7108"/>
      <c r="C21" s="7108"/>
      <c r="D21" s="7108"/>
      <c r="E21" s="7108"/>
      <c r="F21" s="7108"/>
      <c r="G21" s="7108"/>
      <c r="H21" s="7108"/>
      <c r="I21" s="7108"/>
      <c r="J21" s="7108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Лист52">
    <tabColor rgb="FF00B050"/>
  </sheetPr>
  <dimension ref="A1:S16"/>
  <sheetViews>
    <sheetView zoomScale="75" zoomScaleNormal="75" workbookViewId="0">
      <selection activeCell="P23" sqref="O23:P23"/>
    </sheetView>
  </sheetViews>
  <sheetFormatPr defaultRowHeight="20.25"/>
  <cols>
    <col min="1" max="1" width="71.28515625" style="275" customWidth="1"/>
    <col min="2" max="2" width="11.140625" style="275" customWidth="1"/>
    <col min="3" max="3" width="12.28515625" style="275" customWidth="1"/>
    <col min="4" max="4" width="9.140625" style="275" customWidth="1"/>
    <col min="5" max="5" width="12.28515625" style="275" customWidth="1"/>
    <col min="6" max="6" width="13" style="275" customWidth="1"/>
    <col min="7" max="7" width="10.85546875" style="275" customWidth="1"/>
    <col min="8" max="8" width="11.140625" style="275" customWidth="1"/>
    <col min="9" max="9" width="11" style="275" customWidth="1"/>
    <col min="10" max="10" width="10.7109375" style="275" customWidth="1"/>
    <col min="11" max="11" width="9.85546875" style="275" customWidth="1"/>
    <col min="12" max="12" width="10.42578125" style="275" customWidth="1"/>
    <col min="13" max="13" width="9.7109375" style="275" customWidth="1"/>
    <col min="14" max="16" width="9.140625" style="275"/>
    <col min="17" max="17" width="0.28515625" style="275" customWidth="1"/>
    <col min="18" max="19" width="9.140625" style="275" hidden="1" customWidth="1"/>
    <col min="20" max="256" width="9.140625" style="275"/>
    <col min="257" max="257" width="75.140625" style="275" customWidth="1"/>
    <col min="258" max="259" width="12.28515625" style="275" customWidth="1"/>
    <col min="260" max="260" width="9.140625" style="275" customWidth="1"/>
    <col min="261" max="261" width="12.28515625" style="275" customWidth="1"/>
    <col min="262" max="262" width="14.5703125" style="275" customWidth="1"/>
    <col min="263" max="263" width="13.28515625" style="275" customWidth="1"/>
    <col min="264" max="265" width="13" style="275" customWidth="1"/>
    <col min="266" max="267" width="9.140625" style="275" customWidth="1"/>
    <col min="268" max="268" width="12.28515625" style="275" customWidth="1"/>
    <col min="269" max="269" width="9.140625" style="275" customWidth="1"/>
    <col min="270" max="272" width="9.140625" style="275"/>
    <col min="273" max="273" width="0.28515625" style="275" customWidth="1"/>
    <col min="274" max="275" width="0" style="275" hidden="1" customWidth="1"/>
    <col min="276" max="512" width="9.140625" style="275"/>
    <col min="513" max="513" width="75.140625" style="275" customWidth="1"/>
    <col min="514" max="515" width="12.28515625" style="275" customWidth="1"/>
    <col min="516" max="516" width="9.140625" style="275" customWidth="1"/>
    <col min="517" max="517" width="12.28515625" style="275" customWidth="1"/>
    <col min="518" max="518" width="14.5703125" style="275" customWidth="1"/>
    <col min="519" max="519" width="13.28515625" style="275" customWidth="1"/>
    <col min="520" max="521" width="13" style="275" customWidth="1"/>
    <col min="522" max="523" width="9.140625" style="275" customWidth="1"/>
    <col min="524" max="524" width="12.28515625" style="275" customWidth="1"/>
    <col min="525" max="525" width="9.140625" style="275" customWidth="1"/>
    <col min="526" max="528" width="9.140625" style="275"/>
    <col min="529" max="529" width="0.28515625" style="275" customWidth="1"/>
    <col min="530" max="531" width="0" style="275" hidden="1" customWidth="1"/>
    <col min="532" max="768" width="9.140625" style="275"/>
    <col min="769" max="769" width="75.140625" style="275" customWidth="1"/>
    <col min="770" max="771" width="12.28515625" style="275" customWidth="1"/>
    <col min="772" max="772" width="9.140625" style="275" customWidth="1"/>
    <col min="773" max="773" width="12.28515625" style="275" customWidth="1"/>
    <col min="774" max="774" width="14.5703125" style="275" customWidth="1"/>
    <col min="775" max="775" width="13.28515625" style="275" customWidth="1"/>
    <col min="776" max="777" width="13" style="275" customWidth="1"/>
    <col min="778" max="779" width="9.140625" style="275" customWidth="1"/>
    <col min="780" max="780" width="12.28515625" style="275" customWidth="1"/>
    <col min="781" max="781" width="9.140625" style="275" customWidth="1"/>
    <col min="782" max="784" width="9.140625" style="275"/>
    <col min="785" max="785" width="0.28515625" style="275" customWidth="1"/>
    <col min="786" max="787" width="0" style="275" hidden="1" customWidth="1"/>
    <col min="788" max="1024" width="9.140625" style="275"/>
    <col min="1025" max="1025" width="75.140625" style="275" customWidth="1"/>
    <col min="1026" max="1027" width="12.28515625" style="275" customWidth="1"/>
    <col min="1028" max="1028" width="9.140625" style="275" customWidth="1"/>
    <col min="1029" max="1029" width="12.28515625" style="275" customWidth="1"/>
    <col min="1030" max="1030" width="14.5703125" style="275" customWidth="1"/>
    <col min="1031" max="1031" width="13.28515625" style="275" customWidth="1"/>
    <col min="1032" max="1033" width="13" style="275" customWidth="1"/>
    <col min="1034" max="1035" width="9.140625" style="275" customWidth="1"/>
    <col min="1036" max="1036" width="12.28515625" style="275" customWidth="1"/>
    <col min="1037" max="1037" width="9.140625" style="275" customWidth="1"/>
    <col min="1038" max="1040" width="9.140625" style="275"/>
    <col min="1041" max="1041" width="0.28515625" style="275" customWidth="1"/>
    <col min="1042" max="1043" width="0" style="275" hidden="1" customWidth="1"/>
    <col min="1044" max="1280" width="9.140625" style="275"/>
    <col min="1281" max="1281" width="75.140625" style="275" customWidth="1"/>
    <col min="1282" max="1283" width="12.28515625" style="275" customWidth="1"/>
    <col min="1284" max="1284" width="9.140625" style="275" customWidth="1"/>
    <col min="1285" max="1285" width="12.28515625" style="275" customWidth="1"/>
    <col min="1286" max="1286" width="14.5703125" style="275" customWidth="1"/>
    <col min="1287" max="1287" width="13.28515625" style="275" customWidth="1"/>
    <col min="1288" max="1289" width="13" style="275" customWidth="1"/>
    <col min="1290" max="1291" width="9.140625" style="275" customWidth="1"/>
    <col min="1292" max="1292" width="12.28515625" style="275" customWidth="1"/>
    <col min="1293" max="1293" width="9.140625" style="275" customWidth="1"/>
    <col min="1294" max="1296" width="9.140625" style="275"/>
    <col min="1297" max="1297" width="0.28515625" style="275" customWidth="1"/>
    <col min="1298" max="1299" width="0" style="275" hidden="1" customWidth="1"/>
    <col min="1300" max="1536" width="9.140625" style="275"/>
    <col min="1537" max="1537" width="75.140625" style="275" customWidth="1"/>
    <col min="1538" max="1539" width="12.28515625" style="275" customWidth="1"/>
    <col min="1540" max="1540" width="9.140625" style="275" customWidth="1"/>
    <col min="1541" max="1541" width="12.28515625" style="275" customWidth="1"/>
    <col min="1542" max="1542" width="14.5703125" style="275" customWidth="1"/>
    <col min="1543" max="1543" width="13.28515625" style="275" customWidth="1"/>
    <col min="1544" max="1545" width="13" style="275" customWidth="1"/>
    <col min="1546" max="1547" width="9.140625" style="275" customWidth="1"/>
    <col min="1548" max="1548" width="12.28515625" style="275" customWidth="1"/>
    <col min="1549" max="1549" width="9.140625" style="275" customWidth="1"/>
    <col min="1550" max="1552" width="9.140625" style="275"/>
    <col min="1553" max="1553" width="0.28515625" style="275" customWidth="1"/>
    <col min="1554" max="1555" width="0" style="275" hidden="1" customWidth="1"/>
    <col min="1556" max="1792" width="9.140625" style="275"/>
    <col min="1793" max="1793" width="75.140625" style="275" customWidth="1"/>
    <col min="1794" max="1795" width="12.28515625" style="275" customWidth="1"/>
    <col min="1796" max="1796" width="9.140625" style="275" customWidth="1"/>
    <col min="1797" max="1797" width="12.28515625" style="275" customWidth="1"/>
    <col min="1798" max="1798" width="14.5703125" style="275" customWidth="1"/>
    <col min="1799" max="1799" width="13.28515625" style="275" customWidth="1"/>
    <col min="1800" max="1801" width="13" style="275" customWidth="1"/>
    <col min="1802" max="1803" width="9.140625" style="275" customWidth="1"/>
    <col min="1804" max="1804" width="12.28515625" style="275" customWidth="1"/>
    <col min="1805" max="1805" width="9.140625" style="275" customWidth="1"/>
    <col min="1806" max="1808" width="9.140625" style="275"/>
    <col min="1809" max="1809" width="0.28515625" style="275" customWidth="1"/>
    <col min="1810" max="1811" width="0" style="275" hidden="1" customWidth="1"/>
    <col min="1812" max="2048" width="9.140625" style="275"/>
    <col min="2049" max="2049" width="75.140625" style="275" customWidth="1"/>
    <col min="2050" max="2051" width="12.28515625" style="275" customWidth="1"/>
    <col min="2052" max="2052" width="9.140625" style="275" customWidth="1"/>
    <col min="2053" max="2053" width="12.28515625" style="275" customWidth="1"/>
    <col min="2054" max="2054" width="14.5703125" style="275" customWidth="1"/>
    <col min="2055" max="2055" width="13.28515625" style="275" customWidth="1"/>
    <col min="2056" max="2057" width="13" style="275" customWidth="1"/>
    <col min="2058" max="2059" width="9.140625" style="275" customWidth="1"/>
    <col min="2060" max="2060" width="12.28515625" style="275" customWidth="1"/>
    <col min="2061" max="2061" width="9.140625" style="275" customWidth="1"/>
    <col min="2062" max="2064" width="9.140625" style="275"/>
    <col min="2065" max="2065" width="0.28515625" style="275" customWidth="1"/>
    <col min="2066" max="2067" width="0" style="275" hidden="1" customWidth="1"/>
    <col min="2068" max="2304" width="9.140625" style="275"/>
    <col min="2305" max="2305" width="75.140625" style="275" customWidth="1"/>
    <col min="2306" max="2307" width="12.28515625" style="275" customWidth="1"/>
    <col min="2308" max="2308" width="9.140625" style="275" customWidth="1"/>
    <col min="2309" max="2309" width="12.28515625" style="275" customWidth="1"/>
    <col min="2310" max="2310" width="14.5703125" style="275" customWidth="1"/>
    <col min="2311" max="2311" width="13.28515625" style="275" customWidth="1"/>
    <col min="2312" max="2313" width="13" style="275" customWidth="1"/>
    <col min="2314" max="2315" width="9.140625" style="275" customWidth="1"/>
    <col min="2316" max="2316" width="12.28515625" style="275" customWidth="1"/>
    <col min="2317" max="2317" width="9.140625" style="275" customWidth="1"/>
    <col min="2318" max="2320" width="9.140625" style="275"/>
    <col min="2321" max="2321" width="0.28515625" style="275" customWidth="1"/>
    <col min="2322" max="2323" width="0" style="275" hidden="1" customWidth="1"/>
    <col min="2324" max="2560" width="9.140625" style="275"/>
    <col min="2561" max="2561" width="75.140625" style="275" customWidth="1"/>
    <col min="2562" max="2563" width="12.28515625" style="275" customWidth="1"/>
    <col min="2564" max="2564" width="9.140625" style="275" customWidth="1"/>
    <col min="2565" max="2565" width="12.28515625" style="275" customWidth="1"/>
    <col min="2566" max="2566" width="14.5703125" style="275" customWidth="1"/>
    <col min="2567" max="2567" width="13.28515625" style="275" customWidth="1"/>
    <col min="2568" max="2569" width="13" style="275" customWidth="1"/>
    <col min="2570" max="2571" width="9.140625" style="275" customWidth="1"/>
    <col min="2572" max="2572" width="12.28515625" style="275" customWidth="1"/>
    <col min="2573" max="2573" width="9.140625" style="275" customWidth="1"/>
    <col min="2574" max="2576" width="9.140625" style="275"/>
    <col min="2577" max="2577" width="0.28515625" style="275" customWidth="1"/>
    <col min="2578" max="2579" width="0" style="275" hidden="1" customWidth="1"/>
    <col min="2580" max="2816" width="9.140625" style="275"/>
    <col min="2817" max="2817" width="75.140625" style="275" customWidth="1"/>
    <col min="2818" max="2819" width="12.28515625" style="275" customWidth="1"/>
    <col min="2820" max="2820" width="9.140625" style="275" customWidth="1"/>
    <col min="2821" max="2821" width="12.28515625" style="275" customWidth="1"/>
    <col min="2822" max="2822" width="14.5703125" style="275" customWidth="1"/>
    <col min="2823" max="2823" width="13.28515625" style="275" customWidth="1"/>
    <col min="2824" max="2825" width="13" style="275" customWidth="1"/>
    <col min="2826" max="2827" width="9.140625" style="275" customWidth="1"/>
    <col min="2828" max="2828" width="12.28515625" style="275" customWidth="1"/>
    <col min="2829" max="2829" width="9.140625" style="275" customWidth="1"/>
    <col min="2830" max="2832" width="9.140625" style="275"/>
    <col min="2833" max="2833" width="0.28515625" style="275" customWidth="1"/>
    <col min="2834" max="2835" width="0" style="275" hidden="1" customWidth="1"/>
    <col min="2836" max="3072" width="9.140625" style="275"/>
    <col min="3073" max="3073" width="75.140625" style="275" customWidth="1"/>
    <col min="3074" max="3075" width="12.28515625" style="275" customWidth="1"/>
    <col min="3076" max="3076" width="9.140625" style="275" customWidth="1"/>
    <col min="3077" max="3077" width="12.28515625" style="275" customWidth="1"/>
    <col min="3078" max="3078" width="14.5703125" style="275" customWidth="1"/>
    <col min="3079" max="3079" width="13.28515625" style="275" customWidth="1"/>
    <col min="3080" max="3081" width="13" style="275" customWidth="1"/>
    <col min="3082" max="3083" width="9.140625" style="275" customWidth="1"/>
    <col min="3084" max="3084" width="12.28515625" style="275" customWidth="1"/>
    <col min="3085" max="3085" width="9.140625" style="275" customWidth="1"/>
    <col min="3086" max="3088" width="9.140625" style="275"/>
    <col min="3089" max="3089" width="0.28515625" style="275" customWidth="1"/>
    <col min="3090" max="3091" width="0" style="275" hidden="1" customWidth="1"/>
    <col min="3092" max="3328" width="9.140625" style="275"/>
    <col min="3329" max="3329" width="75.140625" style="275" customWidth="1"/>
    <col min="3330" max="3331" width="12.28515625" style="275" customWidth="1"/>
    <col min="3332" max="3332" width="9.140625" style="275" customWidth="1"/>
    <col min="3333" max="3333" width="12.28515625" style="275" customWidth="1"/>
    <col min="3334" max="3334" width="14.5703125" style="275" customWidth="1"/>
    <col min="3335" max="3335" width="13.28515625" style="275" customWidth="1"/>
    <col min="3336" max="3337" width="13" style="275" customWidth="1"/>
    <col min="3338" max="3339" width="9.140625" style="275" customWidth="1"/>
    <col min="3340" max="3340" width="12.28515625" style="275" customWidth="1"/>
    <col min="3341" max="3341" width="9.140625" style="275" customWidth="1"/>
    <col min="3342" max="3344" width="9.140625" style="275"/>
    <col min="3345" max="3345" width="0.28515625" style="275" customWidth="1"/>
    <col min="3346" max="3347" width="0" style="275" hidden="1" customWidth="1"/>
    <col min="3348" max="3584" width="9.140625" style="275"/>
    <col min="3585" max="3585" width="75.140625" style="275" customWidth="1"/>
    <col min="3586" max="3587" width="12.28515625" style="275" customWidth="1"/>
    <col min="3588" max="3588" width="9.140625" style="275" customWidth="1"/>
    <col min="3589" max="3589" width="12.28515625" style="275" customWidth="1"/>
    <col min="3590" max="3590" width="14.5703125" style="275" customWidth="1"/>
    <col min="3591" max="3591" width="13.28515625" style="275" customWidth="1"/>
    <col min="3592" max="3593" width="13" style="275" customWidth="1"/>
    <col min="3594" max="3595" width="9.140625" style="275" customWidth="1"/>
    <col min="3596" max="3596" width="12.28515625" style="275" customWidth="1"/>
    <col min="3597" max="3597" width="9.140625" style="275" customWidth="1"/>
    <col min="3598" max="3600" width="9.140625" style="275"/>
    <col min="3601" max="3601" width="0.28515625" style="275" customWidth="1"/>
    <col min="3602" max="3603" width="0" style="275" hidden="1" customWidth="1"/>
    <col min="3604" max="3840" width="9.140625" style="275"/>
    <col min="3841" max="3841" width="75.140625" style="275" customWidth="1"/>
    <col min="3842" max="3843" width="12.28515625" style="275" customWidth="1"/>
    <col min="3844" max="3844" width="9.140625" style="275" customWidth="1"/>
    <col min="3845" max="3845" width="12.28515625" style="275" customWidth="1"/>
    <col min="3846" max="3846" width="14.5703125" style="275" customWidth="1"/>
    <col min="3847" max="3847" width="13.28515625" style="275" customWidth="1"/>
    <col min="3848" max="3849" width="13" style="275" customWidth="1"/>
    <col min="3850" max="3851" width="9.140625" style="275" customWidth="1"/>
    <col min="3852" max="3852" width="12.28515625" style="275" customWidth="1"/>
    <col min="3853" max="3853" width="9.140625" style="275" customWidth="1"/>
    <col min="3854" max="3856" width="9.140625" style="275"/>
    <col min="3857" max="3857" width="0.28515625" style="275" customWidth="1"/>
    <col min="3858" max="3859" width="0" style="275" hidden="1" customWidth="1"/>
    <col min="3860" max="4096" width="9.140625" style="275"/>
    <col min="4097" max="4097" width="75.140625" style="275" customWidth="1"/>
    <col min="4098" max="4099" width="12.28515625" style="275" customWidth="1"/>
    <col min="4100" max="4100" width="9.140625" style="275" customWidth="1"/>
    <col min="4101" max="4101" width="12.28515625" style="275" customWidth="1"/>
    <col min="4102" max="4102" width="14.5703125" style="275" customWidth="1"/>
    <col min="4103" max="4103" width="13.28515625" style="275" customWidth="1"/>
    <col min="4104" max="4105" width="13" style="275" customWidth="1"/>
    <col min="4106" max="4107" width="9.140625" style="275" customWidth="1"/>
    <col min="4108" max="4108" width="12.28515625" style="275" customWidth="1"/>
    <col min="4109" max="4109" width="9.140625" style="275" customWidth="1"/>
    <col min="4110" max="4112" width="9.140625" style="275"/>
    <col min="4113" max="4113" width="0.28515625" style="275" customWidth="1"/>
    <col min="4114" max="4115" width="0" style="275" hidden="1" customWidth="1"/>
    <col min="4116" max="4352" width="9.140625" style="275"/>
    <col min="4353" max="4353" width="75.140625" style="275" customWidth="1"/>
    <col min="4354" max="4355" width="12.28515625" style="275" customWidth="1"/>
    <col min="4356" max="4356" width="9.140625" style="275" customWidth="1"/>
    <col min="4357" max="4357" width="12.28515625" style="275" customWidth="1"/>
    <col min="4358" max="4358" width="14.5703125" style="275" customWidth="1"/>
    <col min="4359" max="4359" width="13.28515625" style="275" customWidth="1"/>
    <col min="4360" max="4361" width="13" style="275" customWidth="1"/>
    <col min="4362" max="4363" width="9.140625" style="275" customWidth="1"/>
    <col min="4364" max="4364" width="12.28515625" style="275" customWidth="1"/>
    <col min="4365" max="4365" width="9.140625" style="275" customWidth="1"/>
    <col min="4366" max="4368" width="9.140625" style="275"/>
    <col min="4369" max="4369" width="0.28515625" style="275" customWidth="1"/>
    <col min="4370" max="4371" width="0" style="275" hidden="1" customWidth="1"/>
    <col min="4372" max="4608" width="9.140625" style="275"/>
    <col min="4609" max="4609" width="75.140625" style="275" customWidth="1"/>
    <col min="4610" max="4611" width="12.28515625" style="275" customWidth="1"/>
    <col min="4612" max="4612" width="9.140625" style="275" customWidth="1"/>
    <col min="4613" max="4613" width="12.28515625" style="275" customWidth="1"/>
    <col min="4614" max="4614" width="14.5703125" style="275" customWidth="1"/>
    <col min="4615" max="4615" width="13.28515625" style="275" customWidth="1"/>
    <col min="4616" max="4617" width="13" style="275" customWidth="1"/>
    <col min="4618" max="4619" width="9.140625" style="275" customWidth="1"/>
    <col min="4620" max="4620" width="12.28515625" style="275" customWidth="1"/>
    <col min="4621" max="4621" width="9.140625" style="275" customWidth="1"/>
    <col min="4622" max="4624" width="9.140625" style="275"/>
    <col min="4625" max="4625" width="0.28515625" style="275" customWidth="1"/>
    <col min="4626" max="4627" width="0" style="275" hidden="1" customWidth="1"/>
    <col min="4628" max="4864" width="9.140625" style="275"/>
    <col min="4865" max="4865" width="75.140625" style="275" customWidth="1"/>
    <col min="4866" max="4867" width="12.28515625" style="275" customWidth="1"/>
    <col min="4868" max="4868" width="9.140625" style="275" customWidth="1"/>
    <col min="4869" max="4869" width="12.28515625" style="275" customWidth="1"/>
    <col min="4870" max="4870" width="14.5703125" style="275" customWidth="1"/>
    <col min="4871" max="4871" width="13.28515625" style="275" customWidth="1"/>
    <col min="4872" max="4873" width="13" style="275" customWidth="1"/>
    <col min="4874" max="4875" width="9.140625" style="275" customWidth="1"/>
    <col min="4876" max="4876" width="12.28515625" style="275" customWidth="1"/>
    <col min="4877" max="4877" width="9.140625" style="275" customWidth="1"/>
    <col min="4878" max="4880" width="9.140625" style="275"/>
    <col min="4881" max="4881" width="0.28515625" style="275" customWidth="1"/>
    <col min="4882" max="4883" width="0" style="275" hidden="1" customWidth="1"/>
    <col min="4884" max="5120" width="9.140625" style="275"/>
    <col min="5121" max="5121" width="75.140625" style="275" customWidth="1"/>
    <col min="5122" max="5123" width="12.28515625" style="275" customWidth="1"/>
    <col min="5124" max="5124" width="9.140625" style="275" customWidth="1"/>
    <col min="5125" max="5125" width="12.28515625" style="275" customWidth="1"/>
    <col min="5126" max="5126" width="14.5703125" style="275" customWidth="1"/>
    <col min="5127" max="5127" width="13.28515625" style="275" customWidth="1"/>
    <col min="5128" max="5129" width="13" style="275" customWidth="1"/>
    <col min="5130" max="5131" width="9.140625" style="275" customWidth="1"/>
    <col min="5132" max="5132" width="12.28515625" style="275" customWidth="1"/>
    <col min="5133" max="5133" width="9.140625" style="275" customWidth="1"/>
    <col min="5134" max="5136" width="9.140625" style="275"/>
    <col min="5137" max="5137" width="0.28515625" style="275" customWidth="1"/>
    <col min="5138" max="5139" width="0" style="275" hidden="1" customWidth="1"/>
    <col min="5140" max="5376" width="9.140625" style="275"/>
    <col min="5377" max="5377" width="75.140625" style="275" customWidth="1"/>
    <col min="5378" max="5379" width="12.28515625" style="275" customWidth="1"/>
    <col min="5380" max="5380" width="9.140625" style="275" customWidth="1"/>
    <col min="5381" max="5381" width="12.28515625" style="275" customWidth="1"/>
    <col min="5382" max="5382" width="14.5703125" style="275" customWidth="1"/>
    <col min="5383" max="5383" width="13.28515625" style="275" customWidth="1"/>
    <col min="5384" max="5385" width="13" style="275" customWidth="1"/>
    <col min="5386" max="5387" width="9.140625" style="275" customWidth="1"/>
    <col min="5388" max="5388" width="12.28515625" style="275" customWidth="1"/>
    <col min="5389" max="5389" width="9.140625" style="275" customWidth="1"/>
    <col min="5390" max="5392" width="9.140625" style="275"/>
    <col min="5393" max="5393" width="0.28515625" style="275" customWidth="1"/>
    <col min="5394" max="5395" width="0" style="275" hidden="1" customWidth="1"/>
    <col min="5396" max="5632" width="9.140625" style="275"/>
    <col min="5633" max="5633" width="75.140625" style="275" customWidth="1"/>
    <col min="5634" max="5635" width="12.28515625" style="275" customWidth="1"/>
    <col min="5636" max="5636" width="9.140625" style="275" customWidth="1"/>
    <col min="5637" max="5637" width="12.28515625" style="275" customWidth="1"/>
    <col min="5638" max="5638" width="14.5703125" style="275" customWidth="1"/>
    <col min="5639" max="5639" width="13.28515625" style="275" customWidth="1"/>
    <col min="5640" max="5641" width="13" style="275" customWidth="1"/>
    <col min="5642" max="5643" width="9.140625" style="275" customWidth="1"/>
    <col min="5644" max="5644" width="12.28515625" style="275" customWidth="1"/>
    <col min="5645" max="5645" width="9.140625" style="275" customWidth="1"/>
    <col min="5646" max="5648" width="9.140625" style="275"/>
    <col min="5649" max="5649" width="0.28515625" style="275" customWidth="1"/>
    <col min="5650" max="5651" width="0" style="275" hidden="1" customWidth="1"/>
    <col min="5652" max="5888" width="9.140625" style="275"/>
    <col min="5889" max="5889" width="75.140625" style="275" customWidth="1"/>
    <col min="5890" max="5891" width="12.28515625" style="275" customWidth="1"/>
    <col min="5892" max="5892" width="9.140625" style="275" customWidth="1"/>
    <col min="5893" max="5893" width="12.28515625" style="275" customWidth="1"/>
    <col min="5894" max="5894" width="14.5703125" style="275" customWidth="1"/>
    <col min="5895" max="5895" width="13.28515625" style="275" customWidth="1"/>
    <col min="5896" max="5897" width="13" style="275" customWidth="1"/>
    <col min="5898" max="5899" width="9.140625" style="275" customWidth="1"/>
    <col min="5900" max="5900" width="12.28515625" style="275" customWidth="1"/>
    <col min="5901" max="5901" width="9.140625" style="275" customWidth="1"/>
    <col min="5902" max="5904" width="9.140625" style="275"/>
    <col min="5905" max="5905" width="0.28515625" style="275" customWidth="1"/>
    <col min="5906" max="5907" width="0" style="275" hidden="1" customWidth="1"/>
    <col min="5908" max="6144" width="9.140625" style="275"/>
    <col min="6145" max="6145" width="75.140625" style="275" customWidth="1"/>
    <col min="6146" max="6147" width="12.28515625" style="275" customWidth="1"/>
    <col min="6148" max="6148" width="9.140625" style="275" customWidth="1"/>
    <col min="6149" max="6149" width="12.28515625" style="275" customWidth="1"/>
    <col min="6150" max="6150" width="14.5703125" style="275" customWidth="1"/>
    <col min="6151" max="6151" width="13.28515625" style="275" customWidth="1"/>
    <col min="6152" max="6153" width="13" style="275" customWidth="1"/>
    <col min="6154" max="6155" width="9.140625" style="275" customWidth="1"/>
    <col min="6156" max="6156" width="12.28515625" style="275" customWidth="1"/>
    <col min="6157" max="6157" width="9.140625" style="275" customWidth="1"/>
    <col min="6158" max="6160" width="9.140625" style="275"/>
    <col min="6161" max="6161" width="0.28515625" style="275" customWidth="1"/>
    <col min="6162" max="6163" width="0" style="275" hidden="1" customWidth="1"/>
    <col min="6164" max="6400" width="9.140625" style="275"/>
    <col min="6401" max="6401" width="75.140625" style="275" customWidth="1"/>
    <col min="6402" max="6403" width="12.28515625" style="275" customWidth="1"/>
    <col min="6404" max="6404" width="9.140625" style="275" customWidth="1"/>
    <col min="6405" max="6405" width="12.28515625" style="275" customWidth="1"/>
    <col min="6406" max="6406" width="14.5703125" style="275" customWidth="1"/>
    <col min="6407" max="6407" width="13.28515625" style="275" customWidth="1"/>
    <col min="6408" max="6409" width="13" style="275" customWidth="1"/>
    <col min="6410" max="6411" width="9.140625" style="275" customWidth="1"/>
    <col min="6412" max="6412" width="12.28515625" style="275" customWidth="1"/>
    <col min="6413" max="6413" width="9.140625" style="275" customWidth="1"/>
    <col min="6414" max="6416" width="9.140625" style="275"/>
    <col min="6417" max="6417" width="0.28515625" style="275" customWidth="1"/>
    <col min="6418" max="6419" width="0" style="275" hidden="1" customWidth="1"/>
    <col min="6420" max="6656" width="9.140625" style="275"/>
    <col min="6657" max="6657" width="75.140625" style="275" customWidth="1"/>
    <col min="6658" max="6659" width="12.28515625" style="275" customWidth="1"/>
    <col min="6660" max="6660" width="9.140625" style="275" customWidth="1"/>
    <col min="6661" max="6661" width="12.28515625" style="275" customWidth="1"/>
    <col min="6662" max="6662" width="14.5703125" style="275" customWidth="1"/>
    <col min="6663" max="6663" width="13.28515625" style="275" customWidth="1"/>
    <col min="6664" max="6665" width="13" style="275" customWidth="1"/>
    <col min="6666" max="6667" width="9.140625" style="275" customWidth="1"/>
    <col min="6668" max="6668" width="12.28515625" style="275" customWidth="1"/>
    <col min="6669" max="6669" width="9.140625" style="275" customWidth="1"/>
    <col min="6670" max="6672" width="9.140625" style="275"/>
    <col min="6673" max="6673" width="0.28515625" style="275" customWidth="1"/>
    <col min="6674" max="6675" width="0" style="275" hidden="1" customWidth="1"/>
    <col min="6676" max="6912" width="9.140625" style="275"/>
    <col min="6913" max="6913" width="75.140625" style="275" customWidth="1"/>
    <col min="6914" max="6915" width="12.28515625" style="275" customWidth="1"/>
    <col min="6916" max="6916" width="9.140625" style="275" customWidth="1"/>
    <col min="6917" max="6917" width="12.28515625" style="275" customWidth="1"/>
    <col min="6918" max="6918" width="14.5703125" style="275" customWidth="1"/>
    <col min="6919" max="6919" width="13.28515625" style="275" customWidth="1"/>
    <col min="6920" max="6921" width="13" style="275" customWidth="1"/>
    <col min="6922" max="6923" width="9.140625" style="275" customWidth="1"/>
    <col min="6924" max="6924" width="12.28515625" style="275" customWidth="1"/>
    <col min="6925" max="6925" width="9.140625" style="275" customWidth="1"/>
    <col min="6926" max="6928" width="9.140625" style="275"/>
    <col min="6929" max="6929" width="0.28515625" style="275" customWidth="1"/>
    <col min="6930" max="6931" width="0" style="275" hidden="1" customWidth="1"/>
    <col min="6932" max="7168" width="9.140625" style="275"/>
    <col min="7169" max="7169" width="75.140625" style="275" customWidth="1"/>
    <col min="7170" max="7171" width="12.28515625" style="275" customWidth="1"/>
    <col min="7172" max="7172" width="9.140625" style="275" customWidth="1"/>
    <col min="7173" max="7173" width="12.28515625" style="275" customWidth="1"/>
    <col min="7174" max="7174" width="14.5703125" style="275" customWidth="1"/>
    <col min="7175" max="7175" width="13.28515625" style="275" customWidth="1"/>
    <col min="7176" max="7177" width="13" style="275" customWidth="1"/>
    <col min="7178" max="7179" width="9.140625" style="275" customWidth="1"/>
    <col min="7180" max="7180" width="12.28515625" style="275" customWidth="1"/>
    <col min="7181" max="7181" width="9.140625" style="275" customWidth="1"/>
    <col min="7182" max="7184" width="9.140625" style="275"/>
    <col min="7185" max="7185" width="0.28515625" style="275" customWidth="1"/>
    <col min="7186" max="7187" width="0" style="275" hidden="1" customWidth="1"/>
    <col min="7188" max="7424" width="9.140625" style="275"/>
    <col min="7425" max="7425" width="75.140625" style="275" customWidth="1"/>
    <col min="7426" max="7427" width="12.28515625" style="275" customWidth="1"/>
    <col min="7428" max="7428" width="9.140625" style="275" customWidth="1"/>
    <col min="7429" max="7429" width="12.28515625" style="275" customWidth="1"/>
    <col min="7430" max="7430" width="14.5703125" style="275" customWidth="1"/>
    <col min="7431" max="7431" width="13.28515625" style="275" customWidth="1"/>
    <col min="7432" max="7433" width="13" style="275" customWidth="1"/>
    <col min="7434" max="7435" width="9.140625" style="275" customWidth="1"/>
    <col min="7436" max="7436" width="12.28515625" style="275" customWidth="1"/>
    <col min="7437" max="7437" width="9.140625" style="275" customWidth="1"/>
    <col min="7438" max="7440" width="9.140625" style="275"/>
    <col min="7441" max="7441" width="0.28515625" style="275" customWidth="1"/>
    <col min="7442" max="7443" width="0" style="275" hidden="1" customWidth="1"/>
    <col min="7444" max="7680" width="9.140625" style="275"/>
    <col min="7681" max="7681" width="75.140625" style="275" customWidth="1"/>
    <col min="7682" max="7683" width="12.28515625" style="275" customWidth="1"/>
    <col min="7684" max="7684" width="9.140625" style="275" customWidth="1"/>
    <col min="7685" max="7685" width="12.28515625" style="275" customWidth="1"/>
    <col min="7686" max="7686" width="14.5703125" style="275" customWidth="1"/>
    <col min="7687" max="7687" width="13.28515625" style="275" customWidth="1"/>
    <col min="7688" max="7689" width="13" style="275" customWidth="1"/>
    <col min="7690" max="7691" width="9.140625" style="275" customWidth="1"/>
    <col min="7692" max="7692" width="12.28515625" style="275" customWidth="1"/>
    <col min="7693" max="7693" width="9.140625" style="275" customWidth="1"/>
    <col min="7694" max="7696" width="9.140625" style="275"/>
    <col min="7697" max="7697" width="0.28515625" style="275" customWidth="1"/>
    <col min="7698" max="7699" width="0" style="275" hidden="1" customWidth="1"/>
    <col min="7700" max="7936" width="9.140625" style="275"/>
    <col min="7937" max="7937" width="75.140625" style="275" customWidth="1"/>
    <col min="7938" max="7939" width="12.28515625" style="275" customWidth="1"/>
    <col min="7940" max="7940" width="9.140625" style="275" customWidth="1"/>
    <col min="7941" max="7941" width="12.28515625" style="275" customWidth="1"/>
    <col min="7942" max="7942" width="14.5703125" style="275" customWidth="1"/>
    <col min="7943" max="7943" width="13.28515625" style="275" customWidth="1"/>
    <col min="7944" max="7945" width="13" style="275" customWidth="1"/>
    <col min="7946" max="7947" width="9.140625" style="275" customWidth="1"/>
    <col min="7948" max="7948" width="12.28515625" style="275" customWidth="1"/>
    <col min="7949" max="7949" width="9.140625" style="275" customWidth="1"/>
    <col min="7950" max="7952" width="9.140625" style="275"/>
    <col min="7953" max="7953" width="0.28515625" style="275" customWidth="1"/>
    <col min="7954" max="7955" width="0" style="275" hidden="1" customWidth="1"/>
    <col min="7956" max="8192" width="9.140625" style="275"/>
    <col min="8193" max="8193" width="75.140625" style="275" customWidth="1"/>
    <col min="8194" max="8195" width="12.28515625" style="275" customWidth="1"/>
    <col min="8196" max="8196" width="9.140625" style="275" customWidth="1"/>
    <col min="8197" max="8197" width="12.28515625" style="275" customWidth="1"/>
    <col min="8198" max="8198" width="14.5703125" style="275" customWidth="1"/>
    <col min="8199" max="8199" width="13.28515625" style="275" customWidth="1"/>
    <col min="8200" max="8201" width="13" style="275" customWidth="1"/>
    <col min="8202" max="8203" width="9.140625" style="275" customWidth="1"/>
    <col min="8204" max="8204" width="12.28515625" style="275" customWidth="1"/>
    <col min="8205" max="8205" width="9.140625" style="275" customWidth="1"/>
    <col min="8206" max="8208" width="9.140625" style="275"/>
    <col min="8209" max="8209" width="0.28515625" style="275" customWidth="1"/>
    <col min="8210" max="8211" width="0" style="275" hidden="1" customWidth="1"/>
    <col min="8212" max="8448" width="9.140625" style="275"/>
    <col min="8449" max="8449" width="75.140625" style="275" customWidth="1"/>
    <col min="8450" max="8451" width="12.28515625" style="275" customWidth="1"/>
    <col min="8452" max="8452" width="9.140625" style="275" customWidth="1"/>
    <col min="8453" max="8453" width="12.28515625" style="275" customWidth="1"/>
    <col min="8454" max="8454" width="14.5703125" style="275" customWidth="1"/>
    <col min="8455" max="8455" width="13.28515625" style="275" customWidth="1"/>
    <col min="8456" max="8457" width="13" style="275" customWidth="1"/>
    <col min="8458" max="8459" width="9.140625" style="275" customWidth="1"/>
    <col min="8460" max="8460" width="12.28515625" style="275" customWidth="1"/>
    <col min="8461" max="8461" width="9.140625" style="275" customWidth="1"/>
    <col min="8462" max="8464" width="9.140625" style="275"/>
    <col min="8465" max="8465" width="0.28515625" style="275" customWidth="1"/>
    <col min="8466" max="8467" width="0" style="275" hidden="1" customWidth="1"/>
    <col min="8468" max="8704" width="9.140625" style="275"/>
    <col min="8705" max="8705" width="75.140625" style="275" customWidth="1"/>
    <col min="8706" max="8707" width="12.28515625" style="275" customWidth="1"/>
    <col min="8708" max="8708" width="9.140625" style="275" customWidth="1"/>
    <col min="8709" max="8709" width="12.28515625" style="275" customWidth="1"/>
    <col min="8710" max="8710" width="14.5703125" style="275" customWidth="1"/>
    <col min="8711" max="8711" width="13.28515625" style="275" customWidth="1"/>
    <col min="8712" max="8713" width="13" style="275" customWidth="1"/>
    <col min="8714" max="8715" width="9.140625" style="275" customWidth="1"/>
    <col min="8716" max="8716" width="12.28515625" style="275" customWidth="1"/>
    <col min="8717" max="8717" width="9.140625" style="275" customWidth="1"/>
    <col min="8718" max="8720" width="9.140625" style="275"/>
    <col min="8721" max="8721" width="0.28515625" style="275" customWidth="1"/>
    <col min="8722" max="8723" width="0" style="275" hidden="1" customWidth="1"/>
    <col min="8724" max="8960" width="9.140625" style="275"/>
    <col min="8961" max="8961" width="75.140625" style="275" customWidth="1"/>
    <col min="8962" max="8963" width="12.28515625" style="275" customWidth="1"/>
    <col min="8964" max="8964" width="9.140625" style="275" customWidth="1"/>
    <col min="8965" max="8965" width="12.28515625" style="275" customWidth="1"/>
    <col min="8966" max="8966" width="14.5703125" style="275" customWidth="1"/>
    <col min="8967" max="8967" width="13.28515625" style="275" customWidth="1"/>
    <col min="8968" max="8969" width="13" style="275" customWidth="1"/>
    <col min="8970" max="8971" width="9.140625" style="275" customWidth="1"/>
    <col min="8972" max="8972" width="12.28515625" style="275" customWidth="1"/>
    <col min="8973" max="8973" width="9.140625" style="275" customWidth="1"/>
    <col min="8974" max="8976" width="9.140625" style="275"/>
    <col min="8977" max="8977" width="0.28515625" style="275" customWidth="1"/>
    <col min="8978" max="8979" width="0" style="275" hidden="1" customWidth="1"/>
    <col min="8980" max="9216" width="9.140625" style="275"/>
    <col min="9217" max="9217" width="75.140625" style="275" customWidth="1"/>
    <col min="9218" max="9219" width="12.28515625" style="275" customWidth="1"/>
    <col min="9220" max="9220" width="9.140625" style="275" customWidth="1"/>
    <col min="9221" max="9221" width="12.28515625" style="275" customWidth="1"/>
    <col min="9222" max="9222" width="14.5703125" style="275" customWidth="1"/>
    <col min="9223" max="9223" width="13.28515625" style="275" customWidth="1"/>
    <col min="9224" max="9225" width="13" style="275" customWidth="1"/>
    <col min="9226" max="9227" width="9.140625" style="275" customWidth="1"/>
    <col min="9228" max="9228" width="12.28515625" style="275" customWidth="1"/>
    <col min="9229" max="9229" width="9.140625" style="275" customWidth="1"/>
    <col min="9230" max="9232" width="9.140625" style="275"/>
    <col min="9233" max="9233" width="0.28515625" style="275" customWidth="1"/>
    <col min="9234" max="9235" width="0" style="275" hidden="1" customWidth="1"/>
    <col min="9236" max="9472" width="9.140625" style="275"/>
    <col min="9473" max="9473" width="75.140625" style="275" customWidth="1"/>
    <col min="9474" max="9475" width="12.28515625" style="275" customWidth="1"/>
    <col min="9476" max="9476" width="9.140625" style="275" customWidth="1"/>
    <col min="9477" max="9477" width="12.28515625" style="275" customWidth="1"/>
    <col min="9478" max="9478" width="14.5703125" style="275" customWidth="1"/>
    <col min="9479" max="9479" width="13.28515625" style="275" customWidth="1"/>
    <col min="9480" max="9481" width="13" style="275" customWidth="1"/>
    <col min="9482" max="9483" width="9.140625" style="275" customWidth="1"/>
    <col min="9484" max="9484" width="12.28515625" style="275" customWidth="1"/>
    <col min="9485" max="9485" width="9.140625" style="275" customWidth="1"/>
    <col min="9486" max="9488" width="9.140625" style="275"/>
    <col min="9489" max="9489" width="0.28515625" style="275" customWidth="1"/>
    <col min="9490" max="9491" width="0" style="275" hidden="1" customWidth="1"/>
    <col min="9492" max="9728" width="9.140625" style="275"/>
    <col min="9729" max="9729" width="75.140625" style="275" customWidth="1"/>
    <col min="9730" max="9731" width="12.28515625" style="275" customWidth="1"/>
    <col min="9732" max="9732" width="9.140625" style="275" customWidth="1"/>
    <col min="9733" max="9733" width="12.28515625" style="275" customWidth="1"/>
    <col min="9734" max="9734" width="14.5703125" style="275" customWidth="1"/>
    <col min="9735" max="9735" width="13.28515625" style="275" customWidth="1"/>
    <col min="9736" max="9737" width="13" style="275" customWidth="1"/>
    <col min="9738" max="9739" width="9.140625" style="275" customWidth="1"/>
    <col min="9740" max="9740" width="12.28515625" style="275" customWidth="1"/>
    <col min="9741" max="9741" width="9.140625" style="275" customWidth="1"/>
    <col min="9742" max="9744" width="9.140625" style="275"/>
    <col min="9745" max="9745" width="0.28515625" style="275" customWidth="1"/>
    <col min="9746" max="9747" width="0" style="275" hidden="1" customWidth="1"/>
    <col min="9748" max="9984" width="9.140625" style="275"/>
    <col min="9985" max="9985" width="75.140625" style="275" customWidth="1"/>
    <col min="9986" max="9987" width="12.28515625" style="275" customWidth="1"/>
    <col min="9988" max="9988" width="9.140625" style="275" customWidth="1"/>
    <col min="9989" max="9989" width="12.28515625" style="275" customWidth="1"/>
    <col min="9990" max="9990" width="14.5703125" style="275" customWidth="1"/>
    <col min="9991" max="9991" width="13.28515625" style="275" customWidth="1"/>
    <col min="9992" max="9993" width="13" style="275" customWidth="1"/>
    <col min="9994" max="9995" width="9.140625" style="275" customWidth="1"/>
    <col min="9996" max="9996" width="12.28515625" style="275" customWidth="1"/>
    <col min="9997" max="9997" width="9.140625" style="275" customWidth="1"/>
    <col min="9998" max="10000" width="9.140625" style="275"/>
    <col min="10001" max="10001" width="0.28515625" style="275" customWidth="1"/>
    <col min="10002" max="10003" width="0" style="275" hidden="1" customWidth="1"/>
    <col min="10004" max="10240" width="9.140625" style="275"/>
    <col min="10241" max="10241" width="75.140625" style="275" customWidth="1"/>
    <col min="10242" max="10243" width="12.28515625" style="275" customWidth="1"/>
    <col min="10244" max="10244" width="9.140625" style="275" customWidth="1"/>
    <col min="10245" max="10245" width="12.28515625" style="275" customWidth="1"/>
    <col min="10246" max="10246" width="14.5703125" style="275" customWidth="1"/>
    <col min="10247" max="10247" width="13.28515625" style="275" customWidth="1"/>
    <col min="10248" max="10249" width="13" style="275" customWidth="1"/>
    <col min="10250" max="10251" width="9.140625" style="275" customWidth="1"/>
    <col min="10252" max="10252" width="12.28515625" style="275" customWidth="1"/>
    <col min="10253" max="10253" width="9.140625" style="275" customWidth="1"/>
    <col min="10254" max="10256" width="9.140625" style="275"/>
    <col min="10257" max="10257" width="0.28515625" style="275" customWidth="1"/>
    <col min="10258" max="10259" width="0" style="275" hidden="1" customWidth="1"/>
    <col min="10260" max="10496" width="9.140625" style="275"/>
    <col min="10497" max="10497" width="75.140625" style="275" customWidth="1"/>
    <col min="10498" max="10499" width="12.28515625" style="275" customWidth="1"/>
    <col min="10500" max="10500" width="9.140625" style="275" customWidth="1"/>
    <col min="10501" max="10501" width="12.28515625" style="275" customWidth="1"/>
    <col min="10502" max="10502" width="14.5703125" style="275" customWidth="1"/>
    <col min="10503" max="10503" width="13.28515625" style="275" customWidth="1"/>
    <col min="10504" max="10505" width="13" style="275" customWidth="1"/>
    <col min="10506" max="10507" width="9.140625" style="275" customWidth="1"/>
    <col min="10508" max="10508" width="12.28515625" style="275" customWidth="1"/>
    <col min="10509" max="10509" width="9.140625" style="275" customWidth="1"/>
    <col min="10510" max="10512" width="9.140625" style="275"/>
    <col min="10513" max="10513" width="0.28515625" style="275" customWidth="1"/>
    <col min="10514" max="10515" width="0" style="275" hidden="1" customWidth="1"/>
    <col min="10516" max="10752" width="9.140625" style="275"/>
    <col min="10753" max="10753" width="75.140625" style="275" customWidth="1"/>
    <col min="10754" max="10755" width="12.28515625" style="275" customWidth="1"/>
    <col min="10756" max="10756" width="9.140625" style="275" customWidth="1"/>
    <col min="10757" max="10757" width="12.28515625" style="275" customWidth="1"/>
    <col min="10758" max="10758" width="14.5703125" style="275" customWidth="1"/>
    <col min="10759" max="10759" width="13.28515625" style="275" customWidth="1"/>
    <col min="10760" max="10761" width="13" style="275" customWidth="1"/>
    <col min="10762" max="10763" width="9.140625" style="275" customWidth="1"/>
    <col min="10764" max="10764" width="12.28515625" style="275" customWidth="1"/>
    <col min="10765" max="10765" width="9.140625" style="275" customWidth="1"/>
    <col min="10766" max="10768" width="9.140625" style="275"/>
    <col min="10769" max="10769" width="0.28515625" style="275" customWidth="1"/>
    <col min="10770" max="10771" width="0" style="275" hidden="1" customWidth="1"/>
    <col min="10772" max="11008" width="9.140625" style="275"/>
    <col min="11009" max="11009" width="75.140625" style="275" customWidth="1"/>
    <col min="11010" max="11011" width="12.28515625" style="275" customWidth="1"/>
    <col min="11012" max="11012" width="9.140625" style="275" customWidth="1"/>
    <col min="11013" max="11013" width="12.28515625" style="275" customWidth="1"/>
    <col min="11014" max="11014" width="14.5703125" style="275" customWidth="1"/>
    <col min="11015" max="11015" width="13.28515625" style="275" customWidth="1"/>
    <col min="11016" max="11017" width="13" style="275" customWidth="1"/>
    <col min="11018" max="11019" width="9.140625" style="275" customWidth="1"/>
    <col min="11020" max="11020" width="12.28515625" style="275" customWidth="1"/>
    <col min="11021" max="11021" width="9.140625" style="275" customWidth="1"/>
    <col min="11022" max="11024" width="9.140625" style="275"/>
    <col min="11025" max="11025" width="0.28515625" style="275" customWidth="1"/>
    <col min="11026" max="11027" width="0" style="275" hidden="1" customWidth="1"/>
    <col min="11028" max="11264" width="9.140625" style="275"/>
    <col min="11265" max="11265" width="75.140625" style="275" customWidth="1"/>
    <col min="11266" max="11267" width="12.28515625" style="275" customWidth="1"/>
    <col min="11268" max="11268" width="9.140625" style="275" customWidth="1"/>
    <col min="11269" max="11269" width="12.28515625" style="275" customWidth="1"/>
    <col min="11270" max="11270" width="14.5703125" style="275" customWidth="1"/>
    <col min="11271" max="11271" width="13.28515625" style="275" customWidth="1"/>
    <col min="11272" max="11273" width="13" style="275" customWidth="1"/>
    <col min="11274" max="11275" width="9.140625" style="275" customWidth="1"/>
    <col min="11276" max="11276" width="12.28515625" style="275" customWidth="1"/>
    <col min="11277" max="11277" width="9.140625" style="275" customWidth="1"/>
    <col min="11278" max="11280" width="9.140625" style="275"/>
    <col min="11281" max="11281" width="0.28515625" style="275" customWidth="1"/>
    <col min="11282" max="11283" width="0" style="275" hidden="1" customWidth="1"/>
    <col min="11284" max="11520" width="9.140625" style="275"/>
    <col min="11521" max="11521" width="75.140625" style="275" customWidth="1"/>
    <col min="11522" max="11523" width="12.28515625" style="275" customWidth="1"/>
    <col min="11524" max="11524" width="9.140625" style="275" customWidth="1"/>
    <col min="11525" max="11525" width="12.28515625" style="275" customWidth="1"/>
    <col min="11526" max="11526" width="14.5703125" style="275" customWidth="1"/>
    <col min="11527" max="11527" width="13.28515625" style="275" customWidth="1"/>
    <col min="11528" max="11529" width="13" style="275" customWidth="1"/>
    <col min="11530" max="11531" width="9.140625" style="275" customWidth="1"/>
    <col min="11532" max="11532" width="12.28515625" style="275" customWidth="1"/>
    <col min="11533" max="11533" width="9.140625" style="275" customWidth="1"/>
    <col min="11534" max="11536" width="9.140625" style="275"/>
    <col min="11537" max="11537" width="0.28515625" style="275" customWidth="1"/>
    <col min="11538" max="11539" width="0" style="275" hidden="1" customWidth="1"/>
    <col min="11540" max="11776" width="9.140625" style="275"/>
    <col min="11777" max="11777" width="75.140625" style="275" customWidth="1"/>
    <col min="11778" max="11779" width="12.28515625" style="275" customWidth="1"/>
    <col min="11780" max="11780" width="9.140625" style="275" customWidth="1"/>
    <col min="11781" max="11781" width="12.28515625" style="275" customWidth="1"/>
    <col min="11782" max="11782" width="14.5703125" style="275" customWidth="1"/>
    <col min="11783" max="11783" width="13.28515625" style="275" customWidth="1"/>
    <col min="11784" max="11785" width="13" style="275" customWidth="1"/>
    <col min="11786" max="11787" width="9.140625" style="275" customWidth="1"/>
    <col min="11788" max="11788" width="12.28515625" style="275" customWidth="1"/>
    <col min="11789" max="11789" width="9.140625" style="275" customWidth="1"/>
    <col min="11790" max="11792" width="9.140625" style="275"/>
    <col min="11793" max="11793" width="0.28515625" style="275" customWidth="1"/>
    <col min="11794" max="11795" width="0" style="275" hidden="1" customWidth="1"/>
    <col min="11796" max="12032" width="9.140625" style="275"/>
    <col min="12033" max="12033" width="75.140625" style="275" customWidth="1"/>
    <col min="12034" max="12035" width="12.28515625" style="275" customWidth="1"/>
    <col min="12036" max="12036" width="9.140625" style="275" customWidth="1"/>
    <col min="12037" max="12037" width="12.28515625" style="275" customWidth="1"/>
    <col min="12038" max="12038" width="14.5703125" style="275" customWidth="1"/>
    <col min="12039" max="12039" width="13.28515625" style="275" customWidth="1"/>
    <col min="12040" max="12041" width="13" style="275" customWidth="1"/>
    <col min="12042" max="12043" width="9.140625" style="275" customWidth="1"/>
    <col min="12044" max="12044" width="12.28515625" style="275" customWidth="1"/>
    <col min="12045" max="12045" width="9.140625" style="275" customWidth="1"/>
    <col min="12046" max="12048" width="9.140625" style="275"/>
    <col min="12049" max="12049" width="0.28515625" style="275" customWidth="1"/>
    <col min="12050" max="12051" width="0" style="275" hidden="1" customWidth="1"/>
    <col min="12052" max="12288" width="9.140625" style="275"/>
    <col min="12289" max="12289" width="75.140625" style="275" customWidth="1"/>
    <col min="12290" max="12291" width="12.28515625" style="275" customWidth="1"/>
    <col min="12292" max="12292" width="9.140625" style="275" customWidth="1"/>
    <col min="12293" max="12293" width="12.28515625" style="275" customWidth="1"/>
    <col min="12294" max="12294" width="14.5703125" style="275" customWidth="1"/>
    <col min="12295" max="12295" width="13.28515625" style="275" customWidth="1"/>
    <col min="12296" max="12297" width="13" style="275" customWidth="1"/>
    <col min="12298" max="12299" width="9.140625" style="275" customWidth="1"/>
    <col min="12300" max="12300" width="12.28515625" style="275" customWidth="1"/>
    <col min="12301" max="12301" width="9.140625" style="275" customWidth="1"/>
    <col min="12302" max="12304" width="9.140625" style="275"/>
    <col min="12305" max="12305" width="0.28515625" style="275" customWidth="1"/>
    <col min="12306" max="12307" width="0" style="275" hidden="1" customWidth="1"/>
    <col min="12308" max="12544" width="9.140625" style="275"/>
    <col min="12545" max="12545" width="75.140625" style="275" customWidth="1"/>
    <col min="12546" max="12547" width="12.28515625" style="275" customWidth="1"/>
    <col min="12548" max="12548" width="9.140625" style="275" customWidth="1"/>
    <col min="12549" max="12549" width="12.28515625" style="275" customWidth="1"/>
    <col min="12550" max="12550" width="14.5703125" style="275" customWidth="1"/>
    <col min="12551" max="12551" width="13.28515625" style="275" customWidth="1"/>
    <col min="12552" max="12553" width="13" style="275" customWidth="1"/>
    <col min="12554" max="12555" width="9.140625" style="275" customWidth="1"/>
    <col min="12556" max="12556" width="12.28515625" style="275" customWidth="1"/>
    <col min="12557" max="12557" width="9.140625" style="275" customWidth="1"/>
    <col min="12558" max="12560" width="9.140625" style="275"/>
    <col min="12561" max="12561" width="0.28515625" style="275" customWidth="1"/>
    <col min="12562" max="12563" width="0" style="275" hidden="1" customWidth="1"/>
    <col min="12564" max="12800" width="9.140625" style="275"/>
    <col min="12801" max="12801" width="75.140625" style="275" customWidth="1"/>
    <col min="12802" max="12803" width="12.28515625" style="275" customWidth="1"/>
    <col min="12804" max="12804" width="9.140625" style="275" customWidth="1"/>
    <col min="12805" max="12805" width="12.28515625" style="275" customWidth="1"/>
    <col min="12806" max="12806" width="14.5703125" style="275" customWidth="1"/>
    <col min="12807" max="12807" width="13.28515625" style="275" customWidth="1"/>
    <col min="12808" max="12809" width="13" style="275" customWidth="1"/>
    <col min="12810" max="12811" width="9.140625" style="275" customWidth="1"/>
    <col min="12812" max="12812" width="12.28515625" style="275" customWidth="1"/>
    <col min="12813" max="12813" width="9.140625" style="275" customWidth="1"/>
    <col min="12814" max="12816" width="9.140625" style="275"/>
    <col min="12817" max="12817" width="0.28515625" style="275" customWidth="1"/>
    <col min="12818" max="12819" width="0" style="275" hidden="1" customWidth="1"/>
    <col min="12820" max="13056" width="9.140625" style="275"/>
    <col min="13057" max="13057" width="75.140625" style="275" customWidth="1"/>
    <col min="13058" max="13059" width="12.28515625" style="275" customWidth="1"/>
    <col min="13060" max="13060" width="9.140625" style="275" customWidth="1"/>
    <col min="13061" max="13061" width="12.28515625" style="275" customWidth="1"/>
    <col min="13062" max="13062" width="14.5703125" style="275" customWidth="1"/>
    <col min="13063" max="13063" width="13.28515625" style="275" customWidth="1"/>
    <col min="13064" max="13065" width="13" style="275" customWidth="1"/>
    <col min="13066" max="13067" width="9.140625" style="275" customWidth="1"/>
    <col min="13068" max="13068" width="12.28515625" style="275" customWidth="1"/>
    <col min="13069" max="13069" width="9.140625" style="275" customWidth="1"/>
    <col min="13070" max="13072" width="9.140625" style="275"/>
    <col min="13073" max="13073" width="0.28515625" style="275" customWidth="1"/>
    <col min="13074" max="13075" width="0" style="275" hidden="1" customWidth="1"/>
    <col min="13076" max="13312" width="9.140625" style="275"/>
    <col min="13313" max="13313" width="75.140625" style="275" customWidth="1"/>
    <col min="13314" max="13315" width="12.28515625" style="275" customWidth="1"/>
    <col min="13316" max="13316" width="9.140625" style="275" customWidth="1"/>
    <col min="13317" max="13317" width="12.28515625" style="275" customWidth="1"/>
    <col min="13318" max="13318" width="14.5703125" style="275" customWidth="1"/>
    <col min="13319" max="13319" width="13.28515625" style="275" customWidth="1"/>
    <col min="13320" max="13321" width="13" style="275" customWidth="1"/>
    <col min="13322" max="13323" width="9.140625" style="275" customWidth="1"/>
    <col min="13324" max="13324" width="12.28515625" style="275" customWidth="1"/>
    <col min="13325" max="13325" width="9.140625" style="275" customWidth="1"/>
    <col min="13326" max="13328" width="9.140625" style="275"/>
    <col min="13329" max="13329" width="0.28515625" style="275" customWidth="1"/>
    <col min="13330" max="13331" width="0" style="275" hidden="1" customWidth="1"/>
    <col min="13332" max="13568" width="9.140625" style="275"/>
    <col min="13569" max="13569" width="75.140625" style="275" customWidth="1"/>
    <col min="13570" max="13571" width="12.28515625" style="275" customWidth="1"/>
    <col min="13572" max="13572" width="9.140625" style="275" customWidth="1"/>
    <col min="13573" max="13573" width="12.28515625" style="275" customWidth="1"/>
    <col min="13574" max="13574" width="14.5703125" style="275" customWidth="1"/>
    <col min="13575" max="13575" width="13.28515625" style="275" customWidth="1"/>
    <col min="13576" max="13577" width="13" style="275" customWidth="1"/>
    <col min="13578" max="13579" width="9.140625" style="275" customWidth="1"/>
    <col min="13580" max="13580" width="12.28515625" style="275" customWidth="1"/>
    <col min="13581" max="13581" width="9.140625" style="275" customWidth="1"/>
    <col min="13582" max="13584" width="9.140625" style="275"/>
    <col min="13585" max="13585" width="0.28515625" style="275" customWidth="1"/>
    <col min="13586" max="13587" width="0" style="275" hidden="1" customWidth="1"/>
    <col min="13588" max="13824" width="9.140625" style="275"/>
    <col min="13825" max="13825" width="75.140625" style="275" customWidth="1"/>
    <col min="13826" max="13827" width="12.28515625" style="275" customWidth="1"/>
    <col min="13828" max="13828" width="9.140625" style="275" customWidth="1"/>
    <col min="13829" max="13829" width="12.28515625" style="275" customWidth="1"/>
    <col min="13830" max="13830" width="14.5703125" style="275" customWidth="1"/>
    <col min="13831" max="13831" width="13.28515625" style="275" customWidth="1"/>
    <col min="13832" max="13833" width="13" style="275" customWidth="1"/>
    <col min="13834" max="13835" width="9.140625" style="275" customWidth="1"/>
    <col min="13836" max="13836" width="12.28515625" style="275" customWidth="1"/>
    <col min="13837" max="13837" width="9.140625" style="275" customWidth="1"/>
    <col min="13838" max="13840" width="9.140625" style="275"/>
    <col min="13841" max="13841" width="0.28515625" style="275" customWidth="1"/>
    <col min="13842" max="13843" width="0" style="275" hidden="1" customWidth="1"/>
    <col min="13844" max="14080" width="9.140625" style="275"/>
    <col min="14081" max="14081" width="75.140625" style="275" customWidth="1"/>
    <col min="14082" max="14083" width="12.28515625" style="275" customWidth="1"/>
    <col min="14084" max="14084" width="9.140625" style="275" customWidth="1"/>
    <col min="14085" max="14085" width="12.28515625" style="275" customWidth="1"/>
    <col min="14086" max="14086" width="14.5703125" style="275" customWidth="1"/>
    <col min="14087" max="14087" width="13.28515625" style="275" customWidth="1"/>
    <col min="14088" max="14089" width="13" style="275" customWidth="1"/>
    <col min="14090" max="14091" width="9.140625" style="275" customWidth="1"/>
    <col min="14092" max="14092" width="12.28515625" style="275" customWidth="1"/>
    <col min="14093" max="14093" width="9.140625" style="275" customWidth="1"/>
    <col min="14094" max="14096" width="9.140625" style="275"/>
    <col min="14097" max="14097" width="0.28515625" style="275" customWidth="1"/>
    <col min="14098" max="14099" width="0" style="275" hidden="1" customWidth="1"/>
    <col min="14100" max="14336" width="9.140625" style="275"/>
    <col min="14337" max="14337" width="75.140625" style="275" customWidth="1"/>
    <col min="14338" max="14339" width="12.28515625" style="275" customWidth="1"/>
    <col min="14340" max="14340" width="9.140625" style="275" customWidth="1"/>
    <col min="14341" max="14341" width="12.28515625" style="275" customWidth="1"/>
    <col min="14342" max="14342" width="14.5703125" style="275" customWidth="1"/>
    <col min="14343" max="14343" width="13.28515625" style="275" customWidth="1"/>
    <col min="14344" max="14345" width="13" style="275" customWidth="1"/>
    <col min="14346" max="14347" width="9.140625" style="275" customWidth="1"/>
    <col min="14348" max="14348" width="12.28515625" style="275" customWidth="1"/>
    <col min="14349" max="14349" width="9.140625" style="275" customWidth="1"/>
    <col min="14350" max="14352" width="9.140625" style="275"/>
    <col min="14353" max="14353" width="0.28515625" style="275" customWidth="1"/>
    <col min="14354" max="14355" width="0" style="275" hidden="1" customWidth="1"/>
    <col min="14356" max="14592" width="9.140625" style="275"/>
    <col min="14593" max="14593" width="75.140625" style="275" customWidth="1"/>
    <col min="14594" max="14595" width="12.28515625" style="275" customWidth="1"/>
    <col min="14596" max="14596" width="9.140625" style="275" customWidth="1"/>
    <col min="14597" max="14597" width="12.28515625" style="275" customWidth="1"/>
    <col min="14598" max="14598" width="14.5703125" style="275" customWidth="1"/>
    <col min="14599" max="14599" width="13.28515625" style="275" customWidth="1"/>
    <col min="14600" max="14601" width="13" style="275" customWidth="1"/>
    <col min="14602" max="14603" width="9.140625" style="275" customWidth="1"/>
    <col min="14604" max="14604" width="12.28515625" style="275" customWidth="1"/>
    <col min="14605" max="14605" width="9.140625" style="275" customWidth="1"/>
    <col min="14606" max="14608" width="9.140625" style="275"/>
    <col min="14609" max="14609" width="0.28515625" style="275" customWidth="1"/>
    <col min="14610" max="14611" width="0" style="275" hidden="1" customWidth="1"/>
    <col min="14612" max="14848" width="9.140625" style="275"/>
    <col min="14849" max="14849" width="75.140625" style="275" customWidth="1"/>
    <col min="14850" max="14851" width="12.28515625" style="275" customWidth="1"/>
    <col min="14852" max="14852" width="9.140625" style="275" customWidth="1"/>
    <col min="14853" max="14853" width="12.28515625" style="275" customWidth="1"/>
    <col min="14854" max="14854" width="14.5703125" style="275" customWidth="1"/>
    <col min="14855" max="14855" width="13.28515625" style="275" customWidth="1"/>
    <col min="14856" max="14857" width="13" style="275" customWidth="1"/>
    <col min="14858" max="14859" width="9.140625" style="275" customWidth="1"/>
    <col min="14860" max="14860" width="12.28515625" style="275" customWidth="1"/>
    <col min="14861" max="14861" width="9.140625" style="275" customWidth="1"/>
    <col min="14862" max="14864" width="9.140625" style="275"/>
    <col min="14865" max="14865" width="0.28515625" style="275" customWidth="1"/>
    <col min="14866" max="14867" width="0" style="275" hidden="1" customWidth="1"/>
    <col min="14868" max="15104" width="9.140625" style="275"/>
    <col min="15105" max="15105" width="75.140625" style="275" customWidth="1"/>
    <col min="15106" max="15107" width="12.28515625" style="275" customWidth="1"/>
    <col min="15108" max="15108" width="9.140625" style="275" customWidth="1"/>
    <col min="15109" max="15109" width="12.28515625" style="275" customWidth="1"/>
    <col min="15110" max="15110" width="14.5703125" style="275" customWidth="1"/>
    <col min="15111" max="15111" width="13.28515625" style="275" customWidth="1"/>
    <col min="15112" max="15113" width="13" style="275" customWidth="1"/>
    <col min="15114" max="15115" width="9.140625" style="275" customWidth="1"/>
    <col min="15116" max="15116" width="12.28515625" style="275" customWidth="1"/>
    <col min="15117" max="15117" width="9.140625" style="275" customWidth="1"/>
    <col min="15118" max="15120" width="9.140625" style="275"/>
    <col min="15121" max="15121" width="0.28515625" style="275" customWidth="1"/>
    <col min="15122" max="15123" width="0" style="275" hidden="1" customWidth="1"/>
    <col min="15124" max="15360" width="9.140625" style="275"/>
    <col min="15361" max="15361" width="75.140625" style="275" customWidth="1"/>
    <col min="15362" max="15363" width="12.28515625" style="275" customWidth="1"/>
    <col min="15364" max="15364" width="9.140625" style="275" customWidth="1"/>
    <col min="15365" max="15365" width="12.28515625" style="275" customWidth="1"/>
    <col min="15366" max="15366" width="14.5703125" style="275" customWidth="1"/>
    <col min="15367" max="15367" width="13.28515625" style="275" customWidth="1"/>
    <col min="15368" max="15369" width="13" style="275" customWidth="1"/>
    <col min="15370" max="15371" width="9.140625" style="275" customWidth="1"/>
    <col min="15372" max="15372" width="12.28515625" style="275" customWidth="1"/>
    <col min="15373" max="15373" width="9.140625" style="275" customWidth="1"/>
    <col min="15374" max="15376" width="9.140625" style="275"/>
    <col min="15377" max="15377" width="0.28515625" style="275" customWidth="1"/>
    <col min="15378" max="15379" width="0" style="275" hidden="1" customWidth="1"/>
    <col min="15380" max="15616" width="9.140625" style="275"/>
    <col min="15617" max="15617" width="75.140625" style="275" customWidth="1"/>
    <col min="15618" max="15619" width="12.28515625" style="275" customWidth="1"/>
    <col min="15620" max="15620" width="9.140625" style="275" customWidth="1"/>
    <col min="15621" max="15621" width="12.28515625" style="275" customWidth="1"/>
    <col min="15622" max="15622" width="14.5703125" style="275" customWidth="1"/>
    <col min="15623" max="15623" width="13.28515625" style="275" customWidth="1"/>
    <col min="15624" max="15625" width="13" style="275" customWidth="1"/>
    <col min="15626" max="15627" width="9.140625" style="275" customWidth="1"/>
    <col min="15628" max="15628" width="12.28515625" style="275" customWidth="1"/>
    <col min="15629" max="15629" width="9.140625" style="275" customWidth="1"/>
    <col min="15630" max="15632" width="9.140625" style="275"/>
    <col min="15633" max="15633" width="0.28515625" style="275" customWidth="1"/>
    <col min="15634" max="15635" width="0" style="275" hidden="1" customWidth="1"/>
    <col min="15636" max="15872" width="9.140625" style="275"/>
    <col min="15873" max="15873" width="75.140625" style="275" customWidth="1"/>
    <col min="15874" max="15875" width="12.28515625" style="275" customWidth="1"/>
    <col min="15876" max="15876" width="9.140625" style="275" customWidth="1"/>
    <col min="15877" max="15877" width="12.28515625" style="275" customWidth="1"/>
    <col min="15878" max="15878" width="14.5703125" style="275" customWidth="1"/>
    <col min="15879" max="15879" width="13.28515625" style="275" customWidth="1"/>
    <col min="15880" max="15881" width="13" style="275" customWidth="1"/>
    <col min="15882" max="15883" width="9.140625" style="275" customWidth="1"/>
    <col min="15884" max="15884" width="12.28515625" style="275" customWidth="1"/>
    <col min="15885" max="15885" width="9.140625" style="275" customWidth="1"/>
    <col min="15886" max="15888" width="9.140625" style="275"/>
    <col min="15889" max="15889" width="0.28515625" style="275" customWidth="1"/>
    <col min="15890" max="15891" width="0" style="275" hidden="1" customWidth="1"/>
    <col min="15892" max="16128" width="9.140625" style="275"/>
    <col min="16129" max="16129" width="75.140625" style="275" customWidth="1"/>
    <col min="16130" max="16131" width="12.28515625" style="275" customWidth="1"/>
    <col min="16132" max="16132" width="9.140625" style="275" customWidth="1"/>
    <col min="16133" max="16133" width="12.28515625" style="275" customWidth="1"/>
    <col min="16134" max="16134" width="14.5703125" style="275" customWidth="1"/>
    <col min="16135" max="16135" width="13.28515625" style="275" customWidth="1"/>
    <col min="16136" max="16137" width="13" style="275" customWidth="1"/>
    <col min="16138" max="16139" width="9.140625" style="275" customWidth="1"/>
    <col min="16140" max="16140" width="12.28515625" style="275" customWidth="1"/>
    <col min="16141" max="16141" width="9.140625" style="275" customWidth="1"/>
    <col min="16142" max="16144" width="9.140625" style="275"/>
    <col min="16145" max="16145" width="0.28515625" style="275" customWidth="1"/>
    <col min="16146" max="16147" width="0" style="275" hidden="1" customWidth="1"/>
    <col min="16148" max="16384" width="9.140625" style="275"/>
  </cols>
  <sheetData>
    <row r="1" spans="1:19" ht="44.25" customHeight="1">
      <c r="A1" s="7871" t="s">
        <v>391</v>
      </c>
      <c r="B1" s="7871"/>
      <c r="C1" s="7871"/>
      <c r="D1" s="7871"/>
      <c r="E1" s="7871"/>
      <c r="F1" s="7871"/>
      <c r="G1" s="7871"/>
      <c r="H1" s="7871"/>
      <c r="I1" s="7871"/>
      <c r="J1" s="7871"/>
      <c r="K1" s="7871"/>
      <c r="L1" s="7871"/>
      <c r="M1" s="7871"/>
      <c r="N1" s="344"/>
      <c r="O1" s="344"/>
      <c r="P1" s="277"/>
      <c r="Q1" s="277"/>
      <c r="R1" s="277"/>
      <c r="S1" s="277"/>
    </row>
    <row r="2" spans="1:19" ht="20.25" customHeight="1">
      <c r="A2" s="7871" t="s">
        <v>492</v>
      </c>
      <c r="B2" s="7871"/>
      <c r="C2" s="7871"/>
      <c r="D2" s="7871"/>
      <c r="E2" s="7871"/>
      <c r="F2" s="7871"/>
      <c r="G2" s="7871"/>
      <c r="H2" s="7871"/>
      <c r="I2" s="7871"/>
      <c r="J2" s="7871"/>
      <c r="K2" s="7871"/>
      <c r="L2" s="7871"/>
      <c r="M2" s="7871"/>
      <c r="N2" s="1542"/>
      <c r="O2" s="277"/>
      <c r="P2" s="277"/>
      <c r="Q2" s="277"/>
      <c r="R2" s="277"/>
      <c r="S2" s="277"/>
    </row>
    <row r="3" spans="1:19" ht="21" thickBot="1">
      <c r="A3" s="1542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</row>
    <row r="4" spans="1:19" ht="21" customHeight="1" thickBot="1">
      <c r="A4" s="7880" t="s">
        <v>1</v>
      </c>
      <c r="B4" s="7882" t="s">
        <v>36</v>
      </c>
      <c r="C4" s="7883"/>
      <c r="D4" s="7884"/>
      <c r="E4" s="7882" t="s">
        <v>37</v>
      </c>
      <c r="F4" s="7883"/>
      <c r="G4" s="7884"/>
      <c r="H4" s="7882" t="s">
        <v>43</v>
      </c>
      <c r="I4" s="7883"/>
      <c r="J4" s="7884"/>
      <c r="K4" s="7885" t="s">
        <v>343</v>
      </c>
      <c r="L4" s="7886"/>
      <c r="M4" s="7887"/>
      <c r="N4" s="345"/>
      <c r="O4" s="268"/>
      <c r="P4" s="268"/>
      <c r="Q4" s="268"/>
      <c r="R4" s="268"/>
      <c r="S4" s="268"/>
    </row>
    <row r="5" spans="1:19" ht="181.5" thickBot="1">
      <c r="A5" s="7881"/>
      <c r="B5" s="1546" t="s">
        <v>7</v>
      </c>
      <c r="C5" s="1546" t="s">
        <v>8</v>
      </c>
      <c r="D5" s="1546" t="s">
        <v>9</v>
      </c>
      <c r="E5" s="1546" t="s">
        <v>7</v>
      </c>
      <c r="F5" s="1546" t="s">
        <v>8</v>
      </c>
      <c r="G5" s="1546" t="s">
        <v>9</v>
      </c>
      <c r="H5" s="1546" t="s">
        <v>7</v>
      </c>
      <c r="I5" s="1546" t="s">
        <v>8</v>
      </c>
      <c r="J5" s="1546" t="s">
        <v>9</v>
      </c>
      <c r="K5" s="1546" t="s">
        <v>7</v>
      </c>
      <c r="L5" s="1546" t="s">
        <v>8</v>
      </c>
      <c r="M5" s="1547" t="s">
        <v>9</v>
      </c>
      <c r="N5" s="345"/>
      <c r="O5" s="268"/>
      <c r="P5" s="268"/>
      <c r="Q5" s="268"/>
      <c r="R5" s="268"/>
      <c r="S5" s="268"/>
    </row>
    <row r="6" spans="1:19" ht="21" thickBot="1">
      <c r="A6" s="1548" t="s">
        <v>10</v>
      </c>
      <c r="B6" s="5587"/>
      <c r="C6" s="5606"/>
      <c r="D6" s="5609"/>
      <c r="E6" s="5587"/>
      <c r="F6" s="5606"/>
      <c r="G6" s="5597"/>
      <c r="H6" s="1549"/>
      <c r="I6" s="1550"/>
      <c r="J6" s="1551"/>
      <c r="K6" s="1552"/>
      <c r="L6" s="1553"/>
      <c r="M6" s="1545"/>
      <c r="N6" s="345"/>
      <c r="O6" s="268"/>
      <c r="P6" s="268"/>
      <c r="Q6" s="268"/>
      <c r="R6" s="268"/>
      <c r="S6" s="268"/>
    </row>
    <row r="7" spans="1:19" ht="21" thickBot="1">
      <c r="A7" s="1554" t="s">
        <v>217</v>
      </c>
      <c r="B7" s="5588">
        <v>0</v>
      </c>
      <c r="C7" s="5564">
        <v>14</v>
      </c>
      <c r="D7" s="5598">
        <v>14</v>
      </c>
      <c r="E7" s="5588">
        <v>0</v>
      </c>
      <c r="F7" s="5564">
        <v>15</v>
      </c>
      <c r="G7" s="5598">
        <v>15</v>
      </c>
      <c r="H7" s="5563">
        <v>0</v>
      </c>
      <c r="I7" s="5564">
        <v>0</v>
      </c>
      <c r="J7" s="5565">
        <v>0</v>
      </c>
      <c r="K7" s="5588">
        <v>0</v>
      </c>
      <c r="L7" s="5564">
        <v>29</v>
      </c>
      <c r="M7" s="5612">
        <v>29</v>
      </c>
      <c r="N7" s="345"/>
      <c r="O7" s="268"/>
      <c r="P7" s="268"/>
      <c r="Q7" s="268"/>
      <c r="R7" s="268"/>
      <c r="S7" s="268"/>
    </row>
    <row r="8" spans="1:19" ht="21" thickBot="1">
      <c r="A8" s="1555" t="s">
        <v>27</v>
      </c>
      <c r="B8" s="5589">
        <f t="shared" ref="B8:E8" si="0">SUM(B7)</f>
        <v>0</v>
      </c>
      <c r="C8" s="5564">
        <v>14</v>
      </c>
      <c r="D8" s="5598">
        <v>14</v>
      </c>
      <c r="E8" s="5589">
        <f t="shared" si="0"/>
        <v>0</v>
      </c>
      <c r="F8" s="5564">
        <v>15</v>
      </c>
      <c r="G8" s="5598">
        <v>15</v>
      </c>
      <c r="H8" s="5563">
        <v>0</v>
      </c>
      <c r="I8" s="5564">
        <v>0</v>
      </c>
      <c r="J8" s="5565">
        <v>0</v>
      </c>
      <c r="K8" s="5589">
        <f t="shared" ref="K8" si="1">SUM(K7)</f>
        <v>0</v>
      </c>
      <c r="L8" s="5621">
        <v>29</v>
      </c>
      <c r="M8" s="5613">
        <v>29</v>
      </c>
      <c r="N8" s="345"/>
      <c r="O8" s="268"/>
      <c r="P8" s="268"/>
      <c r="Q8" s="268"/>
      <c r="R8" s="268"/>
      <c r="S8" s="268"/>
    </row>
    <row r="9" spans="1:19" ht="21" thickBot="1">
      <c r="A9" s="1556" t="s">
        <v>15</v>
      </c>
      <c r="B9" s="5590"/>
      <c r="C9" s="5567"/>
      <c r="D9" s="5599"/>
      <c r="E9" s="5590"/>
      <c r="F9" s="5567"/>
      <c r="G9" s="5599"/>
      <c r="H9" s="5566"/>
      <c r="I9" s="5567"/>
      <c r="J9" s="5568"/>
      <c r="K9" s="5590"/>
      <c r="L9" s="5567"/>
      <c r="M9" s="5614"/>
      <c r="N9" s="345"/>
      <c r="O9" s="268"/>
      <c r="P9" s="268"/>
      <c r="Q9" s="268"/>
      <c r="R9" s="268"/>
      <c r="S9" s="268"/>
    </row>
    <row r="10" spans="1:19" ht="21" thickBot="1">
      <c r="A10" s="1557" t="s">
        <v>16</v>
      </c>
      <c r="B10" s="5591"/>
      <c r="C10" s="5570"/>
      <c r="D10" s="5600"/>
      <c r="E10" s="5591"/>
      <c r="F10" s="5570"/>
      <c r="G10" s="5600"/>
      <c r="H10" s="5569"/>
      <c r="I10" s="5570"/>
      <c r="J10" s="5571"/>
      <c r="K10" s="5591"/>
      <c r="L10" s="5570"/>
      <c r="M10" s="5615"/>
      <c r="N10" s="346"/>
      <c r="O10" s="268"/>
      <c r="P10" s="268"/>
      <c r="Q10" s="268"/>
      <c r="R10" s="268"/>
      <c r="S10" s="268"/>
    </row>
    <row r="11" spans="1:19" ht="21" thickBot="1">
      <c r="A11" s="3030" t="s">
        <v>217</v>
      </c>
      <c r="B11" s="5607">
        <v>0</v>
      </c>
      <c r="C11" s="5573">
        <v>14</v>
      </c>
      <c r="D11" s="5601">
        <v>14</v>
      </c>
      <c r="E11" s="5592">
        <v>0</v>
      </c>
      <c r="F11" s="5573">
        <v>15</v>
      </c>
      <c r="G11" s="5601">
        <v>15</v>
      </c>
      <c r="H11" s="5572">
        <v>0</v>
      </c>
      <c r="I11" s="5573">
        <v>0</v>
      </c>
      <c r="J11" s="5574">
        <v>0</v>
      </c>
      <c r="K11" s="5592">
        <v>0</v>
      </c>
      <c r="L11" s="5573">
        <v>29</v>
      </c>
      <c r="M11" s="5616">
        <v>29</v>
      </c>
      <c r="N11" s="347"/>
      <c r="O11" s="268"/>
      <c r="P11" s="268"/>
      <c r="Q11" s="268"/>
      <c r="R11" s="268"/>
      <c r="S11" s="268"/>
    </row>
    <row r="12" spans="1:19" ht="21" thickBot="1">
      <c r="A12" s="3032" t="s">
        <v>17</v>
      </c>
      <c r="B12" s="5608">
        <f>SUM(B11:B11)</f>
        <v>0</v>
      </c>
      <c r="C12" s="5573">
        <v>14</v>
      </c>
      <c r="D12" s="5601">
        <v>14</v>
      </c>
      <c r="E12" s="5590">
        <f>SUM(E11)</f>
        <v>0</v>
      </c>
      <c r="F12" s="5573">
        <v>15</v>
      </c>
      <c r="G12" s="5601">
        <v>15</v>
      </c>
      <c r="H12" s="5566">
        <v>0</v>
      </c>
      <c r="I12" s="5567">
        <v>0</v>
      </c>
      <c r="J12" s="5568">
        <v>0</v>
      </c>
      <c r="K12" s="5590">
        <f>SUM(K11)</f>
        <v>0</v>
      </c>
      <c r="L12" s="5567">
        <v>29</v>
      </c>
      <c r="M12" s="5614">
        <v>29</v>
      </c>
      <c r="N12" s="348"/>
      <c r="O12" s="268"/>
      <c r="P12" s="268"/>
      <c r="Q12" s="268"/>
      <c r="R12" s="268"/>
      <c r="S12" s="268"/>
    </row>
    <row r="13" spans="1:19" ht="21" thickBot="1">
      <c r="A13" s="3033" t="s">
        <v>18</v>
      </c>
      <c r="B13" s="5593"/>
      <c r="C13" s="5576"/>
      <c r="D13" s="5602"/>
      <c r="E13" s="5593"/>
      <c r="F13" s="5576"/>
      <c r="G13" s="5602"/>
      <c r="H13" s="5575"/>
      <c r="I13" s="5576"/>
      <c r="J13" s="5577"/>
      <c r="K13" s="5610"/>
      <c r="L13" s="5622"/>
      <c r="M13" s="5617"/>
      <c r="N13" s="347"/>
      <c r="O13" s="268"/>
      <c r="P13" s="268"/>
      <c r="Q13" s="268"/>
      <c r="R13" s="268"/>
      <c r="S13" s="268"/>
    </row>
    <row r="14" spans="1:19" ht="21" thickBot="1">
      <c r="A14" s="3034" t="s">
        <v>217</v>
      </c>
      <c r="B14" s="5594">
        <v>0</v>
      </c>
      <c r="C14" s="5579">
        <v>0</v>
      </c>
      <c r="D14" s="5603">
        <v>0</v>
      </c>
      <c r="E14" s="5594">
        <v>0</v>
      </c>
      <c r="F14" s="5579">
        <v>0</v>
      </c>
      <c r="G14" s="5603">
        <v>0</v>
      </c>
      <c r="H14" s="5578">
        <v>0</v>
      </c>
      <c r="I14" s="5579">
        <v>0</v>
      </c>
      <c r="J14" s="5580">
        <v>0</v>
      </c>
      <c r="K14" s="5611">
        <f>SUM(B14,E14,H14)</f>
        <v>0</v>
      </c>
      <c r="L14" s="5623">
        <v>0</v>
      </c>
      <c r="M14" s="5618">
        <v>0</v>
      </c>
      <c r="N14" s="347"/>
      <c r="O14" s="268"/>
      <c r="P14" s="268"/>
      <c r="Q14" s="268"/>
      <c r="R14" s="268"/>
      <c r="S14" s="268"/>
    </row>
    <row r="15" spans="1:19" ht="21" thickBot="1">
      <c r="A15" s="3031" t="s">
        <v>19</v>
      </c>
      <c r="B15" s="5595">
        <f t="shared" ref="B15:K15" si="2">SUM(B14:B14)</f>
        <v>0</v>
      </c>
      <c r="C15" s="5582">
        <f t="shared" si="2"/>
        <v>0</v>
      </c>
      <c r="D15" s="5604">
        <f t="shared" si="2"/>
        <v>0</v>
      </c>
      <c r="E15" s="5595">
        <f t="shared" si="2"/>
        <v>0</v>
      </c>
      <c r="F15" s="5582">
        <f t="shared" si="2"/>
        <v>0</v>
      </c>
      <c r="G15" s="5604">
        <f t="shared" si="2"/>
        <v>0</v>
      </c>
      <c r="H15" s="5581">
        <v>0</v>
      </c>
      <c r="I15" s="5582">
        <v>0</v>
      </c>
      <c r="J15" s="5583">
        <v>0</v>
      </c>
      <c r="K15" s="5595">
        <f t="shared" si="2"/>
        <v>0</v>
      </c>
      <c r="L15" s="5582">
        <v>0</v>
      </c>
      <c r="M15" s="5619">
        <v>0</v>
      </c>
      <c r="N15" s="347"/>
      <c r="O15" s="268"/>
      <c r="P15" s="268"/>
      <c r="Q15" s="268"/>
      <c r="R15" s="268"/>
      <c r="S15" s="268"/>
    </row>
    <row r="16" spans="1:19" ht="21" thickBot="1">
      <c r="A16" s="1543" t="s">
        <v>231</v>
      </c>
      <c r="B16" s="5596">
        <f>B8</f>
        <v>0</v>
      </c>
      <c r="C16" s="5585">
        <f t="shared" ref="C16:K16" si="3">C8</f>
        <v>14</v>
      </c>
      <c r="D16" s="5605">
        <f t="shared" si="3"/>
        <v>14</v>
      </c>
      <c r="E16" s="5596">
        <f t="shared" si="3"/>
        <v>0</v>
      </c>
      <c r="F16" s="5585">
        <f t="shared" si="3"/>
        <v>15</v>
      </c>
      <c r="G16" s="5605">
        <f t="shared" si="3"/>
        <v>15</v>
      </c>
      <c r="H16" s="5584">
        <v>0</v>
      </c>
      <c r="I16" s="5585">
        <v>0</v>
      </c>
      <c r="J16" s="5586">
        <v>0</v>
      </c>
      <c r="K16" s="5596">
        <f t="shared" si="3"/>
        <v>0</v>
      </c>
      <c r="L16" s="5585">
        <v>29</v>
      </c>
      <c r="M16" s="5620">
        <v>29</v>
      </c>
      <c r="N16" s="349"/>
      <c r="O16" s="268"/>
      <c r="P16" s="268"/>
      <c r="Q16" s="268"/>
      <c r="R16" s="268"/>
      <c r="S16" s="268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Лист53">
    <tabColor rgb="FF00B050"/>
  </sheetPr>
  <dimension ref="A1:AA1010"/>
  <sheetViews>
    <sheetView view="pageBreakPreview" zoomScale="50" zoomScaleNormal="50" workbookViewId="0">
      <selection activeCell="L18" sqref="L18"/>
    </sheetView>
  </sheetViews>
  <sheetFormatPr defaultColWidth="14.42578125" defaultRowHeight="12.75"/>
  <cols>
    <col min="1" max="1" width="88.85546875" style="5809" customWidth="1"/>
    <col min="2" max="2" width="15.5703125" style="5809" customWidth="1"/>
    <col min="3" max="3" width="12.85546875" style="5809" customWidth="1"/>
    <col min="4" max="4" width="12.28515625" style="5809" customWidth="1"/>
    <col min="5" max="5" width="10.28515625" style="5809" customWidth="1"/>
    <col min="6" max="6" width="8.7109375" style="5809" customWidth="1"/>
    <col min="7" max="7" width="12.140625" style="5809" customWidth="1"/>
    <col min="8" max="8" width="9.42578125" style="5809" customWidth="1"/>
    <col min="9" max="9" width="10.42578125" style="5809" customWidth="1"/>
    <col min="10" max="10" width="12.28515625" style="5809" customWidth="1"/>
    <col min="11" max="12" width="9.5703125" style="5809" customWidth="1"/>
    <col min="13" max="13" width="12" style="5809" customWidth="1"/>
    <col min="14" max="14" width="12.5703125" style="5809" customWidth="1"/>
    <col min="15" max="15" width="11" style="5809" customWidth="1"/>
    <col min="16" max="16" width="10.85546875" style="5809" customWidth="1"/>
    <col min="17" max="25" width="8" style="5809" customWidth="1"/>
    <col min="26" max="26" width="21.85546875" style="5809" customWidth="1"/>
    <col min="27" max="16384" width="14.42578125" style="5809"/>
  </cols>
  <sheetData>
    <row r="1" spans="1:26" ht="63.75" customHeight="1">
      <c r="A1" s="7890" t="s">
        <v>336</v>
      </c>
      <c r="B1" s="7889"/>
      <c r="C1" s="7889"/>
      <c r="D1" s="7889"/>
      <c r="E1" s="7889"/>
      <c r="F1" s="7889"/>
      <c r="G1" s="7889"/>
      <c r="H1" s="7889"/>
      <c r="I1" s="7889"/>
      <c r="J1" s="7889"/>
      <c r="K1" s="7889"/>
      <c r="L1" s="7889"/>
      <c r="M1" s="7889"/>
      <c r="N1" s="7889"/>
      <c r="O1" s="7889"/>
      <c r="P1" s="7889"/>
      <c r="Q1" s="561"/>
      <c r="R1" s="561"/>
      <c r="S1" s="561"/>
      <c r="T1" s="561"/>
      <c r="U1" s="561"/>
      <c r="V1" s="561"/>
      <c r="W1" s="561"/>
      <c r="X1" s="561"/>
      <c r="Y1" s="561"/>
      <c r="Z1" s="561"/>
    </row>
    <row r="2" spans="1:26" ht="11.25" customHeight="1">
      <c r="A2" s="7891"/>
      <c r="B2" s="7889"/>
      <c r="C2" s="7889"/>
      <c r="D2" s="7889"/>
      <c r="E2" s="7889"/>
      <c r="F2" s="7889"/>
      <c r="G2" s="7889"/>
      <c r="H2" s="7889"/>
      <c r="I2" s="7889"/>
      <c r="J2" s="7889"/>
      <c r="K2" s="7889"/>
      <c r="L2" s="7889"/>
      <c r="M2" s="7889"/>
      <c r="N2" s="7889"/>
      <c r="O2" s="7889"/>
      <c r="P2" s="7889"/>
      <c r="Q2" s="561"/>
      <c r="R2" s="561"/>
      <c r="S2" s="561"/>
      <c r="T2" s="561"/>
      <c r="U2" s="561"/>
      <c r="V2" s="561"/>
      <c r="W2" s="561"/>
      <c r="X2" s="561"/>
      <c r="Y2" s="561"/>
      <c r="Z2" s="561"/>
    </row>
    <row r="3" spans="1:26" ht="21.75" customHeight="1">
      <c r="A3" s="7890" t="s">
        <v>447</v>
      </c>
      <c r="B3" s="7889"/>
      <c r="C3" s="7889"/>
      <c r="D3" s="7889"/>
      <c r="E3" s="7889"/>
      <c r="F3" s="7889"/>
      <c r="G3" s="7889"/>
      <c r="H3" s="7889"/>
      <c r="I3" s="7889"/>
      <c r="J3" s="7889"/>
      <c r="K3" s="7889"/>
      <c r="L3" s="7889"/>
      <c r="M3" s="7889"/>
      <c r="N3" s="7889"/>
      <c r="O3" s="7889"/>
      <c r="P3" s="7889"/>
      <c r="Q3" s="561"/>
      <c r="R3" s="561"/>
      <c r="S3" s="561"/>
      <c r="T3" s="561"/>
      <c r="U3" s="561"/>
      <c r="V3" s="561"/>
      <c r="W3" s="561"/>
      <c r="X3" s="561"/>
      <c r="Y3" s="561"/>
      <c r="Z3" s="561"/>
    </row>
    <row r="4" spans="1:26" ht="33" customHeight="1" thickBot="1">
      <c r="A4" s="5808"/>
      <c r="B4" s="562"/>
      <c r="C4" s="562"/>
      <c r="D4" s="562"/>
      <c r="E4" s="562"/>
      <c r="F4" s="562"/>
      <c r="G4" s="562"/>
      <c r="H4" s="562"/>
      <c r="I4" s="562"/>
      <c r="J4" s="562"/>
      <c r="K4" s="562"/>
      <c r="L4" s="562"/>
      <c r="M4" s="562"/>
      <c r="N4" s="562"/>
      <c r="O4" s="562"/>
      <c r="P4" s="562"/>
      <c r="Q4" s="561"/>
      <c r="R4" s="561"/>
      <c r="S4" s="561"/>
      <c r="T4" s="561"/>
      <c r="U4" s="561"/>
      <c r="V4" s="561"/>
      <c r="W4" s="561"/>
      <c r="X4" s="561"/>
      <c r="Y4" s="561"/>
      <c r="Z4" s="561"/>
    </row>
    <row r="5" spans="1:26" ht="33" customHeight="1" thickBot="1">
      <c r="A5" s="7892" t="s">
        <v>1</v>
      </c>
      <c r="B5" s="7892" t="s">
        <v>2</v>
      </c>
      <c r="C5" s="7894"/>
      <c r="D5" s="7895"/>
      <c r="E5" s="7896" t="s">
        <v>3</v>
      </c>
      <c r="F5" s="7894"/>
      <c r="G5" s="7895"/>
      <c r="H5" s="7892" t="s">
        <v>4</v>
      </c>
      <c r="I5" s="7894"/>
      <c r="J5" s="7895"/>
      <c r="K5" s="7892" t="s">
        <v>5</v>
      </c>
      <c r="L5" s="7894"/>
      <c r="M5" s="7895"/>
      <c r="N5" s="7896" t="s">
        <v>22</v>
      </c>
      <c r="O5" s="7894"/>
      <c r="P5" s="7895"/>
      <c r="Q5" s="561"/>
      <c r="R5" s="561"/>
      <c r="S5" s="561"/>
      <c r="T5" s="561"/>
      <c r="U5" s="561"/>
      <c r="V5" s="561"/>
      <c r="W5" s="561"/>
      <c r="X5" s="561"/>
      <c r="Y5" s="561"/>
      <c r="Z5" s="561"/>
    </row>
    <row r="6" spans="1:26" ht="191.25" customHeight="1" thickBot="1">
      <c r="A6" s="7893"/>
      <c r="B6" s="594" t="s">
        <v>7</v>
      </c>
      <c r="C6" s="594" t="s">
        <v>8</v>
      </c>
      <c r="D6" s="999" t="s">
        <v>9</v>
      </c>
      <c r="E6" s="1027" t="s">
        <v>7</v>
      </c>
      <c r="F6" s="594" t="s">
        <v>8</v>
      </c>
      <c r="G6" s="594" t="s">
        <v>9</v>
      </c>
      <c r="H6" s="594" t="s">
        <v>7</v>
      </c>
      <c r="I6" s="594" t="s">
        <v>8</v>
      </c>
      <c r="J6" s="999" t="s">
        <v>9</v>
      </c>
      <c r="K6" s="594" t="s">
        <v>7</v>
      </c>
      <c r="L6" s="594" t="s">
        <v>8</v>
      </c>
      <c r="M6" s="999" t="s">
        <v>9</v>
      </c>
      <c r="N6" s="1027" t="s">
        <v>7</v>
      </c>
      <c r="O6" s="594" t="s">
        <v>8</v>
      </c>
      <c r="P6" s="999" t="s">
        <v>9</v>
      </c>
      <c r="Q6" s="561"/>
      <c r="R6" s="561"/>
      <c r="S6" s="561"/>
      <c r="T6" s="561"/>
      <c r="U6" s="561"/>
      <c r="V6" s="561"/>
      <c r="W6" s="561"/>
      <c r="X6" s="561"/>
      <c r="Y6" s="561"/>
      <c r="Z6" s="561"/>
    </row>
    <row r="7" spans="1:26" ht="32.25" customHeight="1" thickBot="1">
      <c r="A7" s="1000" t="s">
        <v>10</v>
      </c>
      <c r="B7" s="1024"/>
      <c r="C7" s="1024"/>
      <c r="D7" s="1025"/>
      <c r="E7" s="1026"/>
      <c r="F7" s="1024"/>
      <c r="G7" s="1025"/>
      <c r="H7" s="1024"/>
      <c r="I7" s="1024"/>
      <c r="J7" s="1025"/>
      <c r="K7" s="1024"/>
      <c r="L7" s="1024"/>
      <c r="M7" s="1025"/>
      <c r="N7" s="1026"/>
      <c r="O7" s="1024"/>
      <c r="P7" s="1025"/>
      <c r="Q7" s="561"/>
      <c r="R7" s="561"/>
      <c r="S7" s="561"/>
      <c r="T7" s="561"/>
      <c r="U7" s="561"/>
      <c r="V7" s="561"/>
      <c r="W7" s="561"/>
      <c r="X7" s="561"/>
      <c r="Y7" s="561"/>
      <c r="Z7" s="561"/>
    </row>
    <row r="8" spans="1:26" ht="31.5" customHeight="1">
      <c r="A8" s="5810" t="s">
        <v>208</v>
      </c>
      <c r="B8" s="7008">
        <f t="shared" ref="B8:M22" si="0">SUM(B26,B43)</f>
        <v>31</v>
      </c>
      <c r="C8" s="7009">
        <f t="shared" si="0"/>
        <v>5</v>
      </c>
      <c r="D8" s="7010">
        <f t="shared" si="0"/>
        <v>36</v>
      </c>
      <c r="E8" s="7011">
        <f t="shared" si="0"/>
        <v>30</v>
      </c>
      <c r="F8" s="7012">
        <f t="shared" si="0"/>
        <v>0</v>
      </c>
      <c r="G8" s="7013">
        <f t="shared" si="0"/>
        <v>30</v>
      </c>
      <c r="H8" s="7014">
        <f t="shared" si="0"/>
        <v>22</v>
      </c>
      <c r="I8" s="7012">
        <f t="shared" si="0"/>
        <v>2</v>
      </c>
      <c r="J8" s="7013">
        <f t="shared" si="0"/>
        <v>24</v>
      </c>
      <c r="K8" s="7014">
        <f t="shared" si="0"/>
        <v>25</v>
      </c>
      <c r="L8" s="7012">
        <f t="shared" si="0"/>
        <v>0</v>
      </c>
      <c r="M8" s="7013">
        <f t="shared" si="0"/>
        <v>25</v>
      </c>
      <c r="N8" s="7015">
        <f t="shared" ref="N8:O22" si="1">B8+E8+H8+K8</f>
        <v>108</v>
      </c>
      <c r="O8" s="7016">
        <f t="shared" si="1"/>
        <v>7</v>
      </c>
      <c r="P8" s="7017">
        <f t="shared" ref="P8:P22" si="2">N8+O8</f>
        <v>115</v>
      </c>
      <c r="Q8" s="1035"/>
      <c r="R8" s="1035"/>
      <c r="S8" s="1035"/>
      <c r="T8" s="1035"/>
      <c r="U8" s="1035"/>
      <c r="V8" s="1035"/>
      <c r="W8" s="1035"/>
      <c r="X8" s="1035"/>
      <c r="Y8" s="1035"/>
      <c r="Z8" s="1035"/>
    </row>
    <row r="9" spans="1:26" ht="31.5" customHeight="1">
      <c r="A9" s="5811" t="s">
        <v>194</v>
      </c>
      <c r="B9" s="627">
        <f t="shared" si="0"/>
        <v>18</v>
      </c>
      <c r="C9" s="628">
        <f t="shared" si="0"/>
        <v>1</v>
      </c>
      <c r="D9" s="722">
        <f t="shared" si="0"/>
        <v>19</v>
      </c>
      <c r="E9" s="7018">
        <f t="shared" si="0"/>
        <v>20</v>
      </c>
      <c r="F9" s="7007">
        <f t="shared" si="0"/>
        <v>0</v>
      </c>
      <c r="G9" s="7019">
        <f t="shared" si="0"/>
        <v>20</v>
      </c>
      <c r="H9" s="7020">
        <f t="shared" si="0"/>
        <v>22</v>
      </c>
      <c r="I9" s="7007">
        <f t="shared" si="0"/>
        <v>0</v>
      </c>
      <c r="J9" s="7019">
        <f t="shared" si="0"/>
        <v>22</v>
      </c>
      <c r="K9" s="7020">
        <f t="shared" si="0"/>
        <v>18</v>
      </c>
      <c r="L9" s="7007">
        <f t="shared" si="0"/>
        <v>0</v>
      </c>
      <c r="M9" s="7019">
        <f t="shared" si="0"/>
        <v>18</v>
      </c>
      <c r="N9" s="7021">
        <f t="shared" si="1"/>
        <v>78</v>
      </c>
      <c r="O9" s="7022">
        <f t="shared" si="1"/>
        <v>1</v>
      </c>
      <c r="P9" s="7023">
        <f t="shared" si="2"/>
        <v>79</v>
      </c>
      <c r="Q9" s="1035"/>
      <c r="R9" s="1035"/>
      <c r="S9" s="1035"/>
      <c r="T9" s="1035"/>
      <c r="U9" s="1035"/>
      <c r="V9" s="1035"/>
      <c r="W9" s="1035"/>
      <c r="X9" s="1035"/>
      <c r="Y9" s="1035"/>
      <c r="Z9" s="1035"/>
    </row>
    <row r="10" spans="1:26" ht="31.5" customHeight="1">
      <c r="A10" s="5811" t="s">
        <v>200</v>
      </c>
      <c r="B10" s="627">
        <f t="shared" si="0"/>
        <v>49</v>
      </c>
      <c r="C10" s="628">
        <f t="shared" si="0"/>
        <v>20</v>
      </c>
      <c r="D10" s="722">
        <f t="shared" si="0"/>
        <v>69</v>
      </c>
      <c r="E10" s="7018">
        <f t="shared" si="0"/>
        <v>51</v>
      </c>
      <c r="F10" s="7007">
        <f t="shared" si="0"/>
        <v>6</v>
      </c>
      <c r="G10" s="7019">
        <f t="shared" si="0"/>
        <v>57</v>
      </c>
      <c r="H10" s="7020">
        <f t="shared" si="0"/>
        <v>43</v>
      </c>
      <c r="I10" s="7007">
        <f t="shared" si="0"/>
        <v>2</v>
      </c>
      <c r="J10" s="7019">
        <f t="shared" si="0"/>
        <v>45</v>
      </c>
      <c r="K10" s="7020">
        <f t="shared" si="0"/>
        <v>40</v>
      </c>
      <c r="L10" s="7007">
        <f t="shared" si="0"/>
        <v>3</v>
      </c>
      <c r="M10" s="7019">
        <f t="shared" si="0"/>
        <v>43</v>
      </c>
      <c r="N10" s="7021">
        <f t="shared" si="1"/>
        <v>183</v>
      </c>
      <c r="O10" s="7022">
        <f t="shared" si="1"/>
        <v>31</v>
      </c>
      <c r="P10" s="7023">
        <f t="shared" si="2"/>
        <v>214</v>
      </c>
      <c r="Q10" s="1035"/>
      <c r="R10" s="1035"/>
      <c r="S10" s="1035"/>
      <c r="T10" s="1035"/>
      <c r="U10" s="1035"/>
      <c r="V10" s="1035"/>
      <c r="W10" s="1035"/>
      <c r="X10" s="1035"/>
      <c r="Y10" s="1035"/>
      <c r="Z10" s="1035"/>
    </row>
    <row r="11" spans="1:26" ht="31.5" customHeight="1">
      <c r="A11" s="5811" t="s">
        <v>201</v>
      </c>
      <c r="B11" s="627">
        <f t="shared" si="0"/>
        <v>25</v>
      </c>
      <c r="C11" s="628">
        <f t="shared" si="0"/>
        <v>11</v>
      </c>
      <c r="D11" s="722">
        <f t="shared" si="0"/>
        <v>36</v>
      </c>
      <c r="E11" s="7018">
        <f t="shared" si="0"/>
        <v>25</v>
      </c>
      <c r="F11" s="7007">
        <f t="shared" si="0"/>
        <v>6</v>
      </c>
      <c r="G11" s="7019">
        <f t="shared" si="0"/>
        <v>31</v>
      </c>
      <c r="H11" s="7020">
        <f t="shared" si="0"/>
        <v>19</v>
      </c>
      <c r="I11" s="7007">
        <f t="shared" si="0"/>
        <v>2</v>
      </c>
      <c r="J11" s="7019">
        <f t="shared" si="0"/>
        <v>21</v>
      </c>
      <c r="K11" s="7020">
        <f t="shared" si="0"/>
        <v>28</v>
      </c>
      <c r="L11" s="7007">
        <f t="shared" si="0"/>
        <v>8</v>
      </c>
      <c r="M11" s="7019">
        <f t="shared" si="0"/>
        <v>36</v>
      </c>
      <c r="N11" s="7021">
        <f t="shared" si="1"/>
        <v>97</v>
      </c>
      <c r="O11" s="7022">
        <f t="shared" si="1"/>
        <v>27</v>
      </c>
      <c r="P11" s="7023">
        <f t="shared" si="2"/>
        <v>124</v>
      </c>
      <c r="Q11" s="1035"/>
      <c r="R11" s="1035"/>
      <c r="S11" s="1035"/>
      <c r="T11" s="1035"/>
      <c r="U11" s="1035"/>
      <c r="V11" s="1035"/>
      <c r="W11" s="1035"/>
      <c r="X11" s="1035"/>
      <c r="Y11" s="1035"/>
      <c r="Z11" s="1035"/>
    </row>
    <row r="12" spans="1:26" ht="21" customHeight="1">
      <c r="A12" s="5811" t="s">
        <v>196</v>
      </c>
      <c r="B12" s="627">
        <f t="shared" si="0"/>
        <v>20</v>
      </c>
      <c r="C12" s="628">
        <f t="shared" si="0"/>
        <v>5</v>
      </c>
      <c r="D12" s="722">
        <f t="shared" si="0"/>
        <v>25</v>
      </c>
      <c r="E12" s="7018">
        <f t="shared" si="0"/>
        <v>24</v>
      </c>
      <c r="F12" s="7007">
        <f t="shared" si="0"/>
        <v>0</v>
      </c>
      <c r="G12" s="7019">
        <f t="shared" si="0"/>
        <v>24</v>
      </c>
      <c r="H12" s="7020">
        <f t="shared" si="0"/>
        <v>19</v>
      </c>
      <c r="I12" s="7007">
        <f t="shared" si="0"/>
        <v>1</v>
      </c>
      <c r="J12" s="7019">
        <f t="shared" si="0"/>
        <v>20</v>
      </c>
      <c r="K12" s="7020">
        <f t="shared" si="0"/>
        <v>26</v>
      </c>
      <c r="L12" s="7007">
        <f t="shared" si="0"/>
        <v>0</v>
      </c>
      <c r="M12" s="7019">
        <f t="shared" si="0"/>
        <v>26</v>
      </c>
      <c r="N12" s="7021">
        <f t="shared" si="1"/>
        <v>89</v>
      </c>
      <c r="O12" s="7022">
        <f t="shared" si="1"/>
        <v>6</v>
      </c>
      <c r="P12" s="7023">
        <f t="shared" si="2"/>
        <v>95</v>
      </c>
      <c r="Q12" s="1035"/>
      <c r="R12" s="1035"/>
      <c r="S12" s="1035"/>
      <c r="T12" s="1035"/>
      <c r="U12" s="1035"/>
      <c r="V12" s="1035"/>
      <c r="W12" s="1035"/>
      <c r="X12" s="1035"/>
      <c r="Y12" s="1035"/>
      <c r="Z12" s="1035"/>
    </row>
    <row r="13" spans="1:26" ht="33" customHeight="1">
      <c r="A13" s="5811" t="s">
        <v>197</v>
      </c>
      <c r="B13" s="627">
        <f t="shared" si="0"/>
        <v>40</v>
      </c>
      <c r="C13" s="628">
        <f t="shared" si="0"/>
        <v>29</v>
      </c>
      <c r="D13" s="722">
        <f t="shared" si="0"/>
        <v>69</v>
      </c>
      <c r="E13" s="7018">
        <f t="shared" si="0"/>
        <v>40</v>
      </c>
      <c r="F13" s="7007">
        <f t="shared" si="0"/>
        <v>42</v>
      </c>
      <c r="G13" s="7019">
        <f t="shared" si="0"/>
        <v>82</v>
      </c>
      <c r="H13" s="7020">
        <f t="shared" si="0"/>
        <v>41</v>
      </c>
      <c r="I13" s="7007">
        <f t="shared" si="0"/>
        <v>13</v>
      </c>
      <c r="J13" s="7019">
        <f t="shared" si="0"/>
        <v>54</v>
      </c>
      <c r="K13" s="7020">
        <f t="shared" si="0"/>
        <v>40</v>
      </c>
      <c r="L13" s="7007">
        <f t="shared" si="0"/>
        <v>9</v>
      </c>
      <c r="M13" s="7019">
        <f t="shared" si="0"/>
        <v>49</v>
      </c>
      <c r="N13" s="7021">
        <f t="shared" si="1"/>
        <v>161</v>
      </c>
      <c r="O13" s="7022">
        <f t="shared" si="1"/>
        <v>93</v>
      </c>
      <c r="P13" s="7023">
        <f t="shared" si="2"/>
        <v>254</v>
      </c>
      <c r="Q13" s="1035"/>
      <c r="R13" s="1035"/>
      <c r="S13" s="1035"/>
      <c r="T13" s="1035"/>
      <c r="U13" s="1035"/>
      <c r="V13" s="1035"/>
      <c r="W13" s="1035"/>
      <c r="X13" s="1035"/>
      <c r="Y13" s="1035"/>
      <c r="Z13" s="1035"/>
    </row>
    <row r="14" spans="1:26" ht="44.25" customHeight="1">
      <c r="A14" s="5811" t="s">
        <v>373</v>
      </c>
      <c r="B14" s="627">
        <f t="shared" si="0"/>
        <v>25</v>
      </c>
      <c r="C14" s="628">
        <f t="shared" si="0"/>
        <v>2</v>
      </c>
      <c r="D14" s="722">
        <f t="shared" si="0"/>
        <v>27</v>
      </c>
      <c r="E14" s="7018">
        <f t="shared" si="0"/>
        <v>25</v>
      </c>
      <c r="F14" s="7007">
        <f t="shared" si="0"/>
        <v>1</v>
      </c>
      <c r="G14" s="7019">
        <f t="shared" si="0"/>
        <v>26</v>
      </c>
      <c r="H14" s="7020">
        <f t="shared" si="0"/>
        <v>0</v>
      </c>
      <c r="I14" s="7007">
        <f t="shared" si="0"/>
        <v>0</v>
      </c>
      <c r="J14" s="7019">
        <f t="shared" si="0"/>
        <v>0</v>
      </c>
      <c r="K14" s="7020">
        <f t="shared" si="0"/>
        <v>0</v>
      </c>
      <c r="L14" s="7007">
        <f t="shared" si="0"/>
        <v>0</v>
      </c>
      <c r="M14" s="7019">
        <f t="shared" si="0"/>
        <v>0</v>
      </c>
      <c r="N14" s="7021">
        <f t="shared" si="1"/>
        <v>50</v>
      </c>
      <c r="O14" s="7022">
        <f t="shared" si="1"/>
        <v>3</v>
      </c>
      <c r="P14" s="7023">
        <f t="shared" si="2"/>
        <v>53</v>
      </c>
      <c r="Q14" s="1035"/>
      <c r="R14" s="1035"/>
      <c r="S14" s="1035"/>
      <c r="T14" s="1035"/>
      <c r="U14" s="1035"/>
      <c r="V14" s="1035"/>
      <c r="W14" s="1035"/>
      <c r="X14" s="1035"/>
      <c r="Y14" s="1035"/>
      <c r="Z14" s="1035"/>
    </row>
    <row r="15" spans="1:26" ht="28.5" customHeight="1">
      <c r="A15" s="5811" t="s">
        <v>198</v>
      </c>
      <c r="B15" s="627">
        <f t="shared" si="0"/>
        <v>24</v>
      </c>
      <c r="C15" s="628">
        <f t="shared" si="0"/>
        <v>32</v>
      </c>
      <c r="D15" s="722">
        <f t="shared" si="0"/>
        <v>56</v>
      </c>
      <c r="E15" s="7018">
        <f t="shared" si="0"/>
        <v>43</v>
      </c>
      <c r="F15" s="7007">
        <f t="shared" si="0"/>
        <v>127</v>
      </c>
      <c r="G15" s="7019">
        <f t="shared" si="0"/>
        <v>170</v>
      </c>
      <c r="H15" s="7020">
        <f t="shared" si="0"/>
        <v>49</v>
      </c>
      <c r="I15" s="7007">
        <f t="shared" si="0"/>
        <v>66</v>
      </c>
      <c r="J15" s="7019">
        <f t="shared" si="0"/>
        <v>115</v>
      </c>
      <c r="K15" s="7020">
        <f t="shared" si="0"/>
        <v>52</v>
      </c>
      <c r="L15" s="7007">
        <f t="shared" si="0"/>
        <v>53</v>
      </c>
      <c r="M15" s="7019">
        <f t="shared" si="0"/>
        <v>105</v>
      </c>
      <c r="N15" s="7021">
        <f t="shared" si="1"/>
        <v>168</v>
      </c>
      <c r="O15" s="7022">
        <f t="shared" si="1"/>
        <v>278</v>
      </c>
      <c r="P15" s="7023">
        <f t="shared" si="2"/>
        <v>446</v>
      </c>
      <c r="Q15" s="1035"/>
      <c r="R15" s="1035"/>
      <c r="S15" s="1035"/>
      <c r="T15" s="1035"/>
      <c r="U15" s="1035"/>
      <c r="V15" s="1035"/>
      <c r="W15" s="1035"/>
      <c r="X15" s="1035"/>
      <c r="Y15" s="1035"/>
      <c r="Z15" s="1035"/>
    </row>
    <row r="16" spans="1:26" ht="33" customHeight="1">
      <c r="A16" s="5811" t="s">
        <v>199</v>
      </c>
      <c r="B16" s="627">
        <f t="shared" si="0"/>
        <v>11</v>
      </c>
      <c r="C16" s="628">
        <f t="shared" si="0"/>
        <v>6</v>
      </c>
      <c r="D16" s="722">
        <f t="shared" si="0"/>
        <v>17</v>
      </c>
      <c r="E16" s="7018">
        <f t="shared" si="0"/>
        <v>15</v>
      </c>
      <c r="F16" s="7007">
        <f t="shared" si="0"/>
        <v>4</v>
      </c>
      <c r="G16" s="7019">
        <f t="shared" si="0"/>
        <v>19</v>
      </c>
      <c r="H16" s="7020">
        <f t="shared" si="0"/>
        <v>24</v>
      </c>
      <c r="I16" s="7007">
        <f t="shared" si="0"/>
        <v>5</v>
      </c>
      <c r="J16" s="7019">
        <f t="shared" si="0"/>
        <v>29</v>
      </c>
      <c r="K16" s="7020">
        <f t="shared" si="0"/>
        <v>20</v>
      </c>
      <c r="L16" s="7007">
        <f t="shared" si="0"/>
        <v>4</v>
      </c>
      <c r="M16" s="7019">
        <f t="shared" si="0"/>
        <v>24</v>
      </c>
      <c r="N16" s="7021">
        <f t="shared" si="1"/>
        <v>70</v>
      </c>
      <c r="O16" s="7022">
        <f t="shared" si="1"/>
        <v>19</v>
      </c>
      <c r="P16" s="7023">
        <f t="shared" si="2"/>
        <v>89</v>
      </c>
      <c r="Q16" s="1035"/>
      <c r="R16" s="1035"/>
      <c r="S16" s="1035"/>
      <c r="T16" s="1035"/>
      <c r="U16" s="1035"/>
      <c r="V16" s="1035"/>
      <c r="W16" s="1035"/>
      <c r="X16" s="1035"/>
      <c r="Y16" s="1035"/>
      <c r="Z16" s="1035"/>
    </row>
    <row r="17" spans="1:26" ht="33" customHeight="1">
      <c r="A17" s="5811" t="s">
        <v>374</v>
      </c>
      <c r="B17" s="627">
        <f t="shared" si="0"/>
        <v>11</v>
      </c>
      <c r="C17" s="628">
        <f t="shared" si="0"/>
        <v>12</v>
      </c>
      <c r="D17" s="722">
        <f t="shared" si="0"/>
        <v>23</v>
      </c>
      <c r="E17" s="7018">
        <f t="shared" si="0"/>
        <v>15</v>
      </c>
      <c r="F17" s="7007">
        <f t="shared" si="0"/>
        <v>19</v>
      </c>
      <c r="G17" s="7019">
        <f t="shared" si="0"/>
        <v>34</v>
      </c>
      <c r="H17" s="7020">
        <f t="shared" si="0"/>
        <v>0</v>
      </c>
      <c r="I17" s="7007">
        <f t="shared" si="0"/>
        <v>0</v>
      </c>
      <c r="J17" s="7019">
        <f t="shared" si="0"/>
        <v>0</v>
      </c>
      <c r="K17" s="7020">
        <f t="shared" si="0"/>
        <v>0</v>
      </c>
      <c r="L17" s="7007">
        <f t="shared" si="0"/>
        <v>0</v>
      </c>
      <c r="M17" s="7019">
        <f t="shared" si="0"/>
        <v>0</v>
      </c>
      <c r="N17" s="7021">
        <f t="shared" si="1"/>
        <v>26</v>
      </c>
      <c r="O17" s="7022">
        <f t="shared" si="1"/>
        <v>31</v>
      </c>
      <c r="P17" s="7023">
        <f t="shared" si="2"/>
        <v>57</v>
      </c>
      <c r="Q17" s="1035"/>
      <c r="R17" s="1035"/>
      <c r="S17" s="1035"/>
      <c r="T17" s="1035"/>
      <c r="U17" s="1035"/>
      <c r="V17" s="1035"/>
      <c r="W17" s="1035"/>
      <c r="X17" s="1035"/>
      <c r="Y17" s="1035"/>
      <c r="Z17" s="1035"/>
    </row>
    <row r="18" spans="1:26" ht="31.5" customHeight="1">
      <c r="A18" s="5811" t="s">
        <v>206</v>
      </c>
      <c r="B18" s="627">
        <f t="shared" si="0"/>
        <v>11</v>
      </c>
      <c r="C18" s="628">
        <f t="shared" si="0"/>
        <v>3</v>
      </c>
      <c r="D18" s="722">
        <f t="shared" si="0"/>
        <v>14</v>
      </c>
      <c r="E18" s="7018">
        <f t="shared" si="0"/>
        <v>12</v>
      </c>
      <c r="F18" s="7007">
        <f t="shared" si="0"/>
        <v>1</v>
      </c>
      <c r="G18" s="7019">
        <f t="shared" si="0"/>
        <v>13</v>
      </c>
      <c r="H18" s="7020">
        <f t="shared" si="0"/>
        <v>10</v>
      </c>
      <c r="I18" s="7007">
        <f t="shared" si="0"/>
        <v>0</v>
      </c>
      <c r="J18" s="7019">
        <f t="shared" si="0"/>
        <v>10</v>
      </c>
      <c r="K18" s="7020">
        <f t="shared" si="0"/>
        <v>13</v>
      </c>
      <c r="L18" s="7007">
        <f t="shared" si="0"/>
        <v>0</v>
      </c>
      <c r="M18" s="7019">
        <f t="shared" si="0"/>
        <v>13</v>
      </c>
      <c r="N18" s="7021">
        <f t="shared" si="1"/>
        <v>46</v>
      </c>
      <c r="O18" s="7022">
        <f t="shared" si="1"/>
        <v>4</v>
      </c>
      <c r="P18" s="7023">
        <f t="shared" si="2"/>
        <v>50</v>
      </c>
      <c r="Q18" s="1035"/>
      <c r="R18" s="1035"/>
      <c r="S18" s="1035"/>
      <c r="T18" s="1035"/>
      <c r="U18" s="1035"/>
      <c r="V18" s="1035"/>
      <c r="W18" s="1035"/>
      <c r="X18" s="1035"/>
      <c r="Y18" s="1035"/>
      <c r="Z18" s="1035"/>
    </row>
    <row r="19" spans="1:26" ht="33" customHeight="1">
      <c r="A19" s="5811" t="s">
        <v>203</v>
      </c>
      <c r="B19" s="627">
        <f t="shared" si="0"/>
        <v>10</v>
      </c>
      <c r="C19" s="628">
        <f t="shared" si="0"/>
        <v>2</v>
      </c>
      <c r="D19" s="722">
        <f t="shared" si="0"/>
        <v>12</v>
      </c>
      <c r="E19" s="7018">
        <f t="shared" si="0"/>
        <v>9</v>
      </c>
      <c r="F19" s="7007">
        <f t="shared" si="0"/>
        <v>0</v>
      </c>
      <c r="G19" s="7019">
        <f t="shared" si="0"/>
        <v>9</v>
      </c>
      <c r="H19" s="7020">
        <f t="shared" si="0"/>
        <v>11</v>
      </c>
      <c r="I19" s="7007">
        <f t="shared" si="0"/>
        <v>0</v>
      </c>
      <c r="J19" s="7019">
        <f t="shared" si="0"/>
        <v>11</v>
      </c>
      <c r="K19" s="7020">
        <f t="shared" si="0"/>
        <v>13</v>
      </c>
      <c r="L19" s="7007">
        <f t="shared" si="0"/>
        <v>0</v>
      </c>
      <c r="M19" s="7019">
        <f t="shared" si="0"/>
        <v>13</v>
      </c>
      <c r="N19" s="7021">
        <f t="shared" si="1"/>
        <v>43</v>
      </c>
      <c r="O19" s="7022">
        <f t="shared" si="1"/>
        <v>2</v>
      </c>
      <c r="P19" s="7023">
        <f t="shared" si="2"/>
        <v>45</v>
      </c>
      <c r="Q19" s="1035"/>
      <c r="R19" s="1035"/>
      <c r="S19" s="1035"/>
      <c r="T19" s="1035"/>
      <c r="U19" s="1035"/>
      <c r="V19" s="1035"/>
      <c r="W19" s="1035"/>
      <c r="X19" s="1035"/>
      <c r="Y19" s="1035"/>
      <c r="Z19" s="1035"/>
    </row>
    <row r="20" spans="1:26" ht="30" customHeight="1">
      <c r="A20" s="5253" t="s">
        <v>211</v>
      </c>
      <c r="B20" s="627">
        <f t="shared" si="0"/>
        <v>51</v>
      </c>
      <c r="C20" s="628">
        <f t="shared" si="0"/>
        <v>6</v>
      </c>
      <c r="D20" s="722">
        <f t="shared" si="0"/>
        <v>57</v>
      </c>
      <c r="E20" s="7018">
        <f t="shared" si="0"/>
        <v>42</v>
      </c>
      <c r="F20" s="7007">
        <f t="shared" si="0"/>
        <v>3</v>
      </c>
      <c r="G20" s="7019">
        <f t="shared" si="0"/>
        <v>45</v>
      </c>
      <c r="H20" s="7020">
        <f t="shared" si="0"/>
        <v>42</v>
      </c>
      <c r="I20" s="7007">
        <f t="shared" si="0"/>
        <v>4</v>
      </c>
      <c r="J20" s="7019">
        <f t="shared" si="0"/>
        <v>46</v>
      </c>
      <c r="K20" s="7020">
        <f t="shared" si="0"/>
        <v>34</v>
      </c>
      <c r="L20" s="7007">
        <f t="shared" si="0"/>
        <v>1</v>
      </c>
      <c r="M20" s="7019">
        <f t="shared" si="0"/>
        <v>35</v>
      </c>
      <c r="N20" s="7021">
        <f t="shared" si="1"/>
        <v>169</v>
      </c>
      <c r="O20" s="7022">
        <f t="shared" si="1"/>
        <v>14</v>
      </c>
      <c r="P20" s="7023">
        <f t="shared" si="2"/>
        <v>183</v>
      </c>
      <c r="Q20" s="1035"/>
      <c r="R20" s="1035"/>
      <c r="S20" s="1035"/>
      <c r="T20" s="1035"/>
      <c r="U20" s="1035"/>
      <c r="V20" s="1035"/>
      <c r="W20" s="1035"/>
      <c r="X20" s="1035"/>
      <c r="Y20" s="1035"/>
      <c r="Z20" s="1035"/>
    </row>
    <row r="21" spans="1:26" ht="30" customHeight="1">
      <c r="A21" s="5811" t="s">
        <v>202</v>
      </c>
      <c r="B21" s="627">
        <f t="shared" si="0"/>
        <v>19</v>
      </c>
      <c r="C21" s="628">
        <f t="shared" si="0"/>
        <v>6</v>
      </c>
      <c r="D21" s="722">
        <f t="shared" si="0"/>
        <v>25</v>
      </c>
      <c r="E21" s="7018">
        <f t="shared" si="0"/>
        <v>13</v>
      </c>
      <c r="F21" s="7007">
        <f t="shared" si="0"/>
        <v>0</v>
      </c>
      <c r="G21" s="7019">
        <f t="shared" si="0"/>
        <v>13</v>
      </c>
      <c r="H21" s="7020">
        <f t="shared" si="0"/>
        <v>21</v>
      </c>
      <c r="I21" s="7007">
        <f t="shared" si="0"/>
        <v>0</v>
      </c>
      <c r="J21" s="7019">
        <f t="shared" si="0"/>
        <v>21</v>
      </c>
      <c r="K21" s="7020">
        <f t="shared" si="0"/>
        <v>20</v>
      </c>
      <c r="L21" s="7007">
        <f t="shared" si="0"/>
        <v>0</v>
      </c>
      <c r="M21" s="7019">
        <f t="shared" si="0"/>
        <v>20</v>
      </c>
      <c r="N21" s="7021">
        <f t="shared" si="1"/>
        <v>73</v>
      </c>
      <c r="O21" s="7022">
        <f t="shared" si="1"/>
        <v>6</v>
      </c>
      <c r="P21" s="7023">
        <f t="shared" si="2"/>
        <v>79</v>
      </c>
      <c r="Q21" s="1035"/>
      <c r="R21" s="1035"/>
      <c r="S21" s="1035"/>
      <c r="T21" s="1035"/>
      <c r="U21" s="1035"/>
      <c r="V21" s="1035"/>
      <c r="W21" s="1035"/>
      <c r="X21" s="1035"/>
      <c r="Y21" s="1035"/>
      <c r="Z21" s="1035"/>
    </row>
    <row r="22" spans="1:26" ht="30" customHeight="1" thickBot="1">
      <c r="A22" s="5812" t="s">
        <v>426</v>
      </c>
      <c r="B22" s="1031">
        <f t="shared" si="0"/>
        <v>15</v>
      </c>
      <c r="C22" s="1032">
        <f t="shared" si="0"/>
        <v>4</v>
      </c>
      <c r="D22" s="992">
        <f t="shared" si="0"/>
        <v>19</v>
      </c>
      <c r="E22" s="7018">
        <f>SUM(E40,E57)</f>
        <v>0</v>
      </c>
      <c r="F22" s="7007">
        <f>SUM(F40,F57)</f>
        <v>0</v>
      </c>
      <c r="G22" s="7019">
        <f>SUM(G40,G57)</f>
        <v>0</v>
      </c>
      <c r="H22" s="7020">
        <f t="shared" si="0"/>
        <v>0</v>
      </c>
      <c r="I22" s="7007">
        <f t="shared" si="0"/>
        <v>0</v>
      </c>
      <c r="J22" s="7019">
        <f t="shared" si="0"/>
        <v>0</v>
      </c>
      <c r="K22" s="7020">
        <f t="shared" si="0"/>
        <v>0</v>
      </c>
      <c r="L22" s="7007">
        <f t="shared" si="0"/>
        <v>0</v>
      </c>
      <c r="M22" s="7019">
        <f t="shared" si="0"/>
        <v>0</v>
      </c>
      <c r="N22" s="7021">
        <f t="shared" si="1"/>
        <v>15</v>
      </c>
      <c r="O22" s="7022">
        <f t="shared" si="1"/>
        <v>4</v>
      </c>
      <c r="P22" s="7023">
        <f t="shared" si="2"/>
        <v>19</v>
      </c>
      <c r="Q22" s="1035"/>
      <c r="R22" s="1035"/>
      <c r="S22" s="1035"/>
      <c r="T22" s="1035"/>
      <c r="U22" s="1035"/>
      <c r="V22" s="1035"/>
      <c r="W22" s="1035"/>
      <c r="X22" s="1035"/>
      <c r="Y22" s="1035"/>
      <c r="Z22" s="1035"/>
    </row>
    <row r="23" spans="1:26" ht="28.5" customHeight="1" thickBot="1">
      <c r="A23" s="5813" t="s">
        <v>27</v>
      </c>
      <c r="B23" s="5814">
        <f t="shared" ref="B23:P23" si="3">SUM(B8:B22)</f>
        <v>360</v>
      </c>
      <c r="C23" s="5814">
        <f t="shared" si="3"/>
        <v>144</v>
      </c>
      <c r="D23" s="5814">
        <f t="shared" si="3"/>
        <v>504</v>
      </c>
      <c r="E23" s="5814">
        <f t="shared" si="3"/>
        <v>364</v>
      </c>
      <c r="F23" s="5814">
        <f t="shared" si="3"/>
        <v>209</v>
      </c>
      <c r="G23" s="5814">
        <f t="shared" si="3"/>
        <v>573</v>
      </c>
      <c r="H23" s="5814">
        <f t="shared" si="3"/>
        <v>323</v>
      </c>
      <c r="I23" s="5814">
        <f t="shared" si="3"/>
        <v>95</v>
      </c>
      <c r="J23" s="5814">
        <f t="shared" si="3"/>
        <v>418</v>
      </c>
      <c r="K23" s="5814">
        <f t="shared" si="3"/>
        <v>329</v>
      </c>
      <c r="L23" s="5814">
        <f t="shared" si="3"/>
        <v>78</v>
      </c>
      <c r="M23" s="5814">
        <f t="shared" si="3"/>
        <v>407</v>
      </c>
      <c r="N23" s="5814">
        <f t="shared" si="3"/>
        <v>1376</v>
      </c>
      <c r="O23" s="5814">
        <f t="shared" si="3"/>
        <v>526</v>
      </c>
      <c r="P23" s="5815">
        <f t="shared" si="3"/>
        <v>1902</v>
      </c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31.5" customHeight="1" thickBot="1">
      <c r="A24" s="5254" t="s">
        <v>15</v>
      </c>
      <c r="B24" s="993"/>
      <c r="C24" s="994"/>
      <c r="D24" s="1028"/>
      <c r="E24" s="839"/>
      <c r="F24" s="839"/>
      <c r="G24" s="842"/>
      <c r="H24" s="839"/>
      <c r="I24" s="839"/>
      <c r="J24" s="840"/>
      <c r="K24" s="841"/>
      <c r="L24" s="839"/>
      <c r="M24" s="842"/>
      <c r="N24" s="4027"/>
      <c r="O24" s="4028"/>
      <c r="P24" s="4029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4.75" customHeight="1" thickBot="1">
      <c r="A25" s="5255" t="s">
        <v>16</v>
      </c>
      <c r="B25" s="995"/>
      <c r="C25" s="996"/>
      <c r="D25" s="997"/>
      <c r="E25" s="1029"/>
      <c r="F25" s="996"/>
      <c r="G25" s="997"/>
      <c r="H25" s="1029"/>
      <c r="I25" s="996" t="s">
        <v>28</v>
      </c>
      <c r="J25" s="1030"/>
      <c r="K25" s="995"/>
      <c r="L25" s="996"/>
      <c r="M25" s="997"/>
      <c r="N25" s="629"/>
      <c r="O25" s="4030"/>
      <c r="P25" s="4031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4.75" customHeight="1">
      <c r="A26" s="5256" t="s">
        <v>208</v>
      </c>
      <c r="B26" s="607">
        <v>31</v>
      </c>
      <c r="C26" s="626">
        <v>5</v>
      </c>
      <c r="D26" s="609">
        <f>B26+C26</f>
        <v>36</v>
      </c>
      <c r="E26" s="607">
        <v>30</v>
      </c>
      <c r="F26" s="626">
        <v>0</v>
      </c>
      <c r="G26" s="609">
        <f>E26+F26</f>
        <v>30</v>
      </c>
      <c r="H26" s="607">
        <v>22</v>
      </c>
      <c r="I26" s="626">
        <v>2</v>
      </c>
      <c r="J26" s="609">
        <f>H26+I26</f>
        <v>24</v>
      </c>
      <c r="K26" s="607">
        <v>25</v>
      </c>
      <c r="L26" s="626">
        <v>0</v>
      </c>
      <c r="M26" s="609">
        <f>K26+L26</f>
        <v>25</v>
      </c>
      <c r="N26" s="7024">
        <f t="shared" ref="N26:O30" si="4">B26+E26+H26+K26</f>
        <v>108</v>
      </c>
      <c r="O26" s="7025">
        <f t="shared" si="4"/>
        <v>7</v>
      </c>
      <c r="P26" s="7026">
        <f t="shared" ref="P26:P40" si="5">N26+O26</f>
        <v>115</v>
      </c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24.75" customHeight="1">
      <c r="A27" s="582" t="s">
        <v>194</v>
      </c>
      <c r="B27" s="990">
        <v>18</v>
      </c>
      <c r="C27" s="991">
        <v>1</v>
      </c>
      <c r="D27" s="722">
        <f>B27+C27</f>
        <v>19</v>
      </c>
      <c r="E27" s="990">
        <v>20</v>
      </c>
      <c r="F27" s="991">
        <v>0</v>
      </c>
      <c r="G27" s="722">
        <f>E27+F27</f>
        <v>20</v>
      </c>
      <c r="H27" s="990">
        <v>22</v>
      </c>
      <c r="I27" s="991">
        <v>0</v>
      </c>
      <c r="J27" s="722">
        <f>H27+I27</f>
        <v>22</v>
      </c>
      <c r="K27" s="990">
        <v>18</v>
      </c>
      <c r="L27" s="991">
        <v>0</v>
      </c>
      <c r="M27" s="722">
        <f>K27+L27</f>
        <v>18</v>
      </c>
      <c r="N27" s="7027">
        <f t="shared" si="4"/>
        <v>78</v>
      </c>
      <c r="O27" s="7028">
        <f t="shared" si="4"/>
        <v>1</v>
      </c>
      <c r="P27" s="7029">
        <f t="shared" si="5"/>
        <v>79</v>
      </c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4.75" customHeight="1">
      <c r="A28" s="610" t="s">
        <v>200</v>
      </c>
      <c r="B28" s="627">
        <v>49</v>
      </c>
      <c r="C28" s="628">
        <v>15</v>
      </c>
      <c r="D28" s="722">
        <f t="shared" ref="D28:D29" si="6">B28+C28</f>
        <v>64</v>
      </c>
      <c r="E28" s="627">
        <v>51</v>
      </c>
      <c r="F28" s="628">
        <v>6</v>
      </c>
      <c r="G28" s="722">
        <f t="shared" ref="G28:G29" si="7">E28+F28</f>
        <v>57</v>
      </c>
      <c r="H28" s="627">
        <v>43</v>
      </c>
      <c r="I28" s="628">
        <v>2</v>
      </c>
      <c r="J28" s="722">
        <f t="shared" ref="J28:J29" si="8">H28+I28</f>
        <v>45</v>
      </c>
      <c r="K28" s="627">
        <v>40</v>
      </c>
      <c r="L28" s="628">
        <v>3</v>
      </c>
      <c r="M28" s="722">
        <f>K28+L28</f>
        <v>43</v>
      </c>
      <c r="N28" s="7027">
        <f t="shared" si="4"/>
        <v>183</v>
      </c>
      <c r="O28" s="7028">
        <f t="shared" si="4"/>
        <v>26</v>
      </c>
      <c r="P28" s="7029">
        <f t="shared" si="5"/>
        <v>209</v>
      </c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24.75" customHeight="1">
      <c r="A29" s="610" t="s">
        <v>201</v>
      </c>
      <c r="B29" s="627">
        <v>25</v>
      </c>
      <c r="C29" s="628">
        <v>11</v>
      </c>
      <c r="D29" s="722">
        <f t="shared" si="6"/>
        <v>36</v>
      </c>
      <c r="E29" s="627">
        <v>25</v>
      </c>
      <c r="F29" s="628">
        <v>6</v>
      </c>
      <c r="G29" s="722">
        <f t="shared" si="7"/>
        <v>31</v>
      </c>
      <c r="H29" s="627">
        <v>19</v>
      </c>
      <c r="I29" s="628">
        <v>2</v>
      </c>
      <c r="J29" s="722">
        <f t="shared" si="8"/>
        <v>21</v>
      </c>
      <c r="K29" s="627">
        <v>28</v>
      </c>
      <c r="L29" s="628">
        <v>8</v>
      </c>
      <c r="M29" s="722">
        <f t="shared" ref="M29" si="9">K29+L29</f>
        <v>36</v>
      </c>
      <c r="N29" s="7027">
        <f t="shared" si="4"/>
        <v>97</v>
      </c>
      <c r="O29" s="7028">
        <f t="shared" si="4"/>
        <v>27</v>
      </c>
      <c r="P29" s="7029">
        <f t="shared" si="5"/>
        <v>124</v>
      </c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24.75" customHeight="1">
      <c r="A30" s="582" t="s">
        <v>196</v>
      </c>
      <c r="B30" s="1558">
        <v>19</v>
      </c>
      <c r="C30" s="628">
        <v>5</v>
      </c>
      <c r="D30" s="998">
        <f>B30+C30</f>
        <v>24</v>
      </c>
      <c r="E30" s="1558">
        <v>24</v>
      </c>
      <c r="F30" s="628">
        <v>0</v>
      </c>
      <c r="G30" s="998">
        <f>E30+F30</f>
        <v>24</v>
      </c>
      <c r="H30" s="1558">
        <v>19</v>
      </c>
      <c r="I30" s="628">
        <v>1</v>
      </c>
      <c r="J30" s="998">
        <f>H30+I30</f>
        <v>20</v>
      </c>
      <c r="K30" s="1558">
        <v>26</v>
      </c>
      <c r="L30" s="628">
        <v>0</v>
      </c>
      <c r="M30" s="722">
        <f>K30+L30</f>
        <v>26</v>
      </c>
      <c r="N30" s="7027">
        <f>B30+E30+H30+K30</f>
        <v>88</v>
      </c>
      <c r="O30" s="7028">
        <f t="shared" si="4"/>
        <v>6</v>
      </c>
      <c r="P30" s="7029">
        <f t="shared" si="5"/>
        <v>94</v>
      </c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24.75" customHeight="1">
      <c r="A31" s="582" t="s">
        <v>197</v>
      </c>
      <c r="B31" s="1558">
        <v>40</v>
      </c>
      <c r="C31" s="628">
        <v>29</v>
      </c>
      <c r="D31" s="998">
        <f>B31+C31</f>
        <v>69</v>
      </c>
      <c r="E31" s="1558">
        <v>40</v>
      </c>
      <c r="F31" s="628">
        <v>42</v>
      </c>
      <c r="G31" s="998">
        <f>E31+F31</f>
        <v>82</v>
      </c>
      <c r="H31" s="1558">
        <v>41</v>
      </c>
      <c r="I31" s="628">
        <v>13</v>
      </c>
      <c r="J31" s="998">
        <f>H31+I31</f>
        <v>54</v>
      </c>
      <c r="K31" s="1558">
        <v>40</v>
      </c>
      <c r="L31" s="991">
        <v>9</v>
      </c>
      <c r="M31" s="722">
        <f>K31+L31</f>
        <v>49</v>
      </c>
      <c r="N31" s="7027">
        <f t="shared" ref="N31:O40" si="10">B31+E31+H31+K31</f>
        <v>161</v>
      </c>
      <c r="O31" s="7028">
        <f t="shared" si="10"/>
        <v>93</v>
      </c>
      <c r="P31" s="7029">
        <f t="shared" si="5"/>
        <v>254</v>
      </c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43.5" customHeight="1">
      <c r="A32" s="582" t="s">
        <v>373</v>
      </c>
      <c r="B32" s="990">
        <v>25</v>
      </c>
      <c r="C32" s="991">
        <v>1</v>
      </c>
      <c r="D32" s="722">
        <f>B32+C32</f>
        <v>26</v>
      </c>
      <c r="E32" s="990">
        <v>25</v>
      </c>
      <c r="F32" s="991">
        <v>1</v>
      </c>
      <c r="G32" s="722">
        <f>E32+F32</f>
        <v>26</v>
      </c>
      <c r="H32" s="990">
        <v>0</v>
      </c>
      <c r="I32" s="991">
        <v>0</v>
      </c>
      <c r="J32" s="722">
        <f>H32+I32</f>
        <v>0</v>
      </c>
      <c r="K32" s="990">
        <v>0</v>
      </c>
      <c r="L32" s="991">
        <v>0</v>
      </c>
      <c r="M32" s="722">
        <f>K32+L32</f>
        <v>0</v>
      </c>
      <c r="N32" s="7027">
        <f t="shared" si="10"/>
        <v>50</v>
      </c>
      <c r="O32" s="7028">
        <f t="shared" si="10"/>
        <v>2</v>
      </c>
      <c r="P32" s="7029">
        <f t="shared" si="5"/>
        <v>52</v>
      </c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7" ht="24.75" customHeight="1">
      <c r="A33" s="5257" t="s">
        <v>198</v>
      </c>
      <c r="B33" s="7006">
        <v>24</v>
      </c>
      <c r="C33" s="7007">
        <v>32</v>
      </c>
      <c r="D33" s="722">
        <f t="shared" ref="D33:D40" si="11">B33+C33</f>
        <v>56</v>
      </c>
      <c r="E33" s="7006">
        <v>43</v>
      </c>
      <c r="F33" s="7007">
        <v>125</v>
      </c>
      <c r="G33" s="722">
        <f t="shared" ref="G33:G40" si="12">E33+F33</f>
        <v>168</v>
      </c>
      <c r="H33" s="7006">
        <v>49</v>
      </c>
      <c r="I33" s="7007">
        <v>66</v>
      </c>
      <c r="J33" s="722">
        <f t="shared" ref="J33:J40" si="13">H33+I33</f>
        <v>115</v>
      </c>
      <c r="K33" s="7006">
        <v>52</v>
      </c>
      <c r="L33" s="7007">
        <v>53</v>
      </c>
      <c r="M33" s="722">
        <f t="shared" ref="M33:M40" si="14">K33+L33</f>
        <v>105</v>
      </c>
      <c r="N33" s="7027">
        <f t="shared" si="10"/>
        <v>168</v>
      </c>
      <c r="O33" s="7028">
        <f t="shared" si="10"/>
        <v>276</v>
      </c>
      <c r="P33" s="7029">
        <f t="shared" si="5"/>
        <v>444</v>
      </c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7" ht="24.75" customHeight="1">
      <c r="A34" s="5257" t="s">
        <v>199</v>
      </c>
      <c r="B34" s="627">
        <v>11</v>
      </c>
      <c r="C34" s="628">
        <v>6</v>
      </c>
      <c r="D34" s="722">
        <f t="shared" si="11"/>
        <v>17</v>
      </c>
      <c r="E34" s="627">
        <v>15</v>
      </c>
      <c r="F34" s="628">
        <v>4</v>
      </c>
      <c r="G34" s="722">
        <f t="shared" si="12"/>
        <v>19</v>
      </c>
      <c r="H34" s="627">
        <v>23</v>
      </c>
      <c r="I34" s="628">
        <v>5</v>
      </c>
      <c r="J34" s="722">
        <f t="shared" si="13"/>
        <v>28</v>
      </c>
      <c r="K34" s="627">
        <v>20</v>
      </c>
      <c r="L34" s="628">
        <v>4</v>
      </c>
      <c r="M34" s="722">
        <f t="shared" si="14"/>
        <v>24</v>
      </c>
      <c r="N34" s="7027">
        <f t="shared" si="10"/>
        <v>69</v>
      </c>
      <c r="O34" s="7028">
        <f t="shared" si="10"/>
        <v>19</v>
      </c>
      <c r="P34" s="7029">
        <f t="shared" si="5"/>
        <v>88</v>
      </c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7" ht="24.75" customHeight="1">
      <c r="A35" s="5258" t="s">
        <v>374</v>
      </c>
      <c r="B35" s="627">
        <v>11</v>
      </c>
      <c r="C35" s="628">
        <v>11</v>
      </c>
      <c r="D35" s="722">
        <f t="shared" si="11"/>
        <v>22</v>
      </c>
      <c r="E35" s="627">
        <v>15</v>
      </c>
      <c r="F35" s="628">
        <v>19</v>
      </c>
      <c r="G35" s="722">
        <f t="shared" si="12"/>
        <v>34</v>
      </c>
      <c r="H35" s="627">
        <v>0</v>
      </c>
      <c r="I35" s="628">
        <v>0</v>
      </c>
      <c r="J35" s="722">
        <f t="shared" si="13"/>
        <v>0</v>
      </c>
      <c r="K35" s="627">
        <v>0</v>
      </c>
      <c r="L35" s="628">
        <v>0</v>
      </c>
      <c r="M35" s="722">
        <f t="shared" si="14"/>
        <v>0</v>
      </c>
      <c r="N35" s="7027">
        <f t="shared" si="10"/>
        <v>26</v>
      </c>
      <c r="O35" s="7028">
        <f t="shared" si="10"/>
        <v>30</v>
      </c>
      <c r="P35" s="7029">
        <f t="shared" si="5"/>
        <v>56</v>
      </c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7" ht="26.25" customHeight="1">
      <c r="A36" s="582" t="s">
        <v>206</v>
      </c>
      <c r="B36" s="627">
        <v>11</v>
      </c>
      <c r="C36" s="628">
        <v>3</v>
      </c>
      <c r="D36" s="722">
        <f t="shared" si="11"/>
        <v>14</v>
      </c>
      <c r="E36" s="627">
        <v>12</v>
      </c>
      <c r="F36" s="628">
        <v>1</v>
      </c>
      <c r="G36" s="722">
        <f t="shared" si="12"/>
        <v>13</v>
      </c>
      <c r="H36" s="627">
        <v>10</v>
      </c>
      <c r="I36" s="628">
        <v>0</v>
      </c>
      <c r="J36" s="722">
        <f t="shared" si="13"/>
        <v>10</v>
      </c>
      <c r="K36" s="627">
        <v>13</v>
      </c>
      <c r="L36" s="628">
        <v>0</v>
      </c>
      <c r="M36" s="722">
        <f t="shared" si="14"/>
        <v>13</v>
      </c>
      <c r="N36" s="7027">
        <f t="shared" si="10"/>
        <v>46</v>
      </c>
      <c r="O36" s="7028">
        <f t="shared" si="10"/>
        <v>4</v>
      </c>
      <c r="P36" s="7029">
        <f t="shared" si="5"/>
        <v>50</v>
      </c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7" ht="24.75" customHeight="1">
      <c r="A37" s="5259" t="s">
        <v>203</v>
      </c>
      <c r="B37" s="4032">
        <v>10</v>
      </c>
      <c r="C37" s="4033">
        <v>2</v>
      </c>
      <c r="D37" s="722">
        <f t="shared" si="11"/>
        <v>12</v>
      </c>
      <c r="E37" s="4032">
        <v>9</v>
      </c>
      <c r="F37" s="4033">
        <v>0</v>
      </c>
      <c r="G37" s="722">
        <f t="shared" si="12"/>
        <v>9</v>
      </c>
      <c r="H37" s="4032">
        <v>11</v>
      </c>
      <c r="I37" s="4033">
        <v>0</v>
      </c>
      <c r="J37" s="722">
        <f t="shared" si="13"/>
        <v>11</v>
      </c>
      <c r="K37" s="4032">
        <v>13</v>
      </c>
      <c r="L37" s="4033">
        <v>0</v>
      </c>
      <c r="M37" s="722">
        <f t="shared" si="14"/>
        <v>13</v>
      </c>
      <c r="N37" s="7027">
        <f t="shared" si="10"/>
        <v>43</v>
      </c>
      <c r="O37" s="7028">
        <f t="shared" si="10"/>
        <v>2</v>
      </c>
      <c r="P37" s="7029">
        <f t="shared" si="5"/>
        <v>45</v>
      </c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7" ht="24.75" customHeight="1">
      <c r="A38" s="5260" t="s">
        <v>211</v>
      </c>
      <c r="B38" s="579">
        <v>51</v>
      </c>
      <c r="C38" s="580">
        <v>6</v>
      </c>
      <c r="D38" s="722">
        <f t="shared" si="11"/>
        <v>57</v>
      </c>
      <c r="E38" s="579">
        <v>42</v>
      </c>
      <c r="F38" s="580">
        <v>3</v>
      </c>
      <c r="G38" s="722">
        <f t="shared" si="12"/>
        <v>45</v>
      </c>
      <c r="H38" s="579">
        <v>42</v>
      </c>
      <c r="I38" s="580">
        <v>4</v>
      </c>
      <c r="J38" s="722">
        <f t="shared" si="13"/>
        <v>46</v>
      </c>
      <c r="K38" s="579">
        <v>34</v>
      </c>
      <c r="L38" s="580">
        <v>1</v>
      </c>
      <c r="M38" s="722">
        <f t="shared" si="14"/>
        <v>35</v>
      </c>
      <c r="N38" s="5816">
        <f t="shared" si="10"/>
        <v>169</v>
      </c>
      <c r="O38" s="7030">
        <f t="shared" si="10"/>
        <v>14</v>
      </c>
      <c r="P38" s="7031">
        <f t="shared" si="5"/>
        <v>183</v>
      </c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7" ht="24.75" customHeight="1">
      <c r="A39" s="582" t="s">
        <v>202</v>
      </c>
      <c r="B39" s="627">
        <v>19</v>
      </c>
      <c r="C39" s="628">
        <v>6</v>
      </c>
      <c r="D39" s="722">
        <f t="shared" si="11"/>
        <v>25</v>
      </c>
      <c r="E39" s="627">
        <v>13</v>
      </c>
      <c r="F39" s="628">
        <v>0</v>
      </c>
      <c r="G39" s="722">
        <f t="shared" si="12"/>
        <v>13</v>
      </c>
      <c r="H39" s="627">
        <v>21</v>
      </c>
      <c r="I39" s="628">
        <v>0</v>
      </c>
      <c r="J39" s="722">
        <f t="shared" si="13"/>
        <v>21</v>
      </c>
      <c r="K39" s="627">
        <v>20</v>
      </c>
      <c r="L39" s="628">
        <v>0</v>
      </c>
      <c r="M39" s="722">
        <f t="shared" si="14"/>
        <v>20</v>
      </c>
      <c r="N39" s="7027">
        <f t="shared" si="10"/>
        <v>73</v>
      </c>
      <c r="O39" s="7028">
        <f t="shared" si="10"/>
        <v>6</v>
      </c>
      <c r="P39" s="7029">
        <f t="shared" si="5"/>
        <v>79</v>
      </c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7" ht="24.75" customHeight="1" thickBot="1">
      <c r="A40" s="5812" t="s">
        <v>426</v>
      </c>
      <c r="B40" s="1031">
        <v>15</v>
      </c>
      <c r="C40" s="1032">
        <v>4</v>
      </c>
      <c r="D40" s="992">
        <f t="shared" si="11"/>
        <v>19</v>
      </c>
      <c r="E40" s="1031">
        <v>0</v>
      </c>
      <c r="F40" s="1032">
        <v>0</v>
      </c>
      <c r="G40" s="992">
        <f t="shared" si="12"/>
        <v>0</v>
      </c>
      <c r="H40" s="1031">
        <v>0</v>
      </c>
      <c r="I40" s="1032">
        <v>0</v>
      </c>
      <c r="J40" s="992">
        <f t="shared" si="13"/>
        <v>0</v>
      </c>
      <c r="K40" s="1031">
        <v>0</v>
      </c>
      <c r="L40" s="1032">
        <v>0</v>
      </c>
      <c r="M40" s="992">
        <f t="shared" si="14"/>
        <v>0</v>
      </c>
      <c r="N40" s="7032">
        <f t="shared" si="10"/>
        <v>15</v>
      </c>
      <c r="O40" s="7033">
        <f t="shared" si="10"/>
        <v>4</v>
      </c>
      <c r="P40" s="7034">
        <f t="shared" si="5"/>
        <v>19</v>
      </c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7" ht="24.75" customHeight="1" thickBot="1">
      <c r="A41" s="5817" t="s">
        <v>17</v>
      </c>
      <c r="B41" s="5814">
        <f t="shared" ref="B41:P41" si="15">SUM(B26:B40)</f>
        <v>359</v>
      </c>
      <c r="C41" s="5814">
        <f t="shared" si="15"/>
        <v>137</v>
      </c>
      <c r="D41" s="5814">
        <f t="shared" si="15"/>
        <v>496</v>
      </c>
      <c r="E41" s="5814">
        <f t="shared" si="15"/>
        <v>364</v>
      </c>
      <c r="F41" s="5814">
        <f t="shared" si="15"/>
        <v>207</v>
      </c>
      <c r="G41" s="5814">
        <f t="shared" si="15"/>
        <v>571</v>
      </c>
      <c r="H41" s="5814">
        <f t="shared" si="15"/>
        <v>322</v>
      </c>
      <c r="I41" s="5814">
        <f t="shared" si="15"/>
        <v>95</v>
      </c>
      <c r="J41" s="5814">
        <f t="shared" si="15"/>
        <v>417</v>
      </c>
      <c r="K41" s="5814">
        <f t="shared" si="15"/>
        <v>329</v>
      </c>
      <c r="L41" s="5814">
        <f t="shared" si="15"/>
        <v>78</v>
      </c>
      <c r="M41" s="5814">
        <f t="shared" si="15"/>
        <v>407</v>
      </c>
      <c r="N41" s="5814">
        <f t="shared" si="15"/>
        <v>1374</v>
      </c>
      <c r="O41" s="5814">
        <f t="shared" si="15"/>
        <v>517</v>
      </c>
      <c r="P41" s="5815">
        <f t="shared" si="15"/>
        <v>1891</v>
      </c>
      <c r="Q41" s="561"/>
      <c r="R41" s="561"/>
      <c r="S41" s="561"/>
      <c r="T41" s="561"/>
      <c r="U41" s="561"/>
      <c r="V41" s="561"/>
      <c r="W41" s="561"/>
      <c r="X41" s="561"/>
      <c r="Y41" s="561"/>
      <c r="Z41" s="561"/>
      <c r="AA41" s="5818"/>
    </row>
    <row r="42" spans="1:27" ht="33" customHeight="1" thickBot="1">
      <c r="A42" s="5261" t="s">
        <v>18</v>
      </c>
      <c r="B42" s="4034"/>
      <c r="C42" s="4035"/>
      <c r="D42" s="4036"/>
      <c r="E42" s="4037"/>
      <c r="F42" s="4035"/>
      <c r="G42" s="4038"/>
      <c r="H42" s="4034"/>
      <c r="I42" s="4035"/>
      <c r="J42" s="4038"/>
      <c r="K42" s="4034"/>
      <c r="L42" s="4035"/>
      <c r="M42" s="4038"/>
      <c r="N42" s="4039"/>
      <c r="O42" s="602"/>
      <c r="P42" s="4040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7" ht="24" customHeight="1">
      <c r="A43" s="5256" t="s">
        <v>208</v>
      </c>
      <c r="B43" s="607">
        <v>0</v>
      </c>
      <c r="C43" s="626">
        <v>0</v>
      </c>
      <c r="D43" s="609">
        <f>B43+C43</f>
        <v>0</v>
      </c>
      <c r="E43" s="607">
        <v>0</v>
      </c>
      <c r="F43" s="626">
        <v>0</v>
      </c>
      <c r="G43" s="609">
        <f>E43+F43</f>
        <v>0</v>
      </c>
      <c r="H43" s="607">
        <v>0</v>
      </c>
      <c r="I43" s="626">
        <v>0</v>
      </c>
      <c r="J43" s="609">
        <f>H43+I43</f>
        <v>0</v>
      </c>
      <c r="K43" s="607">
        <v>0</v>
      </c>
      <c r="L43" s="626">
        <v>0</v>
      </c>
      <c r="M43" s="609">
        <f>K43+L43</f>
        <v>0</v>
      </c>
      <c r="N43" s="7024">
        <f t="shared" ref="N43:O57" si="16">B43+E43+H43+K43</f>
        <v>0</v>
      </c>
      <c r="O43" s="7025">
        <f t="shared" si="16"/>
        <v>0</v>
      </c>
      <c r="P43" s="7026">
        <f t="shared" ref="P43:P57" si="17">N43+O43</f>
        <v>0</v>
      </c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7" ht="24" customHeight="1">
      <c r="A44" s="582" t="s">
        <v>194</v>
      </c>
      <c r="B44" s="990">
        <v>0</v>
      </c>
      <c r="C44" s="991">
        <v>0</v>
      </c>
      <c r="D44" s="722">
        <f>B44+C44</f>
        <v>0</v>
      </c>
      <c r="E44" s="990">
        <v>0</v>
      </c>
      <c r="F44" s="991">
        <v>0</v>
      </c>
      <c r="G44" s="722">
        <f>E44+F44</f>
        <v>0</v>
      </c>
      <c r="H44" s="990">
        <v>0</v>
      </c>
      <c r="I44" s="991">
        <v>0</v>
      </c>
      <c r="J44" s="722">
        <f>H44+I44</f>
        <v>0</v>
      </c>
      <c r="K44" s="990">
        <v>0</v>
      </c>
      <c r="L44" s="991">
        <v>0</v>
      </c>
      <c r="M44" s="722">
        <f>K44+L44</f>
        <v>0</v>
      </c>
      <c r="N44" s="7027">
        <f t="shared" si="16"/>
        <v>0</v>
      </c>
      <c r="O44" s="7028">
        <f t="shared" si="16"/>
        <v>0</v>
      </c>
      <c r="P44" s="7029">
        <f t="shared" si="17"/>
        <v>0</v>
      </c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7" ht="24" customHeight="1">
      <c r="A45" s="610" t="s">
        <v>200</v>
      </c>
      <c r="B45" s="627">
        <v>0</v>
      </c>
      <c r="C45" s="628">
        <v>5</v>
      </c>
      <c r="D45" s="722">
        <f t="shared" ref="D45:D57" si="18">B45+C45</f>
        <v>5</v>
      </c>
      <c r="E45" s="627">
        <v>0</v>
      </c>
      <c r="F45" s="628">
        <v>0</v>
      </c>
      <c r="G45" s="722">
        <f t="shared" ref="G45:G57" si="19">E45+F45</f>
        <v>0</v>
      </c>
      <c r="H45" s="627">
        <v>0</v>
      </c>
      <c r="I45" s="628">
        <v>0</v>
      </c>
      <c r="J45" s="722">
        <f t="shared" ref="J45:J57" si="20">H45+I45</f>
        <v>0</v>
      </c>
      <c r="K45" s="627">
        <v>0</v>
      </c>
      <c r="L45" s="628">
        <v>0</v>
      </c>
      <c r="M45" s="722">
        <f t="shared" ref="M45:M57" si="21">K45+L45</f>
        <v>0</v>
      </c>
      <c r="N45" s="7027">
        <f t="shared" si="16"/>
        <v>0</v>
      </c>
      <c r="O45" s="7028">
        <f t="shared" si="16"/>
        <v>5</v>
      </c>
      <c r="P45" s="7029">
        <f t="shared" si="17"/>
        <v>5</v>
      </c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7" ht="24" customHeight="1">
      <c r="A46" s="610" t="s">
        <v>201</v>
      </c>
      <c r="B46" s="627">
        <v>0</v>
      </c>
      <c r="C46" s="628">
        <v>0</v>
      </c>
      <c r="D46" s="722">
        <f t="shared" si="18"/>
        <v>0</v>
      </c>
      <c r="E46" s="627">
        <v>0</v>
      </c>
      <c r="F46" s="628">
        <v>0</v>
      </c>
      <c r="G46" s="722">
        <f t="shared" si="19"/>
        <v>0</v>
      </c>
      <c r="H46" s="627">
        <v>0</v>
      </c>
      <c r="I46" s="628">
        <v>0</v>
      </c>
      <c r="J46" s="722">
        <f t="shared" si="20"/>
        <v>0</v>
      </c>
      <c r="K46" s="627">
        <v>0</v>
      </c>
      <c r="L46" s="628">
        <v>0</v>
      </c>
      <c r="M46" s="722">
        <f t="shared" si="21"/>
        <v>0</v>
      </c>
      <c r="N46" s="7027">
        <f t="shared" si="16"/>
        <v>0</v>
      </c>
      <c r="O46" s="7028">
        <f t="shared" si="16"/>
        <v>0</v>
      </c>
      <c r="P46" s="7029">
        <f t="shared" si="17"/>
        <v>0</v>
      </c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7" ht="24" customHeight="1">
      <c r="A47" s="582" t="s">
        <v>196</v>
      </c>
      <c r="B47" s="990">
        <v>1</v>
      </c>
      <c r="C47" s="991">
        <v>0</v>
      </c>
      <c r="D47" s="722">
        <f t="shared" si="18"/>
        <v>1</v>
      </c>
      <c r="E47" s="990">
        <v>0</v>
      </c>
      <c r="F47" s="991">
        <v>0</v>
      </c>
      <c r="G47" s="722">
        <f t="shared" si="19"/>
        <v>0</v>
      </c>
      <c r="H47" s="990">
        <v>0</v>
      </c>
      <c r="I47" s="991">
        <v>0</v>
      </c>
      <c r="J47" s="722">
        <f t="shared" si="20"/>
        <v>0</v>
      </c>
      <c r="K47" s="990">
        <v>0</v>
      </c>
      <c r="L47" s="991">
        <v>0</v>
      </c>
      <c r="M47" s="722">
        <f t="shared" si="21"/>
        <v>0</v>
      </c>
      <c r="N47" s="7027">
        <f t="shared" si="16"/>
        <v>1</v>
      </c>
      <c r="O47" s="7028">
        <f t="shared" si="16"/>
        <v>0</v>
      </c>
      <c r="P47" s="7029">
        <f t="shared" si="17"/>
        <v>1</v>
      </c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7" ht="24" customHeight="1">
      <c r="A48" s="582" t="s">
        <v>197</v>
      </c>
      <c r="B48" s="990">
        <v>0</v>
      </c>
      <c r="C48" s="991">
        <v>0</v>
      </c>
      <c r="D48" s="722">
        <f t="shared" si="18"/>
        <v>0</v>
      </c>
      <c r="E48" s="990">
        <v>0</v>
      </c>
      <c r="F48" s="991">
        <v>0</v>
      </c>
      <c r="G48" s="722">
        <f t="shared" si="19"/>
        <v>0</v>
      </c>
      <c r="H48" s="990">
        <v>0</v>
      </c>
      <c r="I48" s="991">
        <v>0</v>
      </c>
      <c r="J48" s="722">
        <f t="shared" si="20"/>
        <v>0</v>
      </c>
      <c r="K48" s="990">
        <v>0</v>
      </c>
      <c r="L48" s="991">
        <v>0</v>
      </c>
      <c r="M48" s="722">
        <f t="shared" si="21"/>
        <v>0</v>
      </c>
      <c r="N48" s="7027">
        <f t="shared" si="16"/>
        <v>0</v>
      </c>
      <c r="O48" s="7028">
        <f t="shared" si="16"/>
        <v>0</v>
      </c>
      <c r="P48" s="7029">
        <f t="shared" si="17"/>
        <v>0</v>
      </c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42" customHeight="1">
      <c r="A49" s="582" t="s">
        <v>373</v>
      </c>
      <c r="B49" s="990">
        <v>0</v>
      </c>
      <c r="C49" s="991">
        <v>1</v>
      </c>
      <c r="D49" s="722">
        <f t="shared" si="18"/>
        <v>1</v>
      </c>
      <c r="E49" s="990">
        <v>0</v>
      </c>
      <c r="F49" s="991">
        <v>0</v>
      </c>
      <c r="G49" s="722">
        <f t="shared" si="19"/>
        <v>0</v>
      </c>
      <c r="H49" s="990">
        <v>0</v>
      </c>
      <c r="I49" s="991">
        <v>0</v>
      </c>
      <c r="J49" s="722">
        <f t="shared" si="20"/>
        <v>0</v>
      </c>
      <c r="K49" s="990">
        <v>0</v>
      </c>
      <c r="L49" s="991">
        <v>0</v>
      </c>
      <c r="M49" s="722">
        <f t="shared" si="21"/>
        <v>0</v>
      </c>
      <c r="N49" s="7027">
        <f t="shared" si="16"/>
        <v>0</v>
      </c>
      <c r="O49" s="7028">
        <f t="shared" si="16"/>
        <v>1</v>
      </c>
      <c r="P49" s="7029">
        <f t="shared" si="17"/>
        <v>1</v>
      </c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4" customHeight="1">
      <c r="A50" s="582" t="s">
        <v>427</v>
      </c>
      <c r="B50" s="7006">
        <v>0</v>
      </c>
      <c r="C50" s="7007">
        <v>0</v>
      </c>
      <c r="D50" s="722">
        <f t="shared" si="18"/>
        <v>0</v>
      </c>
      <c r="E50" s="7006">
        <v>0</v>
      </c>
      <c r="F50" s="7007">
        <v>2</v>
      </c>
      <c r="G50" s="722">
        <f t="shared" si="19"/>
        <v>2</v>
      </c>
      <c r="H50" s="7006">
        <v>0</v>
      </c>
      <c r="I50" s="7007">
        <v>0</v>
      </c>
      <c r="J50" s="722">
        <f t="shared" si="20"/>
        <v>0</v>
      </c>
      <c r="K50" s="7006">
        <v>0</v>
      </c>
      <c r="L50" s="7007">
        <v>0</v>
      </c>
      <c r="M50" s="722">
        <f t="shared" si="21"/>
        <v>0</v>
      </c>
      <c r="N50" s="7027">
        <f t="shared" si="16"/>
        <v>0</v>
      </c>
      <c r="O50" s="7028">
        <f t="shared" si="16"/>
        <v>2</v>
      </c>
      <c r="P50" s="7029">
        <f t="shared" si="17"/>
        <v>2</v>
      </c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4" customHeight="1">
      <c r="A51" s="5257" t="s">
        <v>199</v>
      </c>
      <c r="B51" s="627">
        <v>0</v>
      </c>
      <c r="C51" s="628">
        <v>0</v>
      </c>
      <c r="D51" s="722">
        <f t="shared" si="18"/>
        <v>0</v>
      </c>
      <c r="E51" s="627">
        <v>0</v>
      </c>
      <c r="F51" s="628">
        <v>0</v>
      </c>
      <c r="G51" s="722">
        <f t="shared" si="19"/>
        <v>0</v>
      </c>
      <c r="H51" s="627">
        <v>1</v>
      </c>
      <c r="I51" s="628">
        <v>0</v>
      </c>
      <c r="J51" s="722">
        <f t="shared" si="20"/>
        <v>1</v>
      </c>
      <c r="K51" s="627">
        <v>0</v>
      </c>
      <c r="L51" s="628">
        <v>0</v>
      </c>
      <c r="M51" s="722">
        <f t="shared" si="21"/>
        <v>0</v>
      </c>
      <c r="N51" s="7027">
        <f t="shared" si="16"/>
        <v>1</v>
      </c>
      <c r="O51" s="7028">
        <f t="shared" si="16"/>
        <v>0</v>
      </c>
      <c r="P51" s="7029">
        <f t="shared" si="17"/>
        <v>1</v>
      </c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4" customHeight="1">
      <c r="A52" s="5258" t="s">
        <v>374</v>
      </c>
      <c r="B52" s="627">
        <v>0</v>
      </c>
      <c r="C52" s="628">
        <v>1</v>
      </c>
      <c r="D52" s="722">
        <f t="shared" si="18"/>
        <v>1</v>
      </c>
      <c r="E52" s="627">
        <v>0</v>
      </c>
      <c r="F52" s="628">
        <v>0</v>
      </c>
      <c r="G52" s="722">
        <f t="shared" si="19"/>
        <v>0</v>
      </c>
      <c r="H52" s="627">
        <v>0</v>
      </c>
      <c r="I52" s="628">
        <v>0</v>
      </c>
      <c r="J52" s="722">
        <f t="shared" si="20"/>
        <v>0</v>
      </c>
      <c r="K52" s="627">
        <v>0</v>
      </c>
      <c r="L52" s="628">
        <v>0</v>
      </c>
      <c r="M52" s="722">
        <f t="shared" si="21"/>
        <v>0</v>
      </c>
      <c r="N52" s="7027">
        <f t="shared" si="16"/>
        <v>0</v>
      </c>
      <c r="O52" s="7028">
        <f t="shared" si="16"/>
        <v>1</v>
      </c>
      <c r="P52" s="7029">
        <f t="shared" si="17"/>
        <v>1</v>
      </c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4" customHeight="1">
      <c r="A53" s="582" t="s">
        <v>206</v>
      </c>
      <c r="B53" s="627">
        <v>0</v>
      </c>
      <c r="C53" s="628">
        <v>0</v>
      </c>
      <c r="D53" s="722">
        <f t="shared" si="18"/>
        <v>0</v>
      </c>
      <c r="E53" s="627">
        <v>0</v>
      </c>
      <c r="F53" s="628">
        <v>0</v>
      </c>
      <c r="G53" s="722">
        <f t="shared" si="19"/>
        <v>0</v>
      </c>
      <c r="H53" s="627">
        <v>0</v>
      </c>
      <c r="I53" s="628">
        <v>0</v>
      </c>
      <c r="J53" s="722">
        <f t="shared" si="20"/>
        <v>0</v>
      </c>
      <c r="K53" s="627">
        <v>0</v>
      </c>
      <c r="L53" s="628">
        <v>0</v>
      </c>
      <c r="M53" s="722">
        <f t="shared" si="21"/>
        <v>0</v>
      </c>
      <c r="N53" s="7027">
        <f t="shared" si="16"/>
        <v>0</v>
      </c>
      <c r="O53" s="7028">
        <f t="shared" si="16"/>
        <v>0</v>
      </c>
      <c r="P53" s="7029">
        <f t="shared" si="17"/>
        <v>0</v>
      </c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4" customHeight="1">
      <c r="A54" s="582" t="s">
        <v>203</v>
      </c>
      <c r="B54" s="1031">
        <v>0</v>
      </c>
      <c r="C54" s="1032">
        <v>0</v>
      </c>
      <c r="D54" s="722">
        <f t="shared" si="18"/>
        <v>0</v>
      </c>
      <c r="E54" s="1031">
        <v>0</v>
      </c>
      <c r="F54" s="1032">
        <v>0</v>
      </c>
      <c r="G54" s="722">
        <f t="shared" si="19"/>
        <v>0</v>
      </c>
      <c r="H54" s="1031">
        <v>0</v>
      </c>
      <c r="I54" s="1032">
        <v>0</v>
      </c>
      <c r="J54" s="722">
        <f t="shared" si="20"/>
        <v>0</v>
      </c>
      <c r="K54" s="1031">
        <v>0</v>
      </c>
      <c r="L54" s="1032">
        <v>0</v>
      </c>
      <c r="M54" s="722">
        <f t="shared" si="21"/>
        <v>0</v>
      </c>
      <c r="N54" s="7032">
        <f t="shared" si="16"/>
        <v>0</v>
      </c>
      <c r="O54" s="7033">
        <f t="shared" si="16"/>
        <v>0</v>
      </c>
      <c r="P54" s="7034">
        <f t="shared" si="17"/>
        <v>0</v>
      </c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4" customHeight="1">
      <c r="A55" s="610" t="s">
        <v>211</v>
      </c>
      <c r="B55" s="627">
        <v>0</v>
      </c>
      <c r="C55" s="628">
        <v>0</v>
      </c>
      <c r="D55" s="722">
        <f t="shared" si="18"/>
        <v>0</v>
      </c>
      <c r="E55" s="627">
        <v>0</v>
      </c>
      <c r="F55" s="628">
        <v>0</v>
      </c>
      <c r="G55" s="722">
        <f t="shared" si="19"/>
        <v>0</v>
      </c>
      <c r="H55" s="627">
        <v>0</v>
      </c>
      <c r="I55" s="628">
        <v>0</v>
      </c>
      <c r="J55" s="722">
        <f t="shared" si="20"/>
        <v>0</v>
      </c>
      <c r="K55" s="627">
        <v>0</v>
      </c>
      <c r="L55" s="628">
        <v>0</v>
      </c>
      <c r="M55" s="722">
        <f t="shared" si="21"/>
        <v>0</v>
      </c>
      <c r="N55" s="7027">
        <f t="shared" si="16"/>
        <v>0</v>
      </c>
      <c r="O55" s="7028">
        <f t="shared" si="16"/>
        <v>0</v>
      </c>
      <c r="P55" s="7029">
        <f t="shared" si="17"/>
        <v>0</v>
      </c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4" customHeight="1">
      <c r="A56" s="582" t="s">
        <v>202</v>
      </c>
      <c r="B56" s="627">
        <v>0</v>
      </c>
      <c r="C56" s="628">
        <v>0</v>
      </c>
      <c r="D56" s="722">
        <f t="shared" si="18"/>
        <v>0</v>
      </c>
      <c r="E56" s="627">
        <v>0</v>
      </c>
      <c r="F56" s="628">
        <v>0</v>
      </c>
      <c r="G56" s="722">
        <f t="shared" si="19"/>
        <v>0</v>
      </c>
      <c r="H56" s="627">
        <v>0</v>
      </c>
      <c r="I56" s="628">
        <v>0</v>
      </c>
      <c r="J56" s="722">
        <f t="shared" si="20"/>
        <v>0</v>
      </c>
      <c r="K56" s="627">
        <v>0</v>
      </c>
      <c r="L56" s="628">
        <v>0</v>
      </c>
      <c r="M56" s="722">
        <f t="shared" si="21"/>
        <v>0</v>
      </c>
      <c r="N56" s="7027">
        <f t="shared" si="16"/>
        <v>0</v>
      </c>
      <c r="O56" s="7028">
        <f t="shared" si="16"/>
        <v>0</v>
      </c>
      <c r="P56" s="7029">
        <f t="shared" si="17"/>
        <v>0</v>
      </c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30" customHeight="1" thickBot="1">
      <c r="A57" s="5811" t="s">
        <v>426</v>
      </c>
      <c r="B57" s="1031">
        <v>0</v>
      </c>
      <c r="C57" s="1032">
        <v>0</v>
      </c>
      <c r="D57" s="722">
        <f t="shared" si="18"/>
        <v>0</v>
      </c>
      <c r="E57" s="1031">
        <v>0</v>
      </c>
      <c r="F57" s="1032">
        <v>0</v>
      </c>
      <c r="G57" s="722">
        <f t="shared" si="19"/>
        <v>0</v>
      </c>
      <c r="H57" s="1031">
        <v>0</v>
      </c>
      <c r="I57" s="1032">
        <v>0</v>
      </c>
      <c r="J57" s="992">
        <f t="shared" si="20"/>
        <v>0</v>
      </c>
      <c r="K57" s="1031">
        <v>0</v>
      </c>
      <c r="L57" s="1032">
        <v>0</v>
      </c>
      <c r="M57" s="722">
        <f t="shared" si="21"/>
        <v>0</v>
      </c>
      <c r="N57" s="7032">
        <f t="shared" si="16"/>
        <v>0</v>
      </c>
      <c r="O57" s="7033">
        <f t="shared" si="16"/>
        <v>0</v>
      </c>
      <c r="P57" s="7034">
        <f t="shared" si="17"/>
        <v>0</v>
      </c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31.5" customHeight="1" thickBot="1">
      <c r="A58" s="5817" t="s">
        <v>19</v>
      </c>
      <c r="B58" s="5819">
        <f t="shared" ref="B58:P58" si="22">SUM(B43:B57)</f>
        <v>1</v>
      </c>
      <c r="C58" s="5819">
        <f t="shared" si="22"/>
        <v>7</v>
      </c>
      <c r="D58" s="5819">
        <f t="shared" si="22"/>
        <v>8</v>
      </c>
      <c r="E58" s="5819">
        <f t="shared" si="22"/>
        <v>0</v>
      </c>
      <c r="F58" s="5819">
        <f t="shared" si="22"/>
        <v>2</v>
      </c>
      <c r="G58" s="5819">
        <f t="shared" si="22"/>
        <v>2</v>
      </c>
      <c r="H58" s="5819">
        <f t="shared" si="22"/>
        <v>1</v>
      </c>
      <c r="I58" s="5819">
        <f t="shared" si="22"/>
        <v>0</v>
      </c>
      <c r="J58" s="5819">
        <f t="shared" si="22"/>
        <v>1</v>
      </c>
      <c r="K58" s="5819">
        <f t="shared" si="22"/>
        <v>0</v>
      </c>
      <c r="L58" s="5819">
        <f t="shared" si="22"/>
        <v>0</v>
      </c>
      <c r="M58" s="5819">
        <f t="shared" si="22"/>
        <v>0</v>
      </c>
      <c r="N58" s="5819">
        <f t="shared" si="22"/>
        <v>2</v>
      </c>
      <c r="O58" s="5819">
        <f t="shared" si="22"/>
        <v>9</v>
      </c>
      <c r="P58" s="5820">
        <f t="shared" si="22"/>
        <v>11</v>
      </c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8.5" customHeight="1" thickBot="1">
      <c r="A59" s="5821" t="s">
        <v>207</v>
      </c>
      <c r="B59" s="5822">
        <f t="shared" ref="B59:P59" si="23">B41+B58</f>
        <v>360</v>
      </c>
      <c r="C59" s="5822">
        <f t="shared" si="23"/>
        <v>144</v>
      </c>
      <c r="D59" s="5823">
        <f t="shared" si="23"/>
        <v>504</v>
      </c>
      <c r="E59" s="5824">
        <f t="shared" si="23"/>
        <v>364</v>
      </c>
      <c r="F59" s="5822">
        <f t="shared" si="23"/>
        <v>209</v>
      </c>
      <c r="G59" s="5822">
        <f t="shared" si="23"/>
        <v>573</v>
      </c>
      <c r="H59" s="5822">
        <f t="shared" si="23"/>
        <v>323</v>
      </c>
      <c r="I59" s="5822">
        <f t="shared" si="23"/>
        <v>95</v>
      </c>
      <c r="J59" s="5822">
        <f t="shared" si="23"/>
        <v>418</v>
      </c>
      <c r="K59" s="5822">
        <f t="shared" si="23"/>
        <v>329</v>
      </c>
      <c r="L59" s="5822">
        <f t="shared" si="23"/>
        <v>78</v>
      </c>
      <c r="M59" s="5822">
        <f t="shared" si="23"/>
        <v>407</v>
      </c>
      <c r="N59" s="5822">
        <f t="shared" si="23"/>
        <v>1376</v>
      </c>
      <c r="O59" s="5822">
        <f t="shared" si="23"/>
        <v>526</v>
      </c>
      <c r="P59" s="5823">
        <f t="shared" si="23"/>
        <v>1902</v>
      </c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9" customHeight="1">
      <c r="A60" s="7888"/>
      <c r="B60" s="7889"/>
      <c r="C60" s="7889"/>
      <c r="D60" s="7889"/>
      <c r="E60" s="7889"/>
      <c r="F60" s="7889"/>
      <c r="G60" s="7889"/>
      <c r="H60" s="7889"/>
      <c r="I60" s="7889"/>
      <c r="J60" s="7889"/>
      <c r="K60" s="7889"/>
      <c r="L60" s="7889"/>
      <c r="M60" s="7889"/>
      <c r="N60" s="7889"/>
      <c r="O60" s="7889"/>
      <c r="P60" s="7889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hidden="1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hidden="1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hidden="1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  <c r="Z226" s="561"/>
    </row>
    <row r="227" spans="1:26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  <c r="Z227" s="561"/>
    </row>
    <row r="228" spans="1:26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  <c r="Z228" s="561"/>
    </row>
    <row r="229" spans="1:26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  <c r="Z229" s="561"/>
    </row>
    <row r="230" spans="1:26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  <c r="Z230" s="561"/>
    </row>
    <row r="231" spans="1:26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  <c r="Z231" s="561"/>
    </row>
    <row r="232" spans="1:26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  <c r="Z232" s="561"/>
    </row>
    <row r="233" spans="1:26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  <c r="Z233" s="561"/>
    </row>
    <row r="234" spans="1:26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  <c r="Z234" s="561"/>
    </row>
    <row r="235" spans="1:26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  <c r="Z235" s="561"/>
    </row>
    <row r="236" spans="1:26" ht="20.25" customHeight="1">
      <c r="A236" s="561"/>
      <c r="B236" s="561"/>
      <c r="C236" s="561"/>
      <c r="D236" s="561"/>
      <c r="E236" s="561"/>
      <c r="F236" s="561"/>
      <c r="G236" s="561"/>
      <c r="H236" s="561"/>
      <c r="I236" s="561"/>
      <c r="J236" s="561"/>
      <c r="K236" s="561"/>
      <c r="L236" s="561"/>
      <c r="M236" s="561"/>
      <c r="N236" s="561"/>
      <c r="O236" s="561"/>
      <c r="P236" s="561"/>
      <c r="Q236" s="561"/>
      <c r="R236" s="561"/>
      <c r="S236" s="561"/>
      <c r="T236" s="561"/>
      <c r="U236" s="561"/>
      <c r="V236" s="561"/>
      <c r="W236" s="561"/>
      <c r="X236" s="561"/>
      <c r="Y236" s="561"/>
      <c r="Z236" s="561"/>
    </row>
    <row r="237" spans="1:26" ht="20.25" customHeight="1">
      <c r="A237" s="561"/>
      <c r="B237" s="561"/>
      <c r="C237" s="561"/>
      <c r="D237" s="561"/>
      <c r="E237" s="561"/>
      <c r="F237" s="561"/>
      <c r="G237" s="561"/>
      <c r="H237" s="561"/>
      <c r="I237" s="561"/>
      <c r="J237" s="561"/>
      <c r="K237" s="561"/>
      <c r="L237" s="561"/>
      <c r="M237" s="561"/>
      <c r="N237" s="561"/>
      <c r="O237" s="561"/>
      <c r="P237" s="561"/>
      <c r="Q237" s="561"/>
      <c r="R237" s="561"/>
      <c r="S237" s="561"/>
      <c r="T237" s="561"/>
      <c r="U237" s="561"/>
      <c r="V237" s="561"/>
      <c r="W237" s="561"/>
      <c r="X237" s="561"/>
      <c r="Y237" s="561"/>
      <c r="Z237" s="561"/>
    </row>
    <row r="238" spans="1:26" ht="20.25" customHeight="1">
      <c r="A238" s="561"/>
      <c r="B238" s="561"/>
      <c r="C238" s="561"/>
      <c r="D238" s="561"/>
      <c r="E238" s="561"/>
      <c r="F238" s="561"/>
      <c r="G238" s="561"/>
      <c r="H238" s="561"/>
      <c r="I238" s="561"/>
      <c r="J238" s="561"/>
      <c r="K238" s="561"/>
      <c r="L238" s="561"/>
      <c r="M238" s="561"/>
      <c r="N238" s="561"/>
      <c r="O238" s="561"/>
      <c r="P238" s="561"/>
      <c r="Q238" s="561"/>
      <c r="R238" s="561"/>
      <c r="S238" s="561"/>
      <c r="T238" s="561"/>
      <c r="U238" s="561"/>
      <c r="V238" s="561"/>
      <c r="W238" s="561"/>
      <c r="X238" s="561"/>
      <c r="Y238" s="561"/>
      <c r="Z238" s="561"/>
    </row>
    <row r="239" spans="1:26" ht="20.25" customHeight="1">
      <c r="A239" s="561"/>
      <c r="B239" s="561"/>
      <c r="C239" s="561"/>
      <c r="D239" s="561"/>
      <c r="E239" s="561"/>
      <c r="F239" s="561"/>
      <c r="G239" s="561"/>
      <c r="H239" s="561"/>
      <c r="I239" s="561"/>
      <c r="J239" s="561"/>
      <c r="K239" s="561"/>
      <c r="L239" s="561"/>
      <c r="M239" s="561"/>
      <c r="N239" s="561"/>
      <c r="O239" s="561"/>
      <c r="P239" s="561"/>
      <c r="Q239" s="561"/>
      <c r="R239" s="561"/>
      <c r="S239" s="561"/>
      <c r="T239" s="561"/>
      <c r="U239" s="561"/>
      <c r="V239" s="561"/>
      <c r="W239" s="561"/>
      <c r="X239" s="561"/>
      <c r="Y239" s="561"/>
      <c r="Z239" s="561"/>
    </row>
    <row r="240" spans="1:26" ht="20.25" customHeight="1">
      <c r="A240" s="561"/>
      <c r="B240" s="561"/>
      <c r="C240" s="561"/>
      <c r="D240" s="561"/>
      <c r="E240" s="561"/>
      <c r="F240" s="561"/>
      <c r="G240" s="561"/>
      <c r="H240" s="561"/>
      <c r="I240" s="561"/>
      <c r="J240" s="561"/>
      <c r="K240" s="561"/>
      <c r="L240" s="561"/>
      <c r="M240" s="561"/>
      <c r="N240" s="561"/>
      <c r="O240" s="561"/>
      <c r="P240" s="561"/>
      <c r="Q240" s="561"/>
      <c r="R240" s="561"/>
      <c r="S240" s="561"/>
      <c r="T240" s="561"/>
      <c r="U240" s="561"/>
      <c r="V240" s="561"/>
      <c r="W240" s="561"/>
      <c r="X240" s="561"/>
      <c r="Y240" s="561"/>
      <c r="Z240" s="561"/>
    </row>
    <row r="241" spans="1:26" ht="20.25" customHeight="1">
      <c r="A241" s="561"/>
      <c r="B241" s="561"/>
      <c r="C241" s="561"/>
      <c r="D241" s="561"/>
      <c r="E241" s="561"/>
      <c r="F241" s="561"/>
      <c r="G241" s="561"/>
      <c r="H241" s="561"/>
      <c r="I241" s="561"/>
      <c r="J241" s="561"/>
      <c r="K241" s="561"/>
      <c r="L241" s="561"/>
      <c r="M241" s="561"/>
      <c r="N241" s="561"/>
      <c r="O241" s="561"/>
      <c r="P241" s="561"/>
      <c r="Q241" s="561"/>
      <c r="R241" s="561"/>
      <c r="S241" s="561"/>
      <c r="T241" s="561"/>
      <c r="U241" s="561"/>
      <c r="V241" s="561"/>
      <c r="W241" s="561"/>
      <c r="X241" s="561"/>
      <c r="Y241" s="561"/>
      <c r="Z241" s="561"/>
    </row>
    <row r="242" spans="1:26" ht="20.25" customHeight="1">
      <c r="A242" s="561"/>
      <c r="B242" s="561"/>
      <c r="C242" s="561"/>
      <c r="D242" s="561"/>
      <c r="E242" s="561"/>
      <c r="F242" s="561"/>
      <c r="G242" s="561"/>
      <c r="H242" s="561"/>
      <c r="I242" s="561"/>
      <c r="J242" s="561"/>
      <c r="K242" s="561"/>
      <c r="L242" s="561"/>
      <c r="M242" s="561"/>
      <c r="N242" s="561"/>
      <c r="O242" s="561"/>
      <c r="P242" s="561"/>
      <c r="Q242" s="561"/>
      <c r="R242" s="561"/>
      <c r="S242" s="561"/>
      <c r="T242" s="561"/>
      <c r="U242" s="561"/>
      <c r="V242" s="561"/>
      <c r="W242" s="561"/>
      <c r="X242" s="561"/>
      <c r="Y242" s="561"/>
      <c r="Z242" s="561"/>
    </row>
    <row r="243" spans="1:26" ht="20.25" customHeight="1">
      <c r="A243" s="561"/>
      <c r="B243" s="561"/>
      <c r="C243" s="561"/>
      <c r="D243" s="561"/>
      <c r="E243" s="561"/>
      <c r="F243" s="561"/>
      <c r="G243" s="561"/>
      <c r="H243" s="561"/>
      <c r="I243" s="561"/>
      <c r="J243" s="561"/>
      <c r="K243" s="561"/>
      <c r="L243" s="561"/>
      <c r="M243" s="561"/>
      <c r="N243" s="561"/>
      <c r="O243" s="561"/>
      <c r="P243" s="561"/>
      <c r="Q243" s="561"/>
      <c r="R243" s="561"/>
      <c r="S243" s="561"/>
      <c r="T243" s="561"/>
      <c r="U243" s="561"/>
      <c r="V243" s="561"/>
      <c r="W243" s="561"/>
      <c r="X243" s="561"/>
      <c r="Y243" s="561"/>
      <c r="Z243" s="561"/>
    </row>
    <row r="244" spans="1:26" ht="20.25" customHeight="1">
      <c r="A244" s="561"/>
      <c r="B244" s="561"/>
      <c r="C244" s="561"/>
      <c r="D244" s="561"/>
      <c r="E244" s="561"/>
      <c r="F244" s="561"/>
      <c r="G244" s="561"/>
      <c r="H244" s="561"/>
      <c r="I244" s="561"/>
      <c r="J244" s="561"/>
      <c r="K244" s="561"/>
      <c r="L244" s="561"/>
      <c r="M244" s="561"/>
      <c r="N244" s="561"/>
      <c r="O244" s="561"/>
      <c r="P244" s="561"/>
      <c r="Q244" s="561"/>
      <c r="R244" s="561"/>
      <c r="S244" s="561"/>
      <c r="T244" s="561"/>
      <c r="U244" s="561"/>
      <c r="V244" s="561"/>
      <c r="W244" s="561"/>
      <c r="X244" s="561"/>
      <c r="Y244" s="561"/>
      <c r="Z244" s="561"/>
    </row>
    <row r="245" spans="1:26" ht="20.25" customHeight="1">
      <c r="A245" s="561"/>
      <c r="B245" s="561"/>
      <c r="C245" s="561"/>
      <c r="D245" s="561"/>
      <c r="E245" s="561"/>
      <c r="F245" s="561"/>
      <c r="G245" s="561"/>
      <c r="H245" s="561"/>
      <c r="I245" s="561"/>
      <c r="J245" s="561"/>
      <c r="K245" s="561"/>
      <c r="L245" s="561"/>
      <c r="M245" s="561"/>
      <c r="N245" s="561"/>
      <c r="O245" s="561"/>
      <c r="P245" s="561"/>
      <c r="Q245" s="561"/>
      <c r="R245" s="561"/>
      <c r="S245" s="561"/>
      <c r="T245" s="561"/>
      <c r="U245" s="561"/>
      <c r="V245" s="561"/>
      <c r="W245" s="561"/>
      <c r="X245" s="561"/>
      <c r="Y245" s="561"/>
      <c r="Z245" s="561"/>
    </row>
    <row r="246" spans="1:26" ht="20.25" customHeight="1">
      <c r="A246" s="561"/>
      <c r="B246" s="561"/>
      <c r="C246" s="561"/>
      <c r="D246" s="561"/>
      <c r="E246" s="561"/>
      <c r="F246" s="561"/>
      <c r="G246" s="561"/>
      <c r="H246" s="561"/>
      <c r="I246" s="561"/>
      <c r="J246" s="561"/>
      <c r="K246" s="561"/>
      <c r="L246" s="561"/>
      <c r="M246" s="561"/>
      <c r="N246" s="561"/>
      <c r="O246" s="561"/>
      <c r="P246" s="561"/>
      <c r="Q246" s="561"/>
      <c r="R246" s="561"/>
      <c r="S246" s="561"/>
      <c r="T246" s="561"/>
      <c r="U246" s="561"/>
      <c r="V246" s="561"/>
      <c r="W246" s="561"/>
      <c r="X246" s="561"/>
      <c r="Y246" s="561"/>
      <c r="Z246" s="561"/>
    </row>
    <row r="247" spans="1:26" ht="20.25" customHeight="1">
      <c r="A247" s="561"/>
      <c r="B247" s="561"/>
      <c r="C247" s="561"/>
      <c r="D247" s="561"/>
      <c r="E247" s="561"/>
      <c r="F247" s="561"/>
      <c r="G247" s="561"/>
      <c r="H247" s="561"/>
      <c r="I247" s="561"/>
      <c r="J247" s="561"/>
      <c r="K247" s="561"/>
      <c r="L247" s="561"/>
      <c r="M247" s="561"/>
      <c r="N247" s="561"/>
      <c r="O247" s="561"/>
      <c r="P247" s="561"/>
      <c r="Q247" s="561"/>
      <c r="R247" s="561"/>
      <c r="S247" s="561"/>
      <c r="T247" s="561"/>
      <c r="U247" s="561"/>
      <c r="V247" s="561"/>
      <c r="W247" s="561"/>
      <c r="X247" s="561"/>
      <c r="Y247" s="561"/>
      <c r="Z247" s="561"/>
    </row>
    <row r="248" spans="1:26" ht="20.25" customHeight="1">
      <c r="A248" s="561"/>
      <c r="B248" s="561"/>
      <c r="C248" s="561"/>
      <c r="D248" s="561"/>
      <c r="E248" s="561"/>
      <c r="F248" s="561"/>
      <c r="G248" s="561"/>
      <c r="H248" s="561"/>
      <c r="I248" s="561"/>
      <c r="J248" s="561"/>
      <c r="K248" s="561"/>
      <c r="L248" s="561"/>
      <c r="M248" s="561"/>
      <c r="N248" s="561"/>
      <c r="O248" s="561"/>
      <c r="P248" s="561"/>
      <c r="Q248" s="561"/>
      <c r="R248" s="561"/>
      <c r="S248" s="561"/>
      <c r="T248" s="561"/>
      <c r="U248" s="561"/>
      <c r="V248" s="561"/>
      <c r="W248" s="561"/>
      <c r="X248" s="561"/>
      <c r="Y248" s="561"/>
      <c r="Z248" s="561"/>
    </row>
    <row r="249" spans="1:26" ht="20.25" customHeight="1">
      <c r="A249" s="561"/>
      <c r="B249" s="561"/>
      <c r="C249" s="561"/>
      <c r="D249" s="561"/>
      <c r="E249" s="561"/>
      <c r="F249" s="561"/>
      <c r="G249" s="561"/>
      <c r="H249" s="561"/>
      <c r="I249" s="561"/>
      <c r="J249" s="561"/>
      <c r="K249" s="561"/>
      <c r="L249" s="561"/>
      <c r="M249" s="561"/>
      <c r="N249" s="561"/>
      <c r="O249" s="561"/>
      <c r="P249" s="561"/>
      <c r="Q249" s="561"/>
      <c r="R249" s="561"/>
      <c r="S249" s="561"/>
      <c r="T249" s="561"/>
      <c r="U249" s="561"/>
      <c r="V249" s="561"/>
      <c r="W249" s="561"/>
      <c r="X249" s="561"/>
      <c r="Y249" s="561"/>
      <c r="Z249" s="561"/>
    </row>
    <row r="250" spans="1:26" ht="20.25" customHeight="1">
      <c r="A250" s="561"/>
      <c r="B250" s="561"/>
      <c r="C250" s="561"/>
      <c r="D250" s="561"/>
      <c r="E250" s="561"/>
      <c r="F250" s="561"/>
      <c r="G250" s="561"/>
      <c r="H250" s="561"/>
      <c r="I250" s="561"/>
      <c r="J250" s="561"/>
      <c r="K250" s="561"/>
      <c r="L250" s="561"/>
      <c r="M250" s="561"/>
      <c r="N250" s="561"/>
      <c r="O250" s="561"/>
      <c r="P250" s="561"/>
      <c r="Q250" s="561"/>
      <c r="R250" s="561"/>
      <c r="S250" s="561"/>
      <c r="T250" s="561"/>
      <c r="U250" s="561"/>
      <c r="V250" s="561"/>
      <c r="W250" s="561"/>
      <c r="X250" s="561"/>
      <c r="Y250" s="561"/>
      <c r="Z250" s="561"/>
    </row>
    <row r="251" spans="1:26" ht="20.25" customHeight="1">
      <c r="A251" s="561"/>
      <c r="B251" s="561"/>
      <c r="C251" s="561"/>
      <c r="D251" s="561"/>
      <c r="E251" s="561"/>
      <c r="F251" s="561"/>
      <c r="G251" s="561"/>
      <c r="H251" s="561"/>
      <c r="I251" s="561"/>
      <c r="J251" s="561"/>
      <c r="K251" s="561"/>
      <c r="L251" s="561"/>
      <c r="M251" s="561"/>
      <c r="N251" s="561"/>
      <c r="O251" s="561"/>
      <c r="P251" s="561"/>
      <c r="Q251" s="561"/>
      <c r="R251" s="561"/>
      <c r="S251" s="561"/>
      <c r="T251" s="561"/>
      <c r="U251" s="561"/>
      <c r="V251" s="561"/>
      <c r="W251" s="561"/>
      <c r="X251" s="561"/>
      <c r="Y251" s="561"/>
      <c r="Z251" s="561"/>
    </row>
    <row r="252" spans="1:26" ht="20.25" customHeight="1">
      <c r="A252" s="561"/>
      <c r="B252" s="561"/>
      <c r="C252" s="561"/>
      <c r="D252" s="561"/>
      <c r="E252" s="561"/>
      <c r="F252" s="561"/>
      <c r="G252" s="561"/>
      <c r="H252" s="561"/>
      <c r="I252" s="561"/>
      <c r="J252" s="561"/>
      <c r="K252" s="561"/>
      <c r="L252" s="561"/>
      <c r="M252" s="561"/>
      <c r="N252" s="561"/>
      <c r="O252" s="561"/>
      <c r="P252" s="561"/>
      <c r="Q252" s="561"/>
      <c r="R252" s="561"/>
      <c r="S252" s="561"/>
      <c r="T252" s="561"/>
      <c r="U252" s="561"/>
      <c r="V252" s="561"/>
      <c r="W252" s="561"/>
      <c r="X252" s="561"/>
      <c r="Y252" s="561"/>
      <c r="Z252" s="561"/>
    </row>
    <row r="253" spans="1:26" ht="20.25" customHeight="1">
      <c r="A253" s="561"/>
      <c r="B253" s="561"/>
      <c r="C253" s="561"/>
      <c r="D253" s="561"/>
      <c r="E253" s="561"/>
      <c r="F253" s="561"/>
      <c r="G253" s="561"/>
      <c r="H253" s="561"/>
      <c r="I253" s="561"/>
      <c r="J253" s="561"/>
      <c r="K253" s="561"/>
      <c r="L253" s="561"/>
      <c r="M253" s="561"/>
      <c r="N253" s="561"/>
      <c r="O253" s="561"/>
      <c r="P253" s="561"/>
      <c r="Q253" s="561"/>
      <c r="R253" s="561"/>
      <c r="S253" s="561"/>
      <c r="T253" s="561"/>
      <c r="U253" s="561"/>
      <c r="V253" s="561"/>
      <c r="W253" s="561"/>
      <c r="X253" s="561"/>
      <c r="Y253" s="561"/>
      <c r="Z253" s="561"/>
    </row>
    <row r="254" spans="1:26" ht="20.25" customHeight="1">
      <c r="A254" s="561"/>
      <c r="B254" s="561"/>
      <c r="C254" s="561"/>
      <c r="D254" s="561"/>
      <c r="E254" s="561"/>
      <c r="F254" s="561"/>
      <c r="G254" s="561"/>
      <c r="H254" s="561"/>
      <c r="I254" s="561"/>
      <c r="J254" s="561"/>
      <c r="K254" s="561"/>
      <c r="L254" s="561"/>
      <c r="M254" s="561"/>
      <c r="N254" s="561"/>
      <c r="O254" s="561"/>
      <c r="P254" s="561"/>
      <c r="Q254" s="561"/>
      <c r="R254" s="561"/>
      <c r="S254" s="561"/>
      <c r="T254" s="561"/>
      <c r="U254" s="561"/>
      <c r="V254" s="561"/>
      <c r="W254" s="561"/>
      <c r="X254" s="561"/>
      <c r="Y254" s="561"/>
      <c r="Z254" s="561"/>
    </row>
    <row r="255" spans="1:26" ht="20.25" customHeight="1">
      <c r="A255" s="561"/>
      <c r="B255" s="561"/>
      <c r="C255" s="561"/>
      <c r="D255" s="561"/>
      <c r="E255" s="561"/>
      <c r="F255" s="561"/>
      <c r="G255" s="561"/>
      <c r="H255" s="561"/>
      <c r="I255" s="561"/>
      <c r="J255" s="561"/>
      <c r="K255" s="561"/>
      <c r="L255" s="561"/>
      <c r="M255" s="561"/>
      <c r="N255" s="561"/>
      <c r="O255" s="561"/>
      <c r="P255" s="561"/>
      <c r="Q255" s="561"/>
      <c r="R255" s="561"/>
      <c r="S255" s="561"/>
      <c r="T255" s="561"/>
      <c r="U255" s="561"/>
      <c r="V255" s="561"/>
      <c r="W255" s="561"/>
      <c r="X255" s="561"/>
      <c r="Y255" s="561"/>
      <c r="Z255" s="561"/>
    </row>
    <row r="256" spans="1:26" ht="20.25" customHeight="1">
      <c r="A256" s="561"/>
      <c r="B256" s="561"/>
      <c r="C256" s="561"/>
      <c r="D256" s="561"/>
      <c r="E256" s="561"/>
      <c r="F256" s="561"/>
      <c r="G256" s="561"/>
      <c r="H256" s="561"/>
      <c r="I256" s="561"/>
      <c r="J256" s="561"/>
      <c r="K256" s="561"/>
      <c r="L256" s="561"/>
      <c r="M256" s="561"/>
      <c r="N256" s="561"/>
      <c r="O256" s="561"/>
      <c r="P256" s="561"/>
      <c r="Q256" s="561"/>
      <c r="R256" s="561"/>
      <c r="S256" s="561"/>
      <c r="T256" s="561"/>
      <c r="U256" s="561"/>
      <c r="V256" s="561"/>
      <c r="W256" s="561"/>
      <c r="X256" s="561"/>
      <c r="Y256" s="561"/>
      <c r="Z256" s="561"/>
    </row>
    <row r="257" spans="1:26" ht="20.25" customHeight="1">
      <c r="A257" s="561"/>
      <c r="B257" s="561"/>
      <c r="C257" s="561"/>
      <c r="D257" s="561"/>
      <c r="E257" s="561"/>
      <c r="F257" s="561"/>
      <c r="G257" s="561"/>
      <c r="H257" s="561"/>
      <c r="I257" s="561"/>
      <c r="J257" s="561"/>
      <c r="K257" s="561"/>
      <c r="L257" s="561"/>
      <c r="M257" s="561"/>
      <c r="N257" s="561"/>
      <c r="O257" s="561"/>
      <c r="P257" s="561"/>
      <c r="Q257" s="561"/>
      <c r="R257" s="561"/>
      <c r="S257" s="561"/>
      <c r="T257" s="561"/>
      <c r="U257" s="561"/>
      <c r="V257" s="561"/>
      <c r="W257" s="561"/>
      <c r="X257" s="561"/>
      <c r="Y257" s="561"/>
      <c r="Z257" s="561"/>
    </row>
    <row r="258" spans="1:26" ht="15.75" customHeight="1"/>
    <row r="259" spans="1:26" ht="15.75" customHeight="1"/>
    <row r="260" spans="1:26" ht="15.75" customHeight="1"/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spans="2:17" ht="15" customHeight="1"/>
    <row r="994" spans="2:17" ht="15" customHeight="1"/>
    <row r="995" spans="2:17" ht="15" customHeight="1">
      <c r="B995" s="5825"/>
      <c r="C995" s="5825"/>
      <c r="D995" s="5825"/>
      <c r="E995" s="5825"/>
      <c r="F995" s="5825"/>
      <c r="G995" s="5825"/>
      <c r="H995" s="5825"/>
      <c r="I995" s="5825"/>
      <c r="J995" s="5825"/>
      <c r="K995" s="5825"/>
      <c r="L995" s="5825"/>
      <c r="M995" s="5825"/>
      <c r="N995" s="5825"/>
      <c r="O995" s="5825"/>
      <c r="P995" s="5825"/>
      <c r="Q995" s="5825"/>
    </row>
    <row r="996" spans="2:17" ht="15" customHeight="1">
      <c r="B996" s="5825"/>
      <c r="C996" s="5825"/>
      <c r="D996" s="5825"/>
      <c r="E996" s="5825"/>
      <c r="F996" s="5825"/>
      <c r="G996" s="5825"/>
      <c r="H996" s="5825"/>
      <c r="I996" s="5825"/>
      <c r="J996" s="5825"/>
      <c r="K996" s="5825"/>
      <c r="L996" s="5825"/>
      <c r="M996" s="5825"/>
      <c r="N996" s="5825"/>
      <c r="O996" s="5825"/>
      <c r="P996" s="5825"/>
      <c r="Q996" s="5825"/>
    </row>
    <row r="997" spans="2:17" ht="15" customHeight="1">
      <c r="B997" s="5825"/>
      <c r="C997" s="5825"/>
      <c r="D997" s="5825"/>
      <c r="E997" s="5825"/>
      <c r="F997" s="5825"/>
      <c r="G997" s="5825"/>
      <c r="H997" s="5825"/>
      <c r="I997" s="5825"/>
      <c r="J997" s="5825"/>
      <c r="K997" s="5825"/>
      <c r="L997" s="5825"/>
      <c r="M997" s="5825"/>
      <c r="N997" s="5825"/>
      <c r="O997" s="5825"/>
      <c r="P997" s="5825"/>
      <c r="Q997" s="5825"/>
    </row>
    <row r="998" spans="2:17" ht="15" customHeight="1">
      <c r="B998" s="5825"/>
      <c r="C998" s="5825"/>
      <c r="D998" s="5825"/>
      <c r="E998" s="5825"/>
      <c r="F998" s="5825"/>
      <c r="G998" s="5825"/>
      <c r="H998" s="5825"/>
      <c r="I998" s="5825"/>
      <c r="J998" s="5825"/>
      <c r="K998" s="5825"/>
      <c r="L998" s="5825"/>
      <c r="M998" s="5825"/>
      <c r="N998" s="5825"/>
      <c r="O998" s="5825"/>
      <c r="P998" s="5825"/>
      <c r="Q998" s="5825"/>
    </row>
    <row r="999" spans="2:17" ht="15" customHeight="1">
      <c r="B999" s="5825"/>
      <c r="C999" s="5825"/>
      <c r="D999" s="5825"/>
      <c r="E999" s="5825"/>
      <c r="F999" s="5825"/>
      <c r="G999" s="5825"/>
      <c r="H999" s="5825"/>
      <c r="I999" s="5825"/>
      <c r="J999" s="5825"/>
      <c r="K999" s="5825"/>
      <c r="L999" s="5825"/>
      <c r="M999" s="5825"/>
      <c r="N999" s="5825"/>
      <c r="O999" s="5825"/>
      <c r="P999" s="5825"/>
      <c r="Q999" s="5825"/>
    </row>
    <row r="1000" spans="2:17" ht="15" customHeight="1">
      <c r="B1000" s="5825"/>
      <c r="C1000" s="5825"/>
      <c r="D1000" s="5825"/>
      <c r="E1000" s="5825"/>
      <c r="F1000" s="5825"/>
      <c r="G1000" s="5825"/>
      <c r="H1000" s="5825"/>
      <c r="I1000" s="5825"/>
      <c r="J1000" s="5825"/>
      <c r="K1000" s="5825"/>
      <c r="L1000" s="5825"/>
      <c r="M1000" s="5825"/>
      <c r="N1000" s="5825"/>
      <c r="O1000" s="5825"/>
      <c r="P1000" s="5825"/>
      <c r="Q1000" s="5825"/>
    </row>
    <row r="1001" spans="2:17" ht="15" customHeight="1">
      <c r="B1001" s="5825"/>
      <c r="C1001" s="5825"/>
      <c r="D1001" s="5825"/>
      <c r="E1001" s="5825"/>
      <c r="F1001" s="5825"/>
      <c r="G1001" s="5825"/>
      <c r="H1001" s="5825"/>
      <c r="I1001" s="5825"/>
      <c r="J1001" s="5825"/>
      <c r="K1001" s="5825"/>
      <c r="L1001" s="5825"/>
      <c r="M1001" s="5825"/>
      <c r="N1001" s="5825"/>
      <c r="O1001" s="5825"/>
      <c r="P1001" s="5825"/>
      <c r="Q1001" s="5825"/>
    </row>
    <row r="1002" spans="2:17" ht="15" customHeight="1">
      <c r="B1002" s="5825"/>
      <c r="C1002" s="5825"/>
      <c r="D1002" s="5825"/>
      <c r="E1002" s="5825"/>
      <c r="F1002" s="5825"/>
      <c r="G1002" s="5825"/>
      <c r="H1002" s="5825"/>
      <c r="I1002" s="5825"/>
      <c r="J1002" s="5825"/>
      <c r="K1002" s="5825"/>
      <c r="L1002" s="5825"/>
      <c r="M1002" s="5825"/>
      <c r="N1002" s="5825"/>
      <c r="O1002" s="5825"/>
      <c r="P1002" s="5825"/>
      <c r="Q1002" s="5825"/>
    </row>
    <row r="1003" spans="2:17" ht="15" customHeight="1">
      <c r="B1003" s="5825"/>
      <c r="C1003" s="5825"/>
      <c r="D1003" s="5825"/>
      <c r="E1003" s="5825"/>
      <c r="F1003" s="5825"/>
      <c r="G1003" s="5825"/>
      <c r="H1003" s="5825"/>
      <c r="I1003" s="5825"/>
      <c r="J1003" s="5825"/>
      <c r="K1003" s="5825"/>
      <c r="L1003" s="5825"/>
      <c r="M1003" s="5825"/>
      <c r="N1003" s="5825"/>
      <c r="O1003" s="5825"/>
      <c r="P1003" s="5825"/>
      <c r="Q1003" s="5825"/>
    </row>
    <row r="1004" spans="2:17" ht="15" customHeight="1">
      <c r="B1004" s="5825"/>
      <c r="C1004" s="5825"/>
      <c r="D1004" s="5825"/>
      <c r="E1004" s="5825"/>
      <c r="F1004" s="5825"/>
      <c r="G1004" s="5825"/>
      <c r="H1004" s="5825"/>
      <c r="I1004" s="5825"/>
      <c r="J1004" s="5825"/>
      <c r="K1004" s="5825"/>
      <c r="L1004" s="5825"/>
      <c r="M1004" s="5825"/>
      <c r="N1004" s="5825"/>
      <c r="O1004" s="5825"/>
      <c r="P1004" s="5825"/>
      <c r="Q1004" s="5825"/>
    </row>
    <row r="1005" spans="2:17" ht="15" customHeight="1">
      <c r="B1005" s="5825"/>
      <c r="C1005" s="5825"/>
      <c r="D1005" s="5825"/>
      <c r="E1005" s="5825"/>
      <c r="F1005" s="5825"/>
      <c r="G1005" s="5825"/>
      <c r="H1005" s="5825"/>
      <c r="I1005" s="5825"/>
      <c r="J1005" s="5825"/>
      <c r="K1005" s="5825"/>
      <c r="L1005" s="5825"/>
      <c r="M1005" s="5825"/>
      <c r="N1005" s="5825"/>
      <c r="O1005" s="5825"/>
      <c r="P1005" s="5825"/>
      <c r="Q1005" s="5825"/>
    </row>
    <row r="1006" spans="2:17" ht="15" customHeight="1">
      <c r="B1006" s="5825"/>
      <c r="C1006" s="5825"/>
      <c r="D1006" s="5825"/>
      <c r="E1006" s="5825"/>
      <c r="F1006" s="5825"/>
      <c r="G1006" s="5825"/>
      <c r="H1006" s="5825"/>
      <c r="I1006" s="5825"/>
      <c r="J1006" s="5825"/>
      <c r="K1006" s="5825"/>
      <c r="L1006" s="5825"/>
      <c r="M1006" s="5825"/>
      <c r="N1006" s="5825"/>
      <c r="O1006" s="5825"/>
      <c r="P1006" s="5825"/>
      <c r="Q1006" s="5825"/>
    </row>
    <row r="1007" spans="2:17" ht="15" customHeight="1"/>
    <row r="1008" spans="2:17" ht="15" customHeight="1"/>
    <row r="1009" ht="15" customHeight="1"/>
    <row r="1010" ht="15" customHeight="1"/>
  </sheetData>
  <mergeCells count="10">
    <mergeCell ref="A60:P6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3" max="16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Лист54">
    <tabColor rgb="FF00B050"/>
  </sheetPr>
  <dimension ref="A1:Z1000"/>
  <sheetViews>
    <sheetView zoomScale="50" zoomScaleNormal="50" workbookViewId="0">
      <selection activeCell="F17" sqref="F17"/>
    </sheetView>
  </sheetViews>
  <sheetFormatPr defaultColWidth="14.42578125" defaultRowHeight="12.75"/>
  <cols>
    <col min="1" max="1" width="88.42578125" style="5809" customWidth="1"/>
    <col min="2" max="19" width="9.42578125" style="5809" customWidth="1"/>
    <col min="20" max="20" width="9.140625" style="5809" customWidth="1"/>
    <col min="21" max="26" width="8" style="5809" customWidth="1"/>
    <col min="27" max="16384" width="14.42578125" style="5809"/>
  </cols>
  <sheetData>
    <row r="1" spans="1:26" ht="55.5" customHeight="1">
      <c r="A1" s="7890" t="s">
        <v>336</v>
      </c>
      <c r="B1" s="7889"/>
      <c r="C1" s="7889"/>
      <c r="D1" s="7889"/>
      <c r="E1" s="7889"/>
      <c r="F1" s="7889"/>
      <c r="G1" s="7889"/>
      <c r="H1" s="7889"/>
      <c r="I1" s="7889"/>
      <c r="J1" s="7889"/>
      <c r="K1" s="7889"/>
      <c r="L1" s="7889"/>
      <c r="M1" s="7889"/>
      <c r="N1" s="7889"/>
      <c r="O1" s="7889"/>
      <c r="P1" s="7889"/>
      <c r="Q1" s="7889"/>
      <c r="R1" s="7889"/>
      <c r="S1" s="7889"/>
      <c r="T1" s="561"/>
      <c r="U1" s="561"/>
      <c r="V1" s="561"/>
      <c r="W1" s="561"/>
      <c r="X1" s="561"/>
      <c r="Y1" s="561"/>
      <c r="Z1" s="561"/>
    </row>
    <row r="2" spans="1:26" ht="27.75" customHeight="1">
      <c r="A2" s="7890" t="s">
        <v>483</v>
      </c>
      <c r="B2" s="7889"/>
      <c r="C2" s="7889"/>
      <c r="D2" s="7889"/>
      <c r="E2" s="7889"/>
      <c r="F2" s="7889"/>
      <c r="G2" s="7889"/>
      <c r="H2" s="7889"/>
      <c r="I2" s="7889"/>
      <c r="J2" s="7889"/>
      <c r="K2" s="7889"/>
      <c r="L2" s="7889"/>
      <c r="M2" s="7889"/>
      <c r="N2" s="7889"/>
      <c r="O2" s="7889"/>
      <c r="P2" s="7889"/>
      <c r="Q2" s="7889"/>
      <c r="R2" s="7889"/>
      <c r="S2" s="7889"/>
      <c r="T2" s="561"/>
      <c r="U2" s="561"/>
      <c r="V2" s="561"/>
      <c r="W2" s="561"/>
      <c r="X2" s="561"/>
      <c r="Y2" s="561"/>
      <c r="Z2" s="561"/>
    </row>
    <row r="3" spans="1:26" ht="33" customHeight="1" thickBot="1">
      <c r="A3" s="5808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3"/>
      <c r="T3" s="561"/>
      <c r="U3" s="561"/>
      <c r="V3" s="561"/>
      <c r="W3" s="561"/>
      <c r="X3" s="561"/>
      <c r="Y3" s="561"/>
      <c r="Z3" s="561"/>
    </row>
    <row r="4" spans="1:26" ht="33" customHeight="1">
      <c r="A4" s="7892" t="s">
        <v>1</v>
      </c>
      <c r="B4" s="7892" t="s">
        <v>2</v>
      </c>
      <c r="C4" s="7894"/>
      <c r="D4" s="7894"/>
      <c r="E4" s="7892" t="s">
        <v>3</v>
      </c>
      <c r="F4" s="7894"/>
      <c r="G4" s="7895"/>
      <c r="H4" s="7896" t="s">
        <v>4</v>
      </c>
      <c r="I4" s="7894"/>
      <c r="J4" s="7894"/>
      <c r="K4" s="7892" t="s">
        <v>5</v>
      </c>
      <c r="L4" s="7894"/>
      <c r="M4" s="7895"/>
      <c r="N4" s="7904">
        <v>5</v>
      </c>
      <c r="O4" s="7894"/>
      <c r="P4" s="7894"/>
      <c r="Q4" s="7892" t="s">
        <v>342</v>
      </c>
      <c r="R4" s="7894"/>
      <c r="S4" s="7895"/>
      <c r="T4" s="561"/>
      <c r="U4" s="561"/>
      <c r="V4" s="561"/>
      <c r="W4" s="561"/>
      <c r="X4" s="561"/>
      <c r="Y4" s="561"/>
      <c r="Z4" s="561"/>
    </row>
    <row r="5" spans="1:26" ht="33" customHeight="1" thickBot="1">
      <c r="A5" s="7897"/>
      <c r="B5" s="7897"/>
      <c r="C5" s="7898"/>
      <c r="D5" s="7898"/>
      <c r="E5" s="7899"/>
      <c r="F5" s="7900"/>
      <c r="G5" s="7901"/>
      <c r="H5" s="7900"/>
      <c r="I5" s="7900"/>
      <c r="J5" s="7900"/>
      <c r="K5" s="7893"/>
      <c r="L5" s="7902"/>
      <c r="M5" s="7903"/>
      <c r="N5" s="7897"/>
      <c r="O5" s="7898"/>
      <c r="P5" s="7898"/>
      <c r="Q5" s="7893"/>
      <c r="R5" s="7902"/>
      <c r="S5" s="7903"/>
      <c r="T5" s="561"/>
      <c r="U5" s="561"/>
      <c r="V5" s="561"/>
      <c r="W5" s="561"/>
      <c r="X5" s="561"/>
      <c r="Y5" s="561"/>
      <c r="Z5" s="561"/>
    </row>
    <row r="6" spans="1:26" ht="174" customHeight="1" thickBot="1">
      <c r="A6" s="7897"/>
      <c r="B6" s="567" t="s">
        <v>7</v>
      </c>
      <c r="C6" s="567" t="s">
        <v>8</v>
      </c>
      <c r="D6" s="567" t="s">
        <v>9</v>
      </c>
      <c r="E6" s="567" t="s">
        <v>7</v>
      </c>
      <c r="F6" s="567" t="s">
        <v>8</v>
      </c>
      <c r="G6" s="567" t="s">
        <v>9</v>
      </c>
      <c r="H6" s="567" t="s">
        <v>7</v>
      </c>
      <c r="I6" s="567" t="s">
        <v>8</v>
      </c>
      <c r="J6" s="567" t="s">
        <v>9</v>
      </c>
      <c r="K6" s="567" t="s">
        <v>7</v>
      </c>
      <c r="L6" s="567" t="s">
        <v>8</v>
      </c>
      <c r="M6" s="567" t="s">
        <v>9</v>
      </c>
      <c r="N6" s="567" t="s">
        <v>7</v>
      </c>
      <c r="O6" s="567" t="s">
        <v>8</v>
      </c>
      <c r="P6" s="567" t="s">
        <v>9</v>
      </c>
      <c r="Q6" s="567" t="s">
        <v>7</v>
      </c>
      <c r="R6" s="567" t="s">
        <v>8</v>
      </c>
      <c r="S6" s="5270" t="s">
        <v>9</v>
      </c>
      <c r="T6" s="561"/>
      <c r="U6" s="561"/>
      <c r="V6" s="561"/>
      <c r="W6" s="561"/>
      <c r="X6" s="561"/>
      <c r="Y6" s="561"/>
      <c r="Z6" s="561"/>
    </row>
    <row r="7" spans="1:26" ht="34.5" customHeight="1" thickBot="1">
      <c r="A7" s="5845" t="s">
        <v>10</v>
      </c>
      <c r="B7" s="5837"/>
      <c r="C7" s="5838"/>
      <c r="D7" s="5839"/>
      <c r="E7" s="5840"/>
      <c r="F7" s="5840"/>
      <c r="G7" s="5841"/>
      <c r="H7" s="5837"/>
      <c r="I7" s="5840"/>
      <c r="J7" s="5842"/>
      <c r="K7" s="5840"/>
      <c r="L7" s="5840"/>
      <c r="M7" s="5841"/>
      <c r="N7" s="5837"/>
      <c r="O7" s="5840"/>
      <c r="P7" s="5842"/>
      <c r="Q7" s="5846"/>
      <c r="R7" s="5843"/>
      <c r="S7" s="5847"/>
      <c r="T7" s="561"/>
      <c r="U7" s="561"/>
      <c r="V7" s="561"/>
      <c r="W7" s="561"/>
      <c r="X7" s="561"/>
      <c r="Y7" s="561"/>
      <c r="Z7" s="561"/>
    </row>
    <row r="8" spans="1:26" ht="22.5" customHeight="1">
      <c r="A8" s="5266" t="s">
        <v>198</v>
      </c>
      <c r="B8" s="700">
        <f t="shared" ref="B8:S11" si="0">B15+B21</f>
        <v>0</v>
      </c>
      <c r="C8" s="701">
        <f t="shared" si="0"/>
        <v>1</v>
      </c>
      <c r="D8" s="702">
        <f t="shared" si="0"/>
        <v>1</v>
      </c>
      <c r="E8" s="700">
        <f t="shared" si="0"/>
        <v>0</v>
      </c>
      <c r="F8" s="1099">
        <f t="shared" si="0"/>
        <v>0</v>
      </c>
      <c r="G8" s="702">
        <f t="shared" si="0"/>
        <v>0</v>
      </c>
      <c r="H8" s="700">
        <f t="shared" si="0"/>
        <v>0</v>
      </c>
      <c r="I8" s="701">
        <f t="shared" si="0"/>
        <v>12</v>
      </c>
      <c r="J8" s="702">
        <f t="shared" si="0"/>
        <v>12</v>
      </c>
      <c r="K8" s="1100">
        <f t="shared" si="0"/>
        <v>0</v>
      </c>
      <c r="L8" s="1099">
        <f t="shared" si="0"/>
        <v>19</v>
      </c>
      <c r="M8" s="702">
        <f t="shared" si="0"/>
        <v>19</v>
      </c>
      <c r="N8" s="1100">
        <f t="shared" si="0"/>
        <v>0</v>
      </c>
      <c r="O8" s="1099">
        <f t="shared" si="0"/>
        <v>0</v>
      </c>
      <c r="P8" s="702">
        <f t="shared" si="0"/>
        <v>0</v>
      </c>
      <c r="Q8" s="1101">
        <f t="shared" si="0"/>
        <v>0</v>
      </c>
      <c r="R8" s="1102">
        <f t="shared" si="0"/>
        <v>32</v>
      </c>
      <c r="S8" s="825">
        <f t="shared" si="0"/>
        <v>32</v>
      </c>
      <c r="T8" s="561"/>
      <c r="U8" s="561"/>
      <c r="V8" s="561"/>
      <c r="W8" s="561"/>
      <c r="X8" s="561"/>
      <c r="Y8" s="561"/>
      <c r="Z8" s="561"/>
    </row>
    <row r="9" spans="1:26" ht="28.5" customHeight="1">
      <c r="A9" s="5267" t="s">
        <v>200</v>
      </c>
      <c r="B9" s="700">
        <f t="shared" si="0"/>
        <v>10</v>
      </c>
      <c r="C9" s="701">
        <f t="shared" si="0"/>
        <v>5</v>
      </c>
      <c r="D9" s="702">
        <f t="shared" si="0"/>
        <v>15</v>
      </c>
      <c r="E9" s="700">
        <f t="shared" si="0"/>
        <v>12</v>
      </c>
      <c r="F9" s="701">
        <f t="shared" si="0"/>
        <v>11</v>
      </c>
      <c r="G9" s="702">
        <f t="shared" si="0"/>
        <v>23</v>
      </c>
      <c r="H9" s="700">
        <f t="shared" si="0"/>
        <v>13</v>
      </c>
      <c r="I9" s="701">
        <f t="shared" si="0"/>
        <v>3</v>
      </c>
      <c r="J9" s="702">
        <f t="shared" si="0"/>
        <v>16</v>
      </c>
      <c r="K9" s="700">
        <f t="shared" si="0"/>
        <v>14</v>
      </c>
      <c r="L9" s="701">
        <f t="shared" si="0"/>
        <v>3</v>
      </c>
      <c r="M9" s="702">
        <f t="shared" si="0"/>
        <v>17</v>
      </c>
      <c r="N9" s="700">
        <f t="shared" si="0"/>
        <v>17</v>
      </c>
      <c r="O9" s="701">
        <f t="shared" si="0"/>
        <v>3</v>
      </c>
      <c r="P9" s="702">
        <f t="shared" si="0"/>
        <v>20</v>
      </c>
      <c r="Q9" s="822">
        <f t="shared" si="0"/>
        <v>66</v>
      </c>
      <c r="R9" s="823">
        <f t="shared" si="0"/>
        <v>25</v>
      </c>
      <c r="S9" s="825">
        <f t="shared" si="0"/>
        <v>91</v>
      </c>
      <c r="T9" s="561"/>
      <c r="U9" s="561"/>
      <c r="V9" s="561"/>
      <c r="W9" s="561"/>
      <c r="X9" s="561"/>
      <c r="Y9" s="561"/>
      <c r="Z9" s="561"/>
    </row>
    <row r="10" spans="1:26" ht="28.5" customHeight="1">
      <c r="A10" s="5267" t="s">
        <v>201</v>
      </c>
      <c r="B10" s="700">
        <f t="shared" si="0"/>
        <v>8</v>
      </c>
      <c r="C10" s="701">
        <f t="shared" si="0"/>
        <v>5</v>
      </c>
      <c r="D10" s="702">
        <f t="shared" si="0"/>
        <v>13</v>
      </c>
      <c r="E10" s="700">
        <f t="shared" si="0"/>
        <v>14</v>
      </c>
      <c r="F10" s="701">
        <f t="shared" si="0"/>
        <v>14</v>
      </c>
      <c r="G10" s="702">
        <f t="shared" si="0"/>
        <v>28</v>
      </c>
      <c r="H10" s="700">
        <f t="shared" si="0"/>
        <v>9</v>
      </c>
      <c r="I10" s="701">
        <f t="shared" si="0"/>
        <v>10</v>
      </c>
      <c r="J10" s="702">
        <f t="shared" si="0"/>
        <v>19</v>
      </c>
      <c r="K10" s="700">
        <f t="shared" si="0"/>
        <v>20</v>
      </c>
      <c r="L10" s="701">
        <f t="shared" si="0"/>
        <v>19</v>
      </c>
      <c r="M10" s="702">
        <f t="shared" si="0"/>
        <v>39</v>
      </c>
      <c r="N10" s="700">
        <f t="shared" si="0"/>
        <v>19</v>
      </c>
      <c r="O10" s="701">
        <f t="shared" si="0"/>
        <v>9</v>
      </c>
      <c r="P10" s="702">
        <f t="shared" si="0"/>
        <v>28</v>
      </c>
      <c r="Q10" s="822">
        <f t="shared" si="0"/>
        <v>70</v>
      </c>
      <c r="R10" s="823">
        <f t="shared" si="0"/>
        <v>57</v>
      </c>
      <c r="S10" s="825">
        <f t="shared" si="0"/>
        <v>127</v>
      </c>
      <c r="T10" s="561"/>
      <c r="U10" s="561"/>
      <c r="V10" s="561"/>
      <c r="W10" s="561"/>
      <c r="X10" s="561"/>
      <c r="Y10" s="561"/>
      <c r="Z10" s="561"/>
    </row>
    <row r="11" spans="1:26" ht="36" customHeight="1" thickBot="1">
      <c r="A11" s="5267" t="s">
        <v>202</v>
      </c>
      <c r="B11" s="700">
        <f>B18+B24</f>
        <v>5</v>
      </c>
      <c r="C11" s="701">
        <f>C18+C24</f>
        <v>18</v>
      </c>
      <c r="D11" s="702">
        <f>D18+D24</f>
        <v>23</v>
      </c>
      <c r="E11" s="700">
        <f>E18+E24</f>
        <v>0</v>
      </c>
      <c r="F11" s="701">
        <f>F24+F18</f>
        <v>17</v>
      </c>
      <c r="G11" s="702">
        <f>G24+G18</f>
        <v>17</v>
      </c>
      <c r="H11" s="700">
        <f t="shared" si="0"/>
        <v>17</v>
      </c>
      <c r="I11" s="701">
        <f t="shared" si="0"/>
        <v>1</v>
      </c>
      <c r="J11" s="702">
        <f t="shared" si="0"/>
        <v>18</v>
      </c>
      <c r="K11" s="700">
        <f t="shared" si="0"/>
        <v>18</v>
      </c>
      <c r="L11" s="701">
        <f t="shared" si="0"/>
        <v>1</v>
      </c>
      <c r="M11" s="702">
        <f t="shared" si="0"/>
        <v>19</v>
      </c>
      <c r="N11" s="700">
        <f t="shared" si="0"/>
        <v>15</v>
      </c>
      <c r="O11" s="701">
        <f t="shared" si="0"/>
        <v>4</v>
      </c>
      <c r="P11" s="702">
        <f t="shared" si="0"/>
        <v>19</v>
      </c>
      <c r="Q11" s="822">
        <f t="shared" si="0"/>
        <v>55</v>
      </c>
      <c r="R11" s="823">
        <f t="shared" si="0"/>
        <v>41</v>
      </c>
      <c r="S11" s="825">
        <f t="shared" si="0"/>
        <v>96</v>
      </c>
      <c r="T11" s="1035"/>
      <c r="U11" s="561"/>
      <c r="V11" s="561"/>
      <c r="W11" s="561"/>
      <c r="X11" s="561"/>
      <c r="Y11" s="561"/>
      <c r="Z11" s="561"/>
    </row>
    <row r="12" spans="1:26" ht="34.5" customHeight="1" thickBot="1">
      <c r="A12" s="622" t="s">
        <v>14</v>
      </c>
      <c r="B12" s="576">
        <f t="shared" ref="B12:S12" si="1">SUM(B8:B11)</f>
        <v>23</v>
      </c>
      <c r="C12" s="576">
        <f t="shared" si="1"/>
        <v>29</v>
      </c>
      <c r="D12" s="576">
        <f t="shared" si="1"/>
        <v>52</v>
      </c>
      <c r="E12" s="576">
        <f t="shared" si="1"/>
        <v>26</v>
      </c>
      <c r="F12" s="576">
        <f t="shared" si="1"/>
        <v>42</v>
      </c>
      <c r="G12" s="576">
        <f t="shared" si="1"/>
        <v>68</v>
      </c>
      <c r="H12" s="576">
        <f t="shared" si="1"/>
        <v>39</v>
      </c>
      <c r="I12" s="576">
        <f t="shared" si="1"/>
        <v>26</v>
      </c>
      <c r="J12" s="576">
        <f t="shared" si="1"/>
        <v>65</v>
      </c>
      <c r="K12" s="576">
        <f t="shared" si="1"/>
        <v>52</v>
      </c>
      <c r="L12" s="576">
        <f t="shared" si="1"/>
        <v>42</v>
      </c>
      <c r="M12" s="576">
        <f t="shared" si="1"/>
        <v>94</v>
      </c>
      <c r="N12" s="576">
        <f t="shared" si="1"/>
        <v>51</v>
      </c>
      <c r="O12" s="576">
        <f t="shared" si="1"/>
        <v>16</v>
      </c>
      <c r="P12" s="576">
        <f t="shared" si="1"/>
        <v>67</v>
      </c>
      <c r="Q12" s="576">
        <f t="shared" si="1"/>
        <v>191</v>
      </c>
      <c r="R12" s="576">
        <f t="shared" si="1"/>
        <v>155</v>
      </c>
      <c r="S12" s="577">
        <f t="shared" si="1"/>
        <v>346</v>
      </c>
      <c r="T12" s="561"/>
      <c r="U12" s="561"/>
      <c r="V12" s="561"/>
      <c r="W12" s="561"/>
      <c r="X12" s="561"/>
      <c r="Y12" s="561"/>
      <c r="Z12" s="561"/>
    </row>
    <row r="13" spans="1:26" ht="30.75" customHeight="1" thickBot="1">
      <c r="A13" s="5263" t="s">
        <v>15</v>
      </c>
      <c r="B13" s="552"/>
      <c r="C13" s="553"/>
      <c r="D13" s="820"/>
      <c r="E13" s="585"/>
      <c r="F13" s="553"/>
      <c r="G13" s="554"/>
      <c r="H13" s="552"/>
      <c r="I13" s="553"/>
      <c r="J13" s="554"/>
      <c r="K13" s="552"/>
      <c r="L13" s="553"/>
      <c r="M13" s="554"/>
      <c r="N13" s="552"/>
      <c r="O13" s="553"/>
      <c r="P13" s="554"/>
      <c r="Q13" s="558"/>
      <c r="R13" s="559"/>
      <c r="S13" s="557"/>
      <c r="T13" s="561"/>
      <c r="U13" s="561"/>
      <c r="V13" s="561"/>
      <c r="W13" s="561"/>
      <c r="X13" s="561"/>
      <c r="Y13" s="561"/>
      <c r="Z13" s="561"/>
    </row>
    <row r="14" spans="1:26" ht="30.75" customHeight="1" thickBot="1">
      <c r="A14" s="565" t="s">
        <v>16</v>
      </c>
      <c r="B14" s="555"/>
      <c r="C14" s="556"/>
      <c r="D14" s="560"/>
      <c r="E14" s="619"/>
      <c r="F14" s="556"/>
      <c r="G14" s="557"/>
      <c r="H14" s="555"/>
      <c r="I14" s="556"/>
      <c r="J14" s="557"/>
      <c r="K14" s="555"/>
      <c r="L14" s="556"/>
      <c r="M14" s="557"/>
      <c r="N14" s="558"/>
      <c r="O14" s="559"/>
      <c r="P14" s="557"/>
      <c r="Q14" s="834"/>
      <c r="R14" s="821"/>
      <c r="S14" s="1033"/>
      <c r="T14" s="561"/>
      <c r="U14" s="561"/>
      <c r="V14" s="561"/>
      <c r="W14" s="561"/>
      <c r="X14" s="561"/>
      <c r="Y14" s="561"/>
      <c r="Z14" s="561"/>
    </row>
    <row r="15" spans="1:26" ht="30" customHeight="1">
      <c r="A15" s="5268" t="s">
        <v>198</v>
      </c>
      <c r="B15" s="990">
        <v>0</v>
      </c>
      <c r="C15" s="991">
        <v>1</v>
      </c>
      <c r="D15" s="722">
        <f t="shared" ref="D15" si="2">SUM(B15:C15)</f>
        <v>1</v>
      </c>
      <c r="E15" s="990">
        <v>0</v>
      </c>
      <c r="F15" s="991">
        <v>0</v>
      </c>
      <c r="G15" s="722">
        <f t="shared" ref="G15" si="3">SUM(E15:F15)</f>
        <v>0</v>
      </c>
      <c r="H15" s="990">
        <v>0</v>
      </c>
      <c r="I15" s="991">
        <v>12</v>
      </c>
      <c r="J15" s="722">
        <f t="shared" ref="J15" si="4">SUM(H15:I15)</f>
        <v>12</v>
      </c>
      <c r="K15" s="990">
        <v>0</v>
      </c>
      <c r="L15" s="991">
        <v>19</v>
      </c>
      <c r="M15" s="722">
        <f t="shared" ref="M15:M18" si="5">K15+L15</f>
        <v>19</v>
      </c>
      <c r="N15" s="990">
        <v>0</v>
      </c>
      <c r="O15" s="991">
        <v>0</v>
      </c>
      <c r="P15" s="722">
        <f t="shared" ref="P15:P18" si="6">N15+O15</f>
        <v>0</v>
      </c>
      <c r="Q15" s="1101">
        <f t="shared" ref="Q15:R18" si="7">B15+E15+H15+K15+N15</f>
        <v>0</v>
      </c>
      <c r="R15" s="1102">
        <f t="shared" si="7"/>
        <v>32</v>
      </c>
      <c r="S15" s="825">
        <f t="shared" ref="S15:S18" si="8">Q15+R15</f>
        <v>32</v>
      </c>
      <c r="T15" s="1035"/>
      <c r="U15" s="561"/>
      <c r="V15" s="561"/>
      <c r="W15" s="561"/>
      <c r="X15" s="561"/>
      <c r="Y15" s="561"/>
      <c r="Z15" s="561"/>
    </row>
    <row r="16" spans="1:26" ht="36" customHeight="1">
      <c r="A16" s="610" t="s">
        <v>200</v>
      </c>
      <c r="B16" s="627">
        <v>10</v>
      </c>
      <c r="C16" s="628">
        <v>5</v>
      </c>
      <c r="D16" s="722">
        <f t="shared" ref="D16:D18" si="9">B16+C16</f>
        <v>15</v>
      </c>
      <c r="E16" s="627">
        <v>12</v>
      </c>
      <c r="F16" s="628">
        <v>11</v>
      </c>
      <c r="G16" s="722">
        <f t="shared" ref="G16:G18" si="10">E16+F16</f>
        <v>23</v>
      </c>
      <c r="H16" s="627">
        <v>13</v>
      </c>
      <c r="I16" s="628">
        <v>3</v>
      </c>
      <c r="J16" s="722">
        <f t="shared" ref="J16:J18" si="11">H16+I16</f>
        <v>16</v>
      </c>
      <c r="K16" s="627">
        <v>14</v>
      </c>
      <c r="L16" s="628">
        <v>3</v>
      </c>
      <c r="M16" s="722">
        <f t="shared" si="5"/>
        <v>17</v>
      </c>
      <c r="N16" s="627">
        <v>17</v>
      </c>
      <c r="O16" s="628">
        <v>2</v>
      </c>
      <c r="P16" s="722">
        <f t="shared" si="6"/>
        <v>19</v>
      </c>
      <c r="Q16" s="822">
        <f t="shared" si="7"/>
        <v>66</v>
      </c>
      <c r="R16" s="823">
        <f t="shared" si="7"/>
        <v>24</v>
      </c>
      <c r="S16" s="825">
        <f t="shared" si="8"/>
        <v>90</v>
      </c>
      <c r="T16" s="561"/>
      <c r="U16" s="561"/>
      <c r="V16" s="561"/>
      <c r="W16" s="561"/>
      <c r="X16" s="561"/>
      <c r="Y16" s="561"/>
      <c r="Z16" s="561"/>
    </row>
    <row r="17" spans="1:26" ht="36" customHeight="1">
      <c r="A17" s="610" t="s">
        <v>201</v>
      </c>
      <c r="B17" s="627">
        <v>8</v>
      </c>
      <c r="C17" s="628">
        <v>5</v>
      </c>
      <c r="D17" s="722">
        <f t="shared" si="9"/>
        <v>13</v>
      </c>
      <c r="E17" s="627">
        <v>14</v>
      </c>
      <c r="F17" s="628">
        <v>14</v>
      </c>
      <c r="G17" s="722">
        <f t="shared" si="10"/>
        <v>28</v>
      </c>
      <c r="H17" s="627">
        <v>9</v>
      </c>
      <c r="I17" s="628">
        <v>10</v>
      </c>
      <c r="J17" s="722">
        <f t="shared" si="11"/>
        <v>19</v>
      </c>
      <c r="K17" s="627">
        <v>20</v>
      </c>
      <c r="L17" s="628">
        <v>19</v>
      </c>
      <c r="M17" s="722">
        <f t="shared" si="5"/>
        <v>39</v>
      </c>
      <c r="N17" s="627">
        <v>19</v>
      </c>
      <c r="O17" s="628">
        <v>9</v>
      </c>
      <c r="P17" s="722">
        <f t="shared" si="6"/>
        <v>28</v>
      </c>
      <c r="Q17" s="822">
        <f t="shared" si="7"/>
        <v>70</v>
      </c>
      <c r="R17" s="823">
        <f t="shared" si="7"/>
        <v>57</v>
      </c>
      <c r="S17" s="825">
        <f t="shared" si="8"/>
        <v>127</v>
      </c>
      <c r="T17" s="561"/>
      <c r="U17" s="561"/>
      <c r="V17" s="561"/>
      <c r="W17" s="561"/>
      <c r="X17" s="561"/>
      <c r="Y17" s="561"/>
      <c r="Z17" s="561"/>
    </row>
    <row r="18" spans="1:26" ht="24.75" customHeight="1" thickBot="1">
      <c r="A18" s="5269" t="s">
        <v>202</v>
      </c>
      <c r="B18" s="583">
        <v>5</v>
      </c>
      <c r="C18" s="584">
        <v>18</v>
      </c>
      <c r="D18" s="722">
        <f t="shared" si="9"/>
        <v>23</v>
      </c>
      <c r="E18" s="583">
        <v>0</v>
      </c>
      <c r="F18" s="584">
        <v>17</v>
      </c>
      <c r="G18" s="722">
        <f t="shared" si="10"/>
        <v>17</v>
      </c>
      <c r="H18" s="583">
        <v>17</v>
      </c>
      <c r="I18" s="584">
        <v>1</v>
      </c>
      <c r="J18" s="722">
        <f t="shared" si="11"/>
        <v>18</v>
      </c>
      <c r="K18" s="583">
        <v>18</v>
      </c>
      <c r="L18" s="584">
        <v>1</v>
      </c>
      <c r="M18" s="722">
        <f t="shared" si="5"/>
        <v>19</v>
      </c>
      <c r="N18" s="583">
        <v>15</v>
      </c>
      <c r="O18" s="584">
        <v>4</v>
      </c>
      <c r="P18" s="722">
        <f t="shared" si="6"/>
        <v>19</v>
      </c>
      <c r="Q18" s="601">
        <f t="shared" si="7"/>
        <v>55</v>
      </c>
      <c r="R18" s="824">
        <f t="shared" si="7"/>
        <v>41</v>
      </c>
      <c r="S18" s="603">
        <f t="shared" si="8"/>
        <v>96</v>
      </c>
      <c r="T18" s="561"/>
      <c r="U18" s="561"/>
      <c r="V18" s="561"/>
      <c r="W18" s="561"/>
      <c r="X18" s="561"/>
      <c r="Y18" s="561"/>
      <c r="Z18" s="561"/>
    </row>
    <row r="19" spans="1:26" ht="33.75" customHeight="1" thickBot="1">
      <c r="A19" s="5264" t="s">
        <v>17</v>
      </c>
      <c r="B19" s="629">
        <f t="shared" ref="B19:S19" si="12">SUM(B15:B18)</f>
        <v>23</v>
      </c>
      <c r="C19" s="629">
        <f t="shared" si="12"/>
        <v>29</v>
      </c>
      <c r="D19" s="629">
        <f t="shared" si="12"/>
        <v>52</v>
      </c>
      <c r="E19" s="629">
        <f t="shared" si="12"/>
        <v>26</v>
      </c>
      <c r="F19" s="629">
        <f t="shared" si="12"/>
        <v>42</v>
      </c>
      <c r="G19" s="629">
        <f t="shared" si="12"/>
        <v>68</v>
      </c>
      <c r="H19" s="629">
        <f t="shared" si="12"/>
        <v>39</v>
      </c>
      <c r="I19" s="629">
        <f t="shared" si="12"/>
        <v>26</v>
      </c>
      <c r="J19" s="629">
        <f t="shared" si="12"/>
        <v>65</v>
      </c>
      <c r="K19" s="629">
        <f t="shared" si="12"/>
        <v>52</v>
      </c>
      <c r="L19" s="629">
        <f t="shared" si="12"/>
        <v>42</v>
      </c>
      <c r="M19" s="629">
        <f t="shared" si="12"/>
        <v>94</v>
      </c>
      <c r="N19" s="629">
        <f t="shared" si="12"/>
        <v>51</v>
      </c>
      <c r="O19" s="629">
        <f t="shared" si="12"/>
        <v>15</v>
      </c>
      <c r="P19" s="629">
        <f t="shared" si="12"/>
        <v>66</v>
      </c>
      <c r="Q19" s="629">
        <f t="shared" si="12"/>
        <v>191</v>
      </c>
      <c r="R19" s="629">
        <f t="shared" si="12"/>
        <v>154</v>
      </c>
      <c r="S19" s="4041">
        <f t="shared" si="12"/>
        <v>345</v>
      </c>
      <c r="T19" s="561"/>
      <c r="U19" s="561"/>
      <c r="V19" s="561"/>
      <c r="W19" s="561"/>
      <c r="X19" s="561"/>
      <c r="Y19" s="561"/>
      <c r="Z19" s="561"/>
    </row>
    <row r="20" spans="1:26" ht="31.5" customHeight="1" thickBot="1">
      <c r="A20" s="5265" t="s">
        <v>18</v>
      </c>
      <c r="B20" s="555"/>
      <c r="C20" s="556"/>
      <c r="D20" s="560"/>
      <c r="E20" s="555"/>
      <c r="F20" s="556"/>
      <c r="G20" s="560"/>
      <c r="H20" s="555"/>
      <c r="I20" s="556"/>
      <c r="J20" s="560"/>
      <c r="K20" s="555"/>
      <c r="L20" s="556"/>
      <c r="M20" s="560"/>
      <c r="N20" s="555"/>
      <c r="O20" s="556"/>
      <c r="P20" s="560"/>
      <c r="Q20" s="558"/>
      <c r="R20" s="559"/>
      <c r="S20" s="557"/>
      <c r="T20" s="561"/>
      <c r="U20" s="561"/>
      <c r="V20" s="561"/>
      <c r="W20" s="561"/>
      <c r="X20" s="561"/>
      <c r="Y20" s="561"/>
      <c r="Z20" s="561"/>
    </row>
    <row r="21" spans="1:26" ht="24.75" customHeight="1">
      <c r="A21" s="610" t="s">
        <v>198</v>
      </c>
      <c r="B21" s="990">
        <v>0</v>
      </c>
      <c r="C21" s="991">
        <v>0</v>
      </c>
      <c r="D21" s="722">
        <f t="shared" ref="D21:D24" si="13">B21+C21</f>
        <v>0</v>
      </c>
      <c r="E21" s="990">
        <v>0</v>
      </c>
      <c r="F21" s="991">
        <v>0</v>
      </c>
      <c r="G21" s="722">
        <f t="shared" ref="G21:G24" si="14">E21+F21</f>
        <v>0</v>
      </c>
      <c r="H21" s="990">
        <v>0</v>
      </c>
      <c r="I21" s="991">
        <v>0</v>
      </c>
      <c r="J21" s="722">
        <f t="shared" ref="J21:J24" si="15">H21+I21</f>
        <v>0</v>
      </c>
      <c r="K21" s="990">
        <v>0</v>
      </c>
      <c r="L21" s="991">
        <v>0</v>
      </c>
      <c r="M21" s="722">
        <f t="shared" ref="M21:M24" si="16">K21+L21</f>
        <v>0</v>
      </c>
      <c r="N21" s="990">
        <v>0</v>
      </c>
      <c r="O21" s="991">
        <v>0</v>
      </c>
      <c r="P21" s="722">
        <f t="shared" ref="P21:P24" si="17">N21+O21</f>
        <v>0</v>
      </c>
      <c r="Q21" s="1101">
        <f t="shared" ref="Q21:R24" si="18">B21+E21+H21+K21+N21</f>
        <v>0</v>
      </c>
      <c r="R21" s="1102">
        <f t="shared" si="18"/>
        <v>0</v>
      </c>
      <c r="S21" s="825">
        <f t="shared" ref="S21:S24" si="19">Q21+R21</f>
        <v>0</v>
      </c>
      <c r="T21" s="561"/>
      <c r="U21" s="561"/>
      <c r="V21" s="561"/>
      <c r="W21" s="561"/>
      <c r="X21" s="561"/>
      <c r="Y21" s="561"/>
      <c r="Z21" s="561"/>
    </row>
    <row r="22" spans="1:26" ht="24.75" customHeight="1">
      <c r="A22" s="610" t="s">
        <v>200</v>
      </c>
      <c r="B22" s="627">
        <v>0</v>
      </c>
      <c r="C22" s="628">
        <v>0</v>
      </c>
      <c r="D22" s="722">
        <f t="shared" si="13"/>
        <v>0</v>
      </c>
      <c r="E22" s="627">
        <v>0</v>
      </c>
      <c r="F22" s="628">
        <v>0</v>
      </c>
      <c r="G22" s="722">
        <f t="shared" si="14"/>
        <v>0</v>
      </c>
      <c r="H22" s="627">
        <v>0</v>
      </c>
      <c r="I22" s="628">
        <v>0</v>
      </c>
      <c r="J22" s="722">
        <f t="shared" si="15"/>
        <v>0</v>
      </c>
      <c r="K22" s="627">
        <v>0</v>
      </c>
      <c r="L22" s="628">
        <v>0</v>
      </c>
      <c r="M22" s="722">
        <f t="shared" si="16"/>
        <v>0</v>
      </c>
      <c r="N22" s="627">
        <v>0</v>
      </c>
      <c r="O22" s="628">
        <v>1</v>
      </c>
      <c r="P22" s="722">
        <f t="shared" si="17"/>
        <v>1</v>
      </c>
      <c r="Q22" s="822">
        <f t="shared" si="18"/>
        <v>0</v>
      </c>
      <c r="R22" s="823">
        <f t="shared" si="18"/>
        <v>1</v>
      </c>
      <c r="S22" s="825">
        <f t="shared" si="19"/>
        <v>1</v>
      </c>
      <c r="T22" s="561"/>
      <c r="U22" s="561"/>
      <c r="V22" s="561"/>
      <c r="W22" s="561"/>
      <c r="X22" s="561"/>
      <c r="Y22" s="561"/>
      <c r="Z22" s="561"/>
    </row>
    <row r="23" spans="1:26" ht="24.75" customHeight="1">
      <c r="A23" s="610" t="s">
        <v>201</v>
      </c>
      <c r="B23" s="627">
        <v>0</v>
      </c>
      <c r="C23" s="628">
        <v>0</v>
      </c>
      <c r="D23" s="722">
        <f t="shared" si="13"/>
        <v>0</v>
      </c>
      <c r="E23" s="627">
        <v>0</v>
      </c>
      <c r="F23" s="628">
        <v>0</v>
      </c>
      <c r="G23" s="722">
        <f t="shared" si="14"/>
        <v>0</v>
      </c>
      <c r="H23" s="627">
        <v>0</v>
      </c>
      <c r="I23" s="628">
        <v>0</v>
      </c>
      <c r="J23" s="722">
        <f t="shared" si="15"/>
        <v>0</v>
      </c>
      <c r="K23" s="627">
        <v>0</v>
      </c>
      <c r="L23" s="628">
        <v>0</v>
      </c>
      <c r="M23" s="722">
        <f t="shared" si="16"/>
        <v>0</v>
      </c>
      <c r="N23" s="627">
        <v>0</v>
      </c>
      <c r="O23" s="628">
        <v>0</v>
      </c>
      <c r="P23" s="722">
        <f t="shared" si="17"/>
        <v>0</v>
      </c>
      <c r="Q23" s="822">
        <f t="shared" si="18"/>
        <v>0</v>
      </c>
      <c r="R23" s="823">
        <f t="shared" si="18"/>
        <v>0</v>
      </c>
      <c r="S23" s="825">
        <f t="shared" si="19"/>
        <v>0</v>
      </c>
      <c r="T23" s="561"/>
      <c r="U23" s="561"/>
      <c r="V23" s="561"/>
      <c r="W23" s="561"/>
      <c r="X23" s="561"/>
      <c r="Y23" s="561"/>
      <c r="Z23" s="561"/>
    </row>
    <row r="24" spans="1:26" ht="24.75" customHeight="1" thickBot="1">
      <c r="A24" s="5269" t="s">
        <v>202</v>
      </c>
      <c r="B24" s="583">
        <v>0</v>
      </c>
      <c r="C24" s="584">
        <v>0</v>
      </c>
      <c r="D24" s="722">
        <f t="shared" si="13"/>
        <v>0</v>
      </c>
      <c r="E24" s="583">
        <v>0</v>
      </c>
      <c r="F24" s="584">
        <v>0</v>
      </c>
      <c r="G24" s="722">
        <f t="shared" si="14"/>
        <v>0</v>
      </c>
      <c r="H24" s="583">
        <v>0</v>
      </c>
      <c r="I24" s="584">
        <v>0</v>
      </c>
      <c r="J24" s="722">
        <f t="shared" si="15"/>
        <v>0</v>
      </c>
      <c r="K24" s="583">
        <v>0</v>
      </c>
      <c r="L24" s="584">
        <v>0</v>
      </c>
      <c r="M24" s="722">
        <f t="shared" si="16"/>
        <v>0</v>
      </c>
      <c r="N24" s="583">
        <v>0</v>
      </c>
      <c r="O24" s="584">
        <v>0</v>
      </c>
      <c r="P24" s="722">
        <f t="shared" si="17"/>
        <v>0</v>
      </c>
      <c r="Q24" s="601">
        <f t="shared" si="18"/>
        <v>0</v>
      </c>
      <c r="R24" s="824">
        <f t="shared" si="18"/>
        <v>0</v>
      </c>
      <c r="S24" s="603">
        <f t="shared" si="19"/>
        <v>0</v>
      </c>
      <c r="T24" s="561"/>
      <c r="U24" s="561"/>
      <c r="V24" s="561"/>
      <c r="W24" s="561"/>
      <c r="X24" s="561"/>
      <c r="Y24" s="561"/>
      <c r="Z24" s="561"/>
    </row>
    <row r="25" spans="1:26" ht="33.75" customHeight="1" thickBot="1">
      <c r="A25" s="622" t="s">
        <v>19</v>
      </c>
      <c r="B25" s="629">
        <f t="shared" ref="B25:S25" si="20">SUM(B21:B24)</f>
        <v>0</v>
      </c>
      <c r="C25" s="629">
        <f t="shared" si="20"/>
        <v>0</v>
      </c>
      <c r="D25" s="629">
        <f t="shared" si="20"/>
        <v>0</v>
      </c>
      <c r="E25" s="629">
        <f t="shared" si="20"/>
        <v>0</v>
      </c>
      <c r="F25" s="629">
        <f t="shared" si="20"/>
        <v>0</v>
      </c>
      <c r="G25" s="629">
        <f t="shared" si="20"/>
        <v>0</v>
      </c>
      <c r="H25" s="629">
        <f t="shared" si="20"/>
        <v>0</v>
      </c>
      <c r="I25" s="629">
        <f t="shared" si="20"/>
        <v>0</v>
      </c>
      <c r="J25" s="629">
        <f t="shared" si="20"/>
        <v>0</v>
      </c>
      <c r="K25" s="629">
        <f t="shared" si="20"/>
        <v>0</v>
      </c>
      <c r="L25" s="629">
        <f t="shared" si="20"/>
        <v>0</v>
      </c>
      <c r="M25" s="629">
        <f t="shared" si="20"/>
        <v>0</v>
      </c>
      <c r="N25" s="629">
        <f t="shared" si="20"/>
        <v>0</v>
      </c>
      <c r="O25" s="629">
        <f t="shared" si="20"/>
        <v>1</v>
      </c>
      <c r="P25" s="629">
        <f t="shared" si="20"/>
        <v>1</v>
      </c>
      <c r="Q25" s="629">
        <f t="shared" si="20"/>
        <v>0</v>
      </c>
      <c r="R25" s="629">
        <f t="shared" si="20"/>
        <v>1</v>
      </c>
      <c r="S25" s="4041">
        <f t="shared" si="20"/>
        <v>1</v>
      </c>
      <c r="T25" s="561"/>
      <c r="U25" s="561"/>
      <c r="V25" s="561"/>
      <c r="W25" s="561"/>
      <c r="X25" s="561"/>
      <c r="Y25" s="561"/>
      <c r="Z25" s="561"/>
    </row>
    <row r="26" spans="1:26" ht="36" customHeight="1" thickBot="1">
      <c r="A26" s="565" t="s">
        <v>212</v>
      </c>
      <c r="B26" s="5944">
        <f t="shared" ref="B26:S26" si="21">B19+B25</f>
        <v>23</v>
      </c>
      <c r="C26" s="5944">
        <f t="shared" si="21"/>
        <v>29</v>
      </c>
      <c r="D26" s="5944">
        <f t="shared" si="21"/>
        <v>52</v>
      </c>
      <c r="E26" s="5944">
        <f t="shared" si="21"/>
        <v>26</v>
      </c>
      <c r="F26" s="5944">
        <f t="shared" si="21"/>
        <v>42</v>
      </c>
      <c r="G26" s="5944">
        <f t="shared" si="21"/>
        <v>68</v>
      </c>
      <c r="H26" s="5944">
        <f t="shared" si="21"/>
        <v>39</v>
      </c>
      <c r="I26" s="5944">
        <f t="shared" si="21"/>
        <v>26</v>
      </c>
      <c r="J26" s="5944">
        <f t="shared" si="21"/>
        <v>65</v>
      </c>
      <c r="K26" s="5944">
        <f t="shared" si="21"/>
        <v>52</v>
      </c>
      <c r="L26" s="5944">
        <f t="shared" si="21"/>
        <v>42</v>
      </c>
      <c r="M26" s="5944">
        <f t="shared" si="21"/>
        <v>94</v>
      </c>
      <c r="N26" s="5944">
        <f t="shared" si="21"/>
        <v>51</v>
      </c>
      <c r="O26" s="5944">
        <f t="shared" si="21"/>
        <v>16</v>
      </c>
      <c r="P26" s="5944">
        <f t="shared" si="21"/>
        <v>67</v>
      </c>
      <c r="Q26" s="5945">
        <f t="shared" si="21"/>
        <v>191</v>
      </c>
      <c r="R26" s="5946">
        <f t="shared" si="21"/>
        <v>155</v>
      </c>
      <c r="S26" s="5947">
        <f t="shared" si="21"/>
        <v>346</v>
      </c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91"/>
      <c r="B27" s="592"/>
      <c r="C27" s="592"/>
      <c r="D27" s="592"/>
      <c r="E27" s="592"/>
      <c r="F27" s="592"/>
      <c r="G27" s="592"/>
      <c r="H27" s="592"/>
      <c r="I27" s="592"/>
      <c r="J27" s="592"/>
      <c r="K27" s="592"/>
      <c r="L27" s="592"/>
      <c r="M27" s="592"/>
      <c r="N27" s="592"/>
      <c r="O27" s="592"/>
      <c r="P27" s="592"/>
      <c r="Q27" s="592"/>
      <c r="R27" s="592"/>
      <c r="S27" s="592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91"/>
      <c r="B28" s="592"/>
      <c r="C28" s="592"/>
      <c r="D28" s="592"/>
      <c r="E28" s="592"/>
      <c r="F28" s="592"/>
      <c r="G28" s="592"/>
      <c r="H28" s="592"/>
      <c r="I28" s="592"/>
      <c r="J28" s="592"/>
      <c r="K28" s="592"/>
      <c r="L28" s="592"/>
      <c r="M28" s="592"/>
      <c r="N28" s="592"/>
      <c r="O28" s="592"/>
      <c r="P28" s="592"/>
      <c r="Q28" s="592"/>
      <c r="R28" s="592"/>
      <c r="S28" s="592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93"/>
      <c r="B29" s="1036"/>
      <c r="C29" s="1036"/>
      <c r="D29" s="1036"/>
      <c r="E29" s="1036"/>
      <c r="F29" s="1036"/>
      <c r="G29" s="1036"/>
      <c r="H29" s="1036"/>
      <c r="I29" s="1036"/>
      <c r="J29" s="1036"/>
      <c r="K29" s="1036"/>
      <c r="L29" s="1036"/>
      <c r="M29" s="1036"/>
      <c r="N29" s="1036"/>
      <c r="O29" s="1036"/>
      <c r="P29" s="1036"/>
      <c r="Q29" s="1036"/>
      <c r="R29" s="1036"/>
      <c r="S29" s="1036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91"/>
      <c r="B30" s="592"/>
      <c r="C30" s="592"/>
      <c r="D30" s="592"/>
      <c r="E30" s="592"/>
      <c r="F30" s="592"/>
      <c r="G30" s="592"/>
      <c r="H30" s="592"/>
      <c r="I30" s="592"/>
      <c r="J30" s="592"/>
      <c r="K30" s="592"/>
      <c r="L30" s="592"/>
      <c r="M30" s="592"/>
      <c r="N30" s="592"/>
      <c r="O30" s="592"/>
      <c r="P30" s="592"/>
      <c r="Q30" s="592"/>
      <c r="R30" s="592"/>
      <c r="S30" s="592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1034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92"/>
      <c r="C32" s="592"/>
      <c r="D32" s="592"/>
      <c r="E32" s="592"/>
      <c r="F32" s="592"/>
      <c r="G32" s="592"/>
      <c r="H32" s="592"/>
      <c r="I32" s="592"/>
      <c r="J32" s="592"/>
      <c r="K32" s="592"/>
      <c r="L32" s="592"/>
      <c r="M32" s="592"/>
      <c r="N32" s="592"/>
      <c r="O32" s="592"/>
      <c r="P32" s="592"/>
      <c r="Q32" s="592"/>
      <c r="R32" s="592"/>
      <c r="S32" s="592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1034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1034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1034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1034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1034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1034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1034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1034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1034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1034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1034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1034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1034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1034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1034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1034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1034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1034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1034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1034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1034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1034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1034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1034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1034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1034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1034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1034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1034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1034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1034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1034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1034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1034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1034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1034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1034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1034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1034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1034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1034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1034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1034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1034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1034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1034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1034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1034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1034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1034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1034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1034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1034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1034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1034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1034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1034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1034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1034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1034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1034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1034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1034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1034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1034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1034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1034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1034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1034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1034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1034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1034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1034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1034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1034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1034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1034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1034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1034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1034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1034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1034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1034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1034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1034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1034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1034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1034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1034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1034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1034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1034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1034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1034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1034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1034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1034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1034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1034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1034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1034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1034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1034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1034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1034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1034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1034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1034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1034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1034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1034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1034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1034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1034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1034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1034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1034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1034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1034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1034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1034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1034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1034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1034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1034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1034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1034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1034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1034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1034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1034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1034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1034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1034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1034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1034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1034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1034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1034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1034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1034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1034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1034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1034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1034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1034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1034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1034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1034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1034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1034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1034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1034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1034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1034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1034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1034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1034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1034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1034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1034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1034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1034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1034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1034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1034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1034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1034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1034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1034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1034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1034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1034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1034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1034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1034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1034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1034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1034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1034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1034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1034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1034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1034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1034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1034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1034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1034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1034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1034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1034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1034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1034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1034"/>
      <c r="T226" s="561"/>
      <c r="U226" s="561"/>
      <c r="V226" s="561"/>
      <c r="W226" s="561"/>
      <c r="X226" s="561"/>
      <c r="Y226" s="561"/>
      <c r="Z226" s="561"/>
    </row>
    <row r="227" spans="1:26" ht="15.75" customHeight="1"/>
    <row r="228" spans="1:26" ht="15.75" customHeight="1"/>
    <row r="229" spans="1:26" ht="15.75" customHeight="1"/>
    <row r="230" spans="1:26" ht="15.75" customHeight="1"/>
    <row r="231" spans="1:26" ht="15.75" customHeight="1"/>
    <row r="232" spans="1:26" ht="15.75" customHeight="1"/>
    <row r="233" spans="1:26" ht="15.75" customHeight="1"/>
    <row r="234" spans="1:26" ht="15.75" customHeight="1"/>
    <row r="235" spans="1:26" ht="15.75" customHeight="1"/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Лист55">
    <tabColor rgb="FF00B050"/>
  </sheetPr>
  <dimension ref="A1:Z1000"/>
  <sheetViews>
    <sheetView zoomScale="60" zoomScaleNormal="60" workbookViewId="0">
      <selection activeCell="E9" sqref="E9"/>
    </sheetView>
  </sheetViews>
  <sheetFormatPr defaultColWidth="14.42578125" defaultRowHeight="12.75"/>
  <cols>
    <col min="1" max="1" width="73.28515625" style="5809" customWidth="1"/>
    <col min="2" max="19" width="9.140625" style="5809" customWidth="1"/>
    <col min="20" max="26" width="8" style="5809" customWidth="1"/>
    <col min="27" max="16384" width="14.42578125" style="5809"/>
  </cols>
  <sheetData>
    <row r="1" spans="1:26" ht="54" customHeight="1">
      <c r="A1" s="7890" t="s">
        <v>336</v>
      </c>
      <c r="B1" s="7889"/>
      <c r="C1" s="7889"/>
      <c r="D1" s="7889"/>
      <c r="E1" s="7889"/>
      <c r="F1" s="7889"/>
      <c r="G1" s="7889"/>
      <c r="H1" s="7889"/>
      <c r="I1" s="7889"/>
      <c r="J1" s="7889"/>
      <c r="K1" s="7889"/>
      <c r="L1" s="7889"/>
      <c r="M1" s="7889"/>
      <c r="N1" s="7889"/>
      <c r="O1" s="7889"/>
      <c r="P1" s="7889"/>
      <c r="Q1" s="7889"/>
      <c r="R1" s="7889"/>
      <c r="S1" s="7889"/>
      <c r="T1" s="561"/>
      <c r="U1" s="561"/>
      <c r="V1" s="561"/>
      <c r="W1" s="561"/>
      <c r="X1" s="561"/>
      <c r="Y1" s="561"/>
      <c r="Z1" s="561"/>
    </row>
    <row r="2" spans="1:26" ht="30" customHeight="1">
      <c r="A2" s="7890" t="s">
        <v>490</v>
      </c>
      <c r="B2" s="7889"/>
      <c r="C2" s="7889"/>
      <c r="D2" s="7889"/>
      <c r="E2" s="7889"/>
      <c r="F2" s="7889"/>
      <c r="G2" s="7889"/>
      <c r="H2" s="7889"/>
      <c r="I2" s="7889"/>
      <c r="J2" s="7889"/>
      <c r="K2" s="7889"/>
      <c r="L2" s="7889"/>
      <c r="M2" s="7889"/>
      <c r="N2" s="7889"/>
      <c r="O2" s="7889"/>
      <c r="P2" s="7889"/>
      <c r="Q2" s="7889"/>
      <c r="R2" s="7889"/>
      <c r="S2" s="7889"/>
      <c r="T2" s="561"/>
      <c r="U2" s="561"/>
      <c r="V2" s="561"/>
      <c r="W2" s="561"/>
      <c r="X2" s="561"/>
      <c r="Y2" s="561"/>
      <c r="Z2" s="561"/>
    </row>
    <row r="3" spans="1:26" ht="20.25" customHeight="1" thickBot="1">
      <c r="A3" s="5808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3"/>
      <c r="T3" s="561"/>
      <c r="U3" s="561"/>
      <c r="V3" s="561"/>
      <c r="W3" s="561"/>
      <c r="X3" s="561"/>
      <c r="Y3" s="561"/>
      <c r="Z3" s="561"/>
    </row>
    <row r="4" spans="1:26" ht="24.75" customHeight="1">
      <c r="A4" s="7892" t="s">
        <v>1</v>
      </c>
      <c r="B4" s="7892" t="s">
        <v>2</v>
      </c>
      <c r="C4" s="7894"/>
      <c r="D4" s="7894"/>
      <c r="E4" s="7892" t="s">
        <v>3</v>
      </c>
      <c r="F4" s="7894"/>
      <c r="G4" s="7895"/>
      <c r="H4" s="7896" t="s">
        <v>4</v>
      </c>
      <c r="I4" s="7894"/>
      <c r="J4" s="7894"/>
      <c r="K4" s="7892" t="s">
        <v>5</v>
      </c>
      <c r="L4" s="7894"/>
      <c r="M4" s="7895"/>
      <c r="N4" s="7904">
        <v>5</v>
      </c>
      <c r="O4" s="7894"/>
      <c r="P4" s="7894"/>
      <c r="Q4" s="7892" t="s">
        <v>342</v>
      </c>
      <c r="R4" s="7894"/>
      <c r="S4" s="7895"/>
      <c r="T4" s="561"/>
      <c r="U4" s="561"/>
      <c r="V4" s="561"/>
      <c r="W4" s="561"/>
      <c r="X4" s="561"/>
      <c r="Y4" s="561"/>
      <c r="Z4" s="561"/>
    </row>
    <row r="5" spans="1:26" ht="42" customHeight="1" thickBot="1">
      <c r="A5" s="7897"/>
      <c r="B5" s="7897"/>
      <c r="C5" s="7898"/>
      <c r="D5" s="7898"/>
      <c r="E5" s="7899"/>
      <c r="F5" s="7900"/>
      <c r="G5" s="7901"/>
      <c r="H5" s="7900"/>
      <c r="I5" s="7900"/>
      <c r="J5" s="7900"/>
      <c r="K5" s="7893"/>
      <c r="L5" s="7902"/>
      <c r="M5" s="7903"/>
      <c r="N5" s="7897"/>
      <c r="O5" s="7898"/>
      <c r="P5" s="7898"/>
      <c r="Q5" s="7893"/>
      <c r="R5" s="7902"/>
      <c r="S5" s="7903"/>
      <c r="T5" s="561"/>
      <c r="U5" s="561"/>
      <c r="V5" s="561"/>
      <c r="W5" s="561"/>
      <c r="X5" s="561"/>
      <c r="Y5" s="561"/>
      <c r="Z5" s="561"/>
    </row>
    <row r="6" spans="1:26" ht="184.5" customHeight="1" thickBot="1">
      <c r="A6" s="7897"/>
      <c r="B6" s="567" t="s">
        <v>7</v>
      </c>
      <c r="C6" s="567" t="s">
        <v>8</v>
      </c>
      <c r="D6" s="567" t="s">
        <v>9</v>
      </c>
      <c r="E6" s="567" t="s">
        <v>7</v>
      </c>
      <c r="F6" s="567" t="s">
        <v>8</v>
      </c>
      <c r="G6" s="567" t="s">
        <v>9</v>
      </c>
      <c r="H6" s="567" t="s">
        <v>7</v>
      </c>
      <c r="I6" s="567" t="s">
        <v>8</v>
      </c>
      <c r="J6" s="567" t="s">
        <v>9</v>
      </c>
      <c r="K6" s="567" t="s">
        <v>7</v>
      </c>
      <c r="L6" s="567" t="s">
        <v>8</v>
      </c>
      <c r="M6" s="567" t="s">
        <v>9</v>
      </c>
      <c r="N6" s="567" t="s">
        <v>7</v>
      </c>
      <c r="O6" s="567" t="s">
        <v>8</v>
      </c>
      <c r="P6" s="567" t="s">
        <v>9</v>
      </c>
      <c r="Q6" s="567" t="s">
        <v>7</v>
      </c>
      <c r="R6" s="567" t="s">
        <v>8</v>
      </c>
      <c r="S6" s="5849" t="s">
        <v>9</v>
      </c>
      <c r="T6" s="561"/>
      <c r="U6" s="561"/>
      <c r="V6" s="561"/>
      <c r="W6" s="561"/>
      <c r="X6" s="561"/>
      <c r="Y6" s="561"/>
      <c r="Z6" s="561"/>
    </row>
    <row r="7" spans="1:26" ht="21" customHeight="1" thickBot="1">
      <c r="A7" s="5845" t="s">
        <v>10</v>
      </c>
      <c r="B7" s="5837"/>
      <c r="C7" s="5838"/>
      <c r="D7" s="5839"/>
      <c r="E7" s="5840"/>
      <c r="F7" s="5840"/>
      <c r="G7" s="5841"/>
      <c r="H7" s="5837"/>
      <c r="I7" s="5840"/>
      <c r="J7" s="5842"/>
      <c r="K7" s="5840"/>
      <c r="L7" s="5840"/>
      <c r="M7" s="5841"/>
      <c r="N7" s="5837"/>
      <c r="O7" s="5840"/>
      <c r="P7" s="5842"/>
      <c r="Q7" s="5843"/>
      <c r="R7" s="5843"/>
      <c r="S7" s="5844"/>
      <c r="T7" s="561"/>
      <c r="U7" s="561"/>
      <c r="V7" s="561"/>
      <c r="W7" s="561"/>
      <c r="X7" s="561"/>
      <c r="Y7" s="561"/>
      <c r="Z7" s="561"/>
    </row>
    <row r="8" spans="1:26" ht="21" customHeight="1">
      <c r="A8" s="568" t="s">
        <v>197</v>
      </c>
      <c r="B8" s="569">
        <f t="shared" ref="B8:P9" si="0">SUM(B13,B17)</f>
        <v>0</v>
      </c>
      <c r="C8" s="704">
        <f t="shared" si="0"/>
        <v>26</v>
      </c>
      <c r="D8" s="705">
        <f t="shared" si="0"/>
        <v>26</v>
      </c>
      <c r="E8" s="569">
        <f t="shared" si="0"/>
        <v>0</v>
      </c>
      <c r="F8" s="704">
        <f t="shared" si="0"/>
        <v>25</v>
      </c>
      <c r="G8" s="705">
        <f t="shared" si="0"/>
        <v>25</v>
      </c>
      <c r="H8" s="569">
        <f t="shared" si="0"/>
        <v>0</v>
      </c>
      <c r="I8" s="704">
        <f t="shared" si="0"/>
        <v>1</v>
      </c>
      <c r="J8" s="705">
        <f t="shared" si="0"/>
        <v>1</v>
      </c>
      <c r="K8" s="569">
        <f t="shared" si="0"/>
        <v>0</v>
      </c>
      <c r="L8" s="704">
        <f t="shared" si="0"/>
        <v>10</v>
      </c>
      <c r="M8" s="705">
        <f t="shared" si="0"/>
        <v>10</v>
      </c>
      <c r="N8" s="569">
        <f t="shared" si="0"/>
        <v>0</v>
      </c>
      <c r="O8" s="704">
        <f t="shared" si="0"/>
        <v>13</v>
      </c>
      <c r="P8" s="705">
        <f t="shared" si="0"/>
        <v>13</v>
      </c>
      <c r="Q8" s="570">
        <f t="shared" ref="Q8:R9" si="1">SUM(B8,E8,H8,K8,N8)</f>
        <v>0</v>
      </c>
      <c r="R8" s="570">
        <f t="shared" si="1"/>
        <v>75</v>
      </c>
      <c r="S8" s="570">
        <f t="shared" ref="S8:S9" si="2">SUM(Q8:R8)</f>
        <v>75</v>
      </c>
      <c r="T8" s="561"/>
      <c r="U8" s="561"/>
      <c r="V8" s="561"/>
      <c r="W8" s="561"/>
      <c r="X8" s="561"/>
      <c r="Y8" s="561"/>
      <c r="Z8" s="561"/>
    </row>
    <row r="9" spans="1:26" ht="20.25" customHeight="1" thickBot="1">
      <c r="A9" s="571" t="s">
        <v>213</v>
      </c>
      <c r="B9" s="572">
        <f t="shared" si="0"/>
        <v>0</v>
      </c>
      <c r="C9" s="703">
        <f t="shared" si="0"/>
        <v>14</v>
      </c>
      <c r="D9" s="573">
        <f t="shared" si="0"/>
        <v>14</v>
      </c>
      <c r="E9" s="572">
        <f t="shared" si="0"/>
        <v>0</v>
      </c>
      <c r="F9" s="703">
        <f t="shared" si="0"/>
        <v>27</v>
      </c>
      <c r="G9" s="573">
        <f t="shared" si="0"/>
        <v>27</v>
      </c>
      <c r="H9" s="572">
        <f t="shared" si="0"/>
        <v>1</v>
      </c>
      <c r="I9" s="703">
        <f t="shared" si="0"/>
        <v>15</v>
      </c>
      <c r="J9" s="573">
        <f t="shared" si="0"/>
        <v>16</v>
      </c>
      <c r="K9" s="572">
        <f t="shared" si="0"/>
        <v>1</v>
      </c>
      <c r="L9" s="703">
        <f t="shared" si="0"/>
        <v>15</v>
      </c>
      <c r="M9" s="573">
        <f t="shared" si="0"/>
        <v>16</v>
      </c>
      <c r="N9" s="572">
        <f t="shared" si="0"/>
        <v>9</v>
      </c>
      <c r="O9" s="703">
        <f t="shared" si="0"/>
        <v>9</v>
      </c>
      <c r="P9" s="573">
        <f t="shared" si="0"/>
        <v>18</v>
      </c>
      <c r="Q9" s="574">
        <f t="shared" si="1"/>
        <v>11</v>
      </c>
      <c r="R9" s="574">
        <f t="shared" si="1"/>
        <v>80</v>
      </c>
      <c r="S9" s="574">
        <f t="shared" si="2"/>
        <v>91</v>
      </c>
      <c r="T9" s="1035"/>
      <c r="U9" s="561"/>
      <c r="V9" s="561"/>
      <c r="W9" s="561"/>
      <c r="X9" s="561"/>
      <c r="Y9" s="561"/>
      <c r="Z9" s="561"/>
    </row>
    <row r="10" spans="1:26" ht="24" customHeight="1" thickBot="1">
      <c r="A10" s="575" t="s">
        <v>14</v>
      </c>
      <c r="B10" s="576">
        <f t="shared" ref="B10:S10" si="3">SUM(B8:B9)</f>
        <v>0</v>
      </c>
      <c r="C10" s="576">
        <f t="shared" si="3"/>
        <v>40</v>
      </c>
      <c r="D10" s="576">
        <f t="shared" si="3"/>
        <v>40</v>
      </c>
      <c r="E10" s="576">
        <f t="shared" si="3"/>
        <v>0</v>
      </c>
      <c r="F10" s="576">
        <f t="shared" si="3"/>
        <v>52</v>
      </c>
      <c r="G10" s="576">
        <f t="shared" si="3"/>
        <v>52</v>
      </c>
      <c r="H10" s="576">
        <f t="shared" si="3"/>
        <v>1</v>
      </c>
      <c r="I10" s="576">
        <f t="shared" si="3"/>
        <v>16</v>
      </c>
      <c r="J10" s="576">
        <f t="shared" si="3"/>
        <v>17</v>
      </c>
      <c r="K10" s="576">
        <f t="shared" si="3"/>
        <v>1</v>
      </c>
      <c r="L10" s="576">
        <f t="shared" si="3"/>
        <v>25</v>
      </c>
      <c r="M10" s="576">
        <f t="shared" si="3"/>
        <v>26</v>
      </c>
      <c r="N10" s="576">
        <f t="shared" si="3"/>
        <v>9</v>
      </c>
      <c r="O10" s="576">
        <f t="shared" si="3"/>
        <v>22</v>
      </c>
      <c r="P10" s="576">
        <f t="shared" si="3"/>
        <v>31</v>
      </c>
      <c r="Q10" s="576">
        <f t="shared" si="3"/>
        <v>11</v>
      </c>
      <c r="R10" s="576">
        <f t="shared" si="3"/>
        <v>155</v>
      </c>
      <c r="S10" s="577">
        <f t="shared" si="3"/>
        <v>166</v>
      </c>
      <c r="T10" s="561"/>
      <c r="U10" s="561"/>
      <c r="V10" s="561"/>
      <c r="W10" s="561"/>
      <c r="X10" s="561"/>
      <c r="Y10" s="561"/>
      <c r="Z10" s="561"/>
    </row>
    <row r="11" spans="1:26" ht="20.25" customHeight="1" thickBot="1">
      <c r="A11" s="564" t="s">
        <v>15</v>
      </c>
      <c r="B11" s="558"/>
      <c r="C11" s="559"/>
      <c r="D11" s="557"/>
      <c r="E11" s="558"/>
      <c r="F11" s="559"/>
      <c r="G11" s="557"/>
      <c r="H11" s="558"/>
      <c r="I11" s="559"/>
      <c r="J11" s="557"/>
      <c r="K11" s="558"/>
      <c r="L11" s="559"/>
      <c r="M11" s="557"/>
      <c r="N11" s="558"/>
      <c r="O11" s="559"/>
      <c r="P11" s="557"/>
      <c r="Q11" s="558"/>
      <c r="R11" s="559"/>
      <c r="S11" s="557"/>
      <c r="T11" s="561"/>
      <c r="U11" s="561"/>
      <c r="V11" s="561"/>
      <c r="W11" s="561"/>
      <c r="X11" s="561"/>
      <c r="Y11" s="561"/>
      <c r="Z11" s="561"/>
    </row>
    <row r="12" spans="1:26" ht="20.25" customHeight="1" thickBot="1">
      <c r="A12" s="565" t="s">
        <v>16</v>
      </c>
      <c r="B12" s="555"/>
      <c r="C12" s="556"/>
      <c r="D12" s="557"/>
      <c r="E12" s="555"/>
      <c r="F12" s="556"/>
      <c r="G12" s="557"/>
      <c r="H12" s="555"/>
      <c r="I12" s="556"/>
      <c r="J12" s="557"/>
      <c r="K12" s="555"/>
      <c r="L12" s="556"/>
      <c r="M12" s="557"/>
      <c r="N12" s="558"/>
      <c r="O12" s="559"/>
      <c r="P12" s="557"/>
      <c r="Q12" s="558"/>
      <c r="R12" s="559"/>
      <c r="S12" s="557"/>
      <c r="T12" s="561"/>
      <c r="U12" s="561"/>
      <c r="V12" s="561"/>
      <c r="W12" s="561"/>
      <c r="X12" s="561"/>
      <c r="Y12" s="561"/>
      <c r="Z12" s="561"/>
    </row>
    <row r="13" spans="1:26" ht="20.25" customHeight="1">
      <c r="A13" s="578" t="s">
        <v>197</v>
      </c>
      <c r="B13" s="1558">
        <v>0</v>
      </c>
      <c r="C13" s="628">
        <v>26</v>
      </c>
      <c r="D13" s="998">
        <f>B13+C13</f>
        <v>26</v>
      </c>
      <c r="E13" s="1558">
        <v>0</v>
      </c>
      <c r="F13" s="628">
        <v>25</v>
      </c>
      <c r="G13" s="998">
        <f>E13+F13</f>
        <v>25</v>
      </c>
      <c r="H13" s="1558">
        <v>0</v>
      </c>
      <c r="I13" s="628">
        <v>1</v>
      </c>
      <c r="J13" s="998">
        <f>H13+I13</f>
        <v>1</v>
      </c>
      <c r="K13" s="1558">
        <v>0</v>
      </c>
      <c r="L13" s="628">
        <v>10</v>
      </c>
      <c r="M13" s="581">
        <f>K13+L13</f>
        <v>10</v>
      </c>
      <c r="N13" s="579">
        <v>0</v>
      </c>
      <c r="O13" s="580">
        <v>13</v>
      </c>
      <c r="P13" s="581">
        <f>N13+O13</f>
        <v>13</v>
      </c>
      <c r="Q13" s="570">
        <f t="shared" ref="Q13:R14" si="4">B13+E13+H13+K13+N13</f>
        <v>0</v>
      </c>
      <c r="R13" s="570">
        <f t="shared" si="4"/>
        <v>75</v>
      </c>
      <c r="S13" s="570">
        <f t="shared" ref="S13:S14" si="5">Q13+R13</f>
        <v>75</v>
      </c>
      <c r="T13" s="561"/>
      <c r="U13" s="561"/>
      <c r="V13" s="561"/>
      <c r="W13" s="561"/>
      <c r="X13" s="561"/>
      <c r="Y13" s="561"/>
      <c r="Z13" s="561"/>
    </row>
    <row r="14" spans="1:26" ht="20.25" customHeight="1" thickBot="1">
      <c r="A14" s="582" t="s">
        <v>213</v>
      </c>
      <c r="B14" s="1558">
        <v>0</v>
      </c>
      <c r="C14" s="628">
        <v>14</v>
      </c>
      <c r="D14" s="998">
        <f t="shared" ref="D14" si="6">SUM(B14:C14)</f>
        <v>14</v>
      </c>
      <c r="E14" s="1558">
        <v>0</v>
      </c>
      <c r="F14" s="628">
        <v>27</v>
      </c>
      <c r="G14" s="998">
        <f t="shared" ref="G14" si="7">SUM(E14:F14)</f>
        <v>27</v>
      </c>
      <c r="H14" s="1558">
        <v>1</v>
      </c>
      <c r="I14" s="628">
        <v>13</v>
      </c>
      <c r="J14" s="998">
        <f t="shared" ref="J14" si="8">SUM(H14:I14)</f>
        <v>14</v>
      </c>
      <c r="K14" s="1558">
        <v>1</v>
      </c>
      <c r="L14" s="628">
        <v>15</v>
      </c>
      <c r="M14" s="998">
        <f t="shared" ref="M14" si="9">SUM(K14:L14)</f>
        <v>16</v>
      </c>
      <c r="N14" s="1558">
        <v>9</v>
      </c>
      <c r="O14" s="628">
        <v>9</v>
      </c>
      <c r="P14" s="581">
        <f t="shared" ref="P14" si="10">SUM(N14:O14)</f>
        <v>18</v>
      </c>
      <c r="Q14" s="574">
        <f t="shared" si="4"/>
        <v>11</v>
      </c>
      <c r="R14" s="574">
        <f t="shared" si="4"/>
        <v>78</v>
      </c>
      <c r="S14" s="574">
        <f t="shared" si="5"/>
        <v>89</v>
      </c>
      <c r="T14" s="561"/>
      <c r="U14" s="561"/>
      <c r="V14" s="561"/>
      <c r="W14" s="561"/>
      <c r="X14" s="561"/>
      <c r="Y14" s="561"/>
      <c r="Z14" s="561"/>
    </row>
    <row r="15" spans="1:26" ht="27" customHeight="1" thickBot="1">
      <c r="A15" s="566" t="s">
        <v>17</v>
      </c>
      <c r="B15" s="576">
        <f t="shared" ref="B15:S15" si="11">SUM(B13:B14)</f>
        <v>0</v>
      </c>
      <c r="C15" s="576">
        <f t="shared" si="11"/>
        <v>40</v>
      </c>
      <c r="D15" s="576">
        <f t="shared" si="11"/>
        <v>40</v>
      </c>
      <c r="E15" s="576">
        <f t="shared" si="11"/>
        <v>0</v>
      </c>
      <c r="F15" s="576">
        <f t="shared" si="11"/>
        <v>52</v>
      </c>
      <c r="G15" s="576">
        <f t="shared" si="11"/>
        <v>52</v>
      </c>
      <c r="H15" s="576">
        <f t="shared" si="11"/>
        <v>1</v>
      </c>
      <c r="I15" s="576">
        <f t="shared" si="11"/>
        <v>14</v>
      </c>
      <c r="J15" s="576">
        <f t="shared" si="11"/>
        <v>15</v>
      </c>
      <c r="K15" s="576">
        <f t="shared" si="11"/>
        <v>1</v>
      </c>
      <c r="L15" s="576">
        <f t="shared" si="11"/>
        <v>25</v>
      </c>
      <c r="M15" s="576">
        <f t="shared" si="11"/>
        <v>26</v>
      </c>
      <c r="N15" s="576">
        <f t="shared" si="11"/>
        <v>9</v>
      </c>
      <c r="O15" s="576">
        <f t="shared" si="11"/>
        <v>22</v>
      </c>
      <c r="P15" s="576">
        <f t="shared" si="11"/>
        <v>31</v>
      </c>
      <c r="Q15" s="576">
        <f t="shared" si="11"/>
        <v>11</v>
      </c>
      <c r="R15" s="576">
        <f t="shared" si="11"/>
        <v>153</v>
      </c>
      <c r="S15" s="577">
        <f t="shared" si="11"/>
        <v>164</v>
      </c>
      <c r="T15" s="561"/>
      <c r="U15" s="561"/>
      <c r="V15" s="561"/>
      <c r="W15" s="561"/>
      <c r="X15" s="561"/>
      <c r="Y15" s="561"/>
      <c r="Z15" s="561"/>
    </row>
    <row r="16" spans="1:26" ht="21" customHeight="1" thickBot="1">
      <c r="A16" s="565" t="s">
        <v>18</v>
      </c>
      <c r="B16" s="555"/>
      <c r="C16" s="556"/>
      <c r="D16" s="557"/>
      <c r="E16" s="555"/>
      <c r="F16" s="556"/>
      <c r="G16" s="557"/>
      <c r="H16" s="555"/>
      <c r="I16" s="556"/>
      <c r="J16" s="557"/>
      <c r="K16" s="555"/>
      <c r="L16" s="556"/>
      <c r="M16" s="557"/>
      <c r="N16" s="558"/>
      <c r="O16" s="559"/>
      <c r="P16" s="557"/>
      <c r="Q16" s="558"/>
      <c r="R16" s="559"/>
      <c r="S16" s="557"/>
      <c r="T16" s="561"/>
      <c r="U16" s="561"/>
      <c r="V16" s="561"/>
      <c r="W16" s="561"/>
      <c r="X16" s="561"/>
      <c r="Y16" s="561"/>
      <c r="Z16" s="561"/>
    </row>
    <row r="17" spans="1:26" ht="21" customHeight="1">
      <c r="A17" s="578" t="s">
        <v>197</v>
      </c>
      <c r="B17" s="579">
        <v>0</v>
      </c>
      <c r="C17" s="580">
        <v>0</v>
      </c>
      <c r="D17" s="581">
        <f>B17+C17</f>
        <v>0</v>
      </c>
      <c r="E17" s="579">
        <v>0</v>
      </c>
      <c r="F17" s="580">
        <v>0</v>
      </c>
      <c r="G17" s="581">
        <f>E17+F17</f>
        <v>0</v>
      </c>
      <c r="H17" s="579">
        <v>0</v>
      </c>
      <c r="I17" s="580">
        <v>0</v>
      </c>
      <c r="J17" s="581">
        <f>H17+I17</f>
        <v>0</v>
      </c>
      <c r="K17" s="579">
        <v>0</v>
      </c>
      <c r="L17" s="580">
        <v>0</v>
      </c>
      <c r="M17" s="581">
        <f>K17+L17</f>
        <v>0</v>
      </c>
      <c r="N17" s="579">
        <v>0</v>
      </c>
      <c r="O17" s="580">
        <v>0</v>
      </c>
      <c r="P17" s="581">
        <f>N17+O17</f>
        <v>0</v>
      </c>
      <c r="Q17" s="570">
        <f t="shared" ref="Q17:R18" si="12">B17+E17+H17+K17+N17</f>
        <v>0</v>
      </c>
      <c r="R17" s="570">
        <f t="shared" si="12"/>
        <v>0</v>
      </c>
      <c r="S17" s="570">
        <f t="shared" ref="S17:S18" si="13">Q17+R17</f>
        <v>0</v>
      </c>
      <c r="T17" s="561"/>
      <c r="U17" s="561"/>
      <c r="V17" s="561"/>
      <c r="W17" s="561"/>
      <c r="X17" s="561"/>
      <c r="Y17" s="561"/>
      <c r="Z17" s="561"/>
    </row>
    <row r="18" spans="1:26" ht="20.25" customHeight="1" thickBot="1">
      <c r="A18" s="582" t="s">
        <v>213</v>
      </c>
      <c r="B18" s="1558">
        <v>0</v>
      </c>
      <c r="C18" s="628">
        <v>0</v>
      </c>
      <c r="D18" s="998">
        <f>B18+C18</f>
        <v>0</v>
      </c>
      <c r="E18" s="1558">
        <v>0</v>
      </c>
      <c r="F18" s="628">
        <v>0</v>
      </c>
      <c r="G18" s="998">
        <f>E18+F18</f>
        <v>0</v>
      </c>
      <c r="H18" s="1558">
        <v>0</v>
      </c>
      <c r="I18" s="628">
        <v>2</v>
      </c>
      <c r="J18" s="998">
        <f>H18+I18</f>
        <v>2</v>
      </c>
      <c r="K18" s="1558">
        <v>0</v>
      </c>
      <c r="L18" s="628">
        <v>0</v>
      </c>
      <c r="M18" s="998">
        <f>K18+L18</f>
        <v>0</v>
      </c>
      <c r="N18" s="1558">
        <v>0</v>
      </c>
      <c r="O18" s="628">
        <v>0</v>
      </c>
      <c r="P18" s="581">
        <f>N18+O18</f>
        <v>0</v>
      </c>
      <c r="Q18" s="574">
        <f t="shared" si="12"/>
        <v>0</v>
      </c>
      <c r="R18" s="574">
        <f t="shared" si="12"/>
        <v>2</v>
      </c>
      <c r="S18" s="574">
        <f t="shared" si="13"/>
        <v>2</v>
      </c>
      <c r="T18" s="561"/>
      <c r="U18" s="561"/>
      <c r="V18" s="561"/>
      <c r="W18" s="561"/>
      <c r="X18" s="561"/>
      <c r="Y18" s="561"/>
      <c r="Z18" s="561"/>
    </row>
    <row r="19" spans="1:26" ht="35.25" customHeight="1" thickBot="1">
      <c r="A19" s="575" t="s">
        <v>19</v>
      </c>
      <c r="B19" s="577">
        <f t="shared" ref="B19:S19" si="14">SUM(B17:B18)</f>
        <v>0</v>
      </c>
      <c r="C19" s="577">
        <f t="shared" si="14"/>
        <v>0</v>
      </c>
      <c r="D19" s="577">
        <f t="shared" si="14"/>
        <v>0</v>
      </c>
      <c r="E19" s="577">
        <f t="shared" si="14"/>
        <v>0</v>
      </c>
      <c r="F19" s="577">
        <f t="shared" si="14"/>
        <v>0</v>
      </c>
      <c r="G19" s="577">
        <f t="shared" si="14"/>
        <v>0</v>
      </c>
      <c r="H19" s="577">
        <f t="shared" si="14"/>
        <v>0</v>
      </c>
      <c r="I19" s="577">
        <f t="shared" si="14"/>
        <v>2</v>
      </c>
      <c r="J19" s="577">
        <f t="shared" si="14"/>
        <v>2</v>
      </c>
      <c r="K19" s="577">
        <f t="shared" si="14"/>
        <v>0</v>
      </c>
      <c r="L19" s="577">
        <f t="shared" si="14"/>
        <v>0</v>
      </c>
      <c r="M19" s="577">
        <f t="shared" si="14"/>
        <v>0</v>
      </c>
      <c r="N19" s="577">
        <f t="shared" si="14"/>
        <v>0</v>
      </c>
      <c r="O19" s="577">
        <f t="shared" si="14"/>
        <v>0</v>
      </c>
      <c r="P19" s="577">
        <f t="shared" si="14"/>
        <v>0</v>
      </c>
      <c r="Q19" s="577">
        <f t="shared" si="14"/>
        <v>0</v>
      </c>
      <c r="R19" s="577">
        <f t="shared" si="14"/>
        <v>2</v>
      </c>
      <c r="S19" s="577">
        <f t="shared" si="14"/>
        <v>2</v>
      </c>
      <c r="T19" s="561"/>
      <c r="U19" s="561"/>
      <c r="V19" s="561"/>
      <c r="W19" s="561"/>
      <c r="X19" s="561"/>
      <c r="Y19" s="561"/>
      <c r="Z19" s="561"/>
    </row>
    <row r="20" spans="1:26" ht="32.25" customHeight="1" thickBot="1">
      <c r="A20" s="566" t="s">
        <v>214</v>
      </c>
      <c r="B20" s="5848">
        <f t="shared" ref="B20:S20" si="15">SUM(B15,B19)</f>
        <v>0</v>
      </c>
      <c r="C20" s="5848">
        <f t="shared" si="15"/>
        <v>40</v>
      </c>
      <c r="D20" s="5848">
        <f t="shared" si="15"/>
        <v>40</v>
      </c>
      <c r="E20" s="5848">
        <f t="shared" si="15"/>
        <v>0</v>
      </c>
      <c r="F20" s="5848">
        <f t="shared" si="15"/>
        <v>52</v>
      </c>
      <c r="G20" s="5848">
        <f t="shared" si="15"/>
        <v>52</v>
      </c>
      <c r="H20" s="5848">
        <f t="shared" si="15"/>
        <v>1</v>
      </c>
      <c r="I20" s="5848">
        <f t="shared" si="15"/>
        <v>16</v>
      </c>
      <c r="J20" s="5848">
        <f t="shared" si="15"/>
        <v>17</v>
      </c>
      <c r="K20" s="5848">
        <f t="shared" si="15"/>
        <v>1</v>
      </c>
      <c r="L20" s="5848">
        <f t="shared" si="15"/>
        <v>25</v>
      </c>
      <c r="M20" s="5848">
        <f t="shared" si="15"/>
        <v>26</v>
      </c>
      <c r="N20" s="5848">
        <f t="shared" si="15"/>
        <v>9</v>
      </c>
      <c r="O20" s="5848">
        <f t="shared" si="15"/>
        <v>22</v>
      </c>
      <c r="P20" s="5848">
        <f t="shared" si="15"/>
        <v>31</v>
      </c>
      <c r="Q20" s="5848">
        <f t="shared" si="15"/>
        <v>11</v>
      </c>
      <c r="R20" s="5848">
        <f t="shared" si="15"/>
        <v>155</v>
      </c>
      <c r="S20" s="5848">
        <f t="shared" si="15"/>
        <v>166</v>
      </c>
      <c r="T20" s="561"/>
      <c r="U20" s="561"/>
      <c r="V20" s="561"/>
      <c r="W20" s="561"/>
      <c r="X20" s="561"/>
      <c r="Y20" s="561"/>
      <c r="Z20" s="561"/>
    </row>
    <row r="21" spans="1:26" ht="20.25" customHeight="1">
      <c r="A21" s="562"/>
      <c r="B21" s="562"/>
      <c r="C21" s="562"/>
      <c r="D21" s="562"/>
      <c r="E21" s="562"/>
      <c r="F21" s="562"/>
      <c r="G21" s="562"/>
      <c r="H21" s="562"/>
      <c r="I21" s="562"/>
      <c r="J21" s="562"/>
      <c r="K21" s="562"/>
      <c r="L21" s="562"/>
      <c r="M21" s="562"/>
      <c r="N21" s="562"/>
      <c r="O21" s="562"/>
      <c r="P21" s="562"/>
      <c r="Q21" s="562"/>
      <c r="R21" s="562"/>
      <c r="S21" s="562"/>
      <c r="T21" s="561"/>
      <c r="U21" s="561"/>
      <c r="V21" s="561"/>
      <c r="W21" s="561"/>
      <c r="X21" s="561"/>
      <c r="Y21" s="561"/>
      <c r="Z21" s="561"/>
    </row>
    <row r="22" spans="1:26" ht="20.25" customHeight="1">
      <c r="A22" s="562"/>
      <c r="B22" s="562"/>
      <c r="C22" s="562"/>
      <c r="D22" s="562"/>
      <c r="E22" s="562"/>
      <c r="F22" s="562"/>
      <c r="G22" s="562"/>
      <c r="H22" s="562"/>
      <c r="I22" s="562"/>
      <c r="J22" s="562"/>
      <c r="K22" s="562"/>
      <c r="L22" s="562"/>
      <c r="M22" s="562"/>
      <c r="N22" s="562"/>
      <c r="O22" s="562"/>
      <c r="P22" s="562"/>
      <c r="Q22" s="562"/>
      <c r="R22" s="562"/>
      <c r="S22" s="562"/>
      <c r="T22" s="561"/>
      <c r="U22" s="561"/>
      <c r="V22" s="561"/>
      <c r="W22" s="561"/>
      <c r="X22" s="561"/>
      <c r="Y22" s="561"/>
      <c r="Z22" s="561"/>
    </row>
    <row r="23" spans="1:26" ht="20.25" customHeight="1">
      <c r="A23" s="562"/>
      <c r="B23" s="562"/>
      <c r="C23" s="562"/>
      <c r="D23" s="562"/>
      <c r="E23" s="562"/>
      <c r="F23" s="562"/>
      <c r="G23" s="562"/>
      <c r="H23" s="562"/>
      <c r="I23" s="562"/>
      <c r="J23" s="562"/>
      <c r="K23" s="562"/>
      <c r="L23" s="562"/>
      <c r="M23" s="562"/>
      <c r="N23" s="562"/>
      <c r="O23" s="562"/>
      <c r="P23" s="562"/>
      <c r="Q23" s="562"/>
      <c r="R23" s="562"/>
      <c r="S23" s="562"/>
      <c r="T23" s="561"/>
      <c r="U23" s="561"/>
      <c r="V23" s="561"/>
      <c r="W23" s="561"/>
      <c r="X23" s="561"/>
      <c r="Y23" s="561"/>
      <c r="Z23" s="561"/>
    </row>
    <row r="24" spans="1:26" ht="20.25" customHeight="1">
      <c r="A24" s="562"/>
      <c r="B24" s="562"/>
      <c r="C24" s="562"/>
      <c r="D24" s="562"/>
      <c r="E24" s="562"/>
      <c r="F24" s="562"/>
      <c r="G24" s="562"/>
      <c r="H24" s="562"/>
      <c r="I24" s="562"/>
      <c r="J24" s="562"/>
      <c r="K24" s="562"/>
      <c r="L24" s="562"/>
      <c r="M24" s="562"/>
      <c r="N24" s="562"/>
      <c r="O24" s="562"/>
      <c r="P24" s="562"/>
      <c r="Q24" s="562"/>
      <c r="R24" s="562"/>
      <c r="S24" s="562"/>
      <c r="T24" s="561"/>
      <c r="U24" s="561"/>
      <c r="V24" s="561"/>
      <c r="W24" s="561"/>
      <c r="X24" s="561"/>
      <c r="Y24" s="561"/>
      <c r="Z24" s="561"/>
    </row>
    <row r="25" spans="1:26" ht="20.25" customHeight="1">
      <c r="A25" s="562"/>
      <c r="B25" s="562"/>
      <c r="C25" s="562"/>
      <c r="D25" s="562"/>
      <c r="E25" s="562"/>
      <c r="F25" s="562"/>
      <c r="G25" s="562"/>
      <c r="H25" s="562"/>
      <c r="I25" s="562"/>
      <c r="J25" s="562"/>
      <c r="K25" s="562"/>
      <c r="L25" s="562"/>
      <c r="M25" s="562"/>
      <c r="N25" s="562"/>
      <c r="O25" s="562"/>
      <c r="P25" s="562"/>
      <c r="Q25" s="562"/>
      <c r="R25" s="562"/>
      <c r="S25" s="562"/>
      <c r="T25" s="561"/>
      <c r="U25" s="561"/>
      <c r="V25" s="561"/>
      <c r="W25" s="561"/>
      <c r="X25" s="561"/>
      <c r="Y25" s="561"/>
      <c r="Z25" s="561"/>
    </row>
    <row r="26" spans="1:26" ht="20.25" customHeight="1">
      <c r="A26" s="562"/>
      <c r="B26" s="562"/>
      <c r="C26" s="562"/>
      <c r="D26" s="562"/>
      <c r="E26" s="562"/>
      <c r="F26" s="562"/>
      <c r="G26" s="562"/>
      <c r="H26" s="562"/>
      <c r="I26" s="562"/>
      <c r="J26" s="562"/>
      <c r="K26" s="562"/>
      <c r="L26" s="562"/>
      <c r="M26" s="562"/>
      <c r="N26" s="562"/>
      <c r="O26" s="562"/>
      <c r="P26" s="562"/>
      <c r="Q26" s="562"/>
      <c r="R26" s="562"/>
      <c r="S26" s="562"/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62"/>
      <c r="B27" s="562"/>
      <c r="C27" s="562"/>
      <c r="D27" s="562"/>
      <c r="E27" s="562"/>
      <c r="F27" s="562"/>
      <c r="G27" s="562"/>
      <c r="H27" s="562"/>
      <c r="I27" s="562"/>
      <c r="J27" s="562"/>
      <c r="K27" s="562"/>
      <c r="L27" s="562"/>
      <c r="M27" s="562"/>
      <c r="N27" s="562"/>
      <c r="O27" s="562"/>
      <c r="P27" s="562"/>
      <c r="Q27" s="562"/>
      <c r="R27" s="562"/>
      <c r="S27" s="562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62"/>
      <c r="B28" s="562"/>
      <c r="C28" s="562"/>
      <c r="D28" s="562"/>
      <c r="E28" s="562"/>
      <c r="F28" s="562"/>
      <c r="G28" s="562"/>
      <c r="H28" s="562"/>
      <c r="I28" s="562"/>
      <c r="J28" s="562"/>
      <c r="K28" s="562"/>
      <c r="L28" s="562"/>
      <c r="M28" s="562"/>
      <c r="N28" s="562"/>
      <c r="O28" s="562"/>
      <c r="P28" s="562"/>
      <c r="Q28" s="562"/>
      <c r="R28" s="562"/>
      <c r="S28" s="562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62"/>
      <c r="B29" s="562"/>
      <c r="C29" s="562"/>
      <c r="D29" s="562"/>
      <c r="E29" s="562"/>
      <c r="F29" s="562"/>
      <c r="G29" s="562"/>
      <c r="H29" s="562"/>
      <c r="I29" s="562"/>
      <c r="J29" s="562"/>
      <c r="K29" s="562"/>
      <c r="L29" s="562"/>
      <c r="M29" s="562"/>
      <c r="N29" s="562"/>
      <c r="O29" s="562"/>
      <c r="P29" s="562"/>
      <c r="Q29" s="562"/>
      <c r="R29" s="562"/>
      <c r="S29" s="562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62"/>
      <c r="B30" s="562"/>
      <c r="C30" s="562"/>
      <c r="D30" s="562"/>
      <c r="E30" s="562"/>
      <c r="F30" s="562"/>
      <c r="G30" s="562"/>
      <c r="H30" s="562"/>
      <c r="I30" s="562"/>
      <c r="J30" s="562"/>
      <c r="K30" s="562"/>
      <c r="L30" s="562"/>
      <c r="M30" s="562"/>
      <c r="N30" s="562"/>
      <c r="O30" s="562"/>
      <c r="P30" s="562"/>
      <c r="Q30" s="562"/>
      <c r="R30" s="562"/>
      <c r="S30" s="562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61"/>
      <c r="C32" s="561"/>
      <c r="D32" s="561"/>
      <c r="E32" s="561"/>
      <c r="F32" s="561"/>
      <c r="G32" s="561"/>
      <c r="H32" s="561"/>
      <c r="I32" s="561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Лист56">
    <tabColor rgb="FF00B050"/>
  </sheetPr>
  <dimension ref="A1:Y1015"/>
  <sheetViews>
    <sheetView view="pageBreakPreview" zoomScale="50" zoomScaleNormal="50" zoomScaleSheetLayoutView="50" workbookViewId="0">
      <selection activeCell="I14" sqref="I14"/>
    </sheetView>
  </sheetViews>
  <sheetFormatPr defaultColWidth="14.42578125" defaultRowHeight="12.75"/>
  <cols>
    <col min="1" max="1" width="89" style="5809" customWidth="1"/>
    <col min="2" max="2" width="11.42578125" style="5809" customWidth="1"/>
    <col min="3" max="3" width="12.140625" style="5809" customWidth="1"/>
    <col min="4" max="4" width="11" style="5809" customWidth="1"/>
    <col min="5" max="5" width="11.5703125" style="5809" customWidth="1"/>
    <col min="6" max="6" width="9.85546875" style="5809" customWidth="1"/>
    <col min="7" max="7" width="9.5703125" style="5809" customWidth="1"/>
    <col min="8" max="8" width="12.42578125" style="5809" customWidth="1"/>
    <col min="9" max="9" width="13.140625" style="5809" customWidth="1"/>
    <col min="10" max="10" width="10.7109375" style="5809" customWidth="1"/>
    <col min="11" max="25" width="8" style="5809" customWidth="1"/>
    <col min="26" max="16384" width="14.42578125" style="5809"/>
  </cols>
  <sheetData>
    <row r="1" spans="1:25" ht="56.25" customHeight="1">
      <c r="A1" s="7906" t="s">
        <v>336</v>
      </c>
      <c r="B1" s="7907"/>
      <c r="C1" s="7907"/>
      <c r="D1" s="7907"/>
      <c r="E1" s="7907"/>
      <c r="F1" s="7907"/>
      <c r="G1" s="7907"/>
      <c r="H1" s="7907"/>
      <c r="I1" s="7907"/>
      <c r="J1" s="7907"/>
      <c r="K1" s="561"/>
      <c r="L1" s="561"/>
      <c r="M1" s="561"/>
      <c r="N1" s="561"/>
      <c r="O1" s="561"/>
      <c r="P1" s="561"/>
      <c r="Q1" s="561"/>
      <c r="R1" s="561"/>
      <c r="S1" s="561"/>
      <c r="T1" s="561"/>
      <c r="U1" s="561"/>
      <c r="V1" s="561"/>
      <c r="W1" s="561"/>
      <c r="X1" s="561"/>
      <c r="Y1" s="561"/>
    </row>
    <row r="2" spans="1:25" ht="21" customHeight="1">
      <c r="A2" s="7906" t="s">
        <v>454</v>
      </c>
      <c r="B2" s="7907"/>
      <c r="C2" s="7907"/>
      <c r="D2" s="7907"/>
      <c r="E2" s="7907"/>
      <c r="F2" s="7907"/>
      <c r="G2" s="7907"/>
      <c r="H2" s="7907"/>
      <c r="I2" s="7907"/>
      <c r="J2" s="7907"/>
      <c r="K2" s="561"/>
      <c r="L2" s="561"/>
      <c r="M2" s="561"/>
      <c r="N2" s="561"/>
      <c r="O2" s="561"/>
      <c r="P2" s="561"/>
      <c r="Q2" s="561"/>
      <c r="R2" s="561"/>
      <c r="S2" s="561"/>
      <c r="T2" s="561"/>
      <c r="U2" s="561"/>
      <c r="V2" s="561"/>
      <c r="W2" s="561"/>
      <c r="X2" s="561"/>
      <c r="Y2" s="561"/>
    </row>
    <row r="3" spans="1:25" ht="15" customHeight="1" thickBot="1">
      <c r="A3" s="5808"/>
      <c r="B3" s="562"/>
      <c r="C3" s="562"/>
      <c r="D3" s="562"/>
      <c r="E3" s="562"/>
      <c r="F3" s="562"/>
      <c r="G3" s="562"/>
      <c r="H3" s="562"/>
      <c r="I3" s="562"/>
      <c r="J3" s="562"/>
      <c r="K3" s="561"/>
      <c r="L3" s="561"/>
      <c r="M3" s="561"/>
      <c r="N3" s="561"/>
      <c r="O3" s="561"/>
      <c r="P3" s="561"/>
      <c r="Q3" s="561"/>
      <c r="R3" s="561"/>
      <c r="S3" s="561"/>
      <c r="T3" s="561"/>
      <c r="U3" s="561"/>
      <c r="V3" s="561"/>
      <c r="W3" s="561"/>
      <c r="X3" s="561"/>
      <c r="Y3" s="561"/>
    </row>
    <row r="4" spans="1:25" ht="33" customHeight="1" thickBot="1">
      <c r="A4" s="7892" t="s">
        <v>1</v>
      </c>
      <c r="B4" s="7908" t="s">
        <v>36</v>
      </c>
      <c r="C4" s="7909"/>
      <c r="D4" s="7910"/>
      <c r="E4" s="7908" t="s">
        <v>37</v>
      </c>
      <c r="F4" s="7909"/>
      <c r="G4" s="7910"/>
      <c r="H4" s="7892" t="s">
        <v>38</v>
      </c>
      <c r="I4" s="7894"/>
      <c r="J4" s="7895"/>
      <c r="K4" s="561"/>
      <c r="L4" s="561"/>
      <c r="M4" s="561"/>
      <c r="N4" s="561"/>
      <c r="O4" s="561"/>
      <c r="P4" s="561"/>
      <c r="Q4" s="561"/>
      <c r="R4" s="561"/>
      <c r="S4" s="561"/>
      <c r="T4" s="561"/>
      <c r="U4" s="561"/>
      <c r="V4" s="561"/>
      <c r="W4" s="561"/>
      <c r="X4" s="561"/>
      <c r="Y4" s="561"/>
    </row>
    <row r="5" spans="1:25" ht="127.5" customHeight="1" thickBot="1">
      <c r="A5" s="7897"/>
      <c r="B5" s="4045" t="s">
        <v>7</v>
      </c>
      <c r="C5" s="4045" t="s">
        <v>8</v>
      </c>
      <c r="D5" s="4045" t="s">
        <v>9</v>
      </c>
      <c r="E5" s="4045" t="s">
        <v>7</v>
      </c>
      <c r="F5" s="4045" t="s">
        <v>8</v>
      </c>
      <c r="G5" s="4045" t="s">
        <v>9</v>
      </c>
      <c r="H5" s="4045" t="s">
        <v>7</v>
      </c>
      <c r="I5" s="4045" t="s">
        <v>8</v>
      </c>
      <c r="J5" s="4045" t="s">
        <v>9</v>
      </c>
      <c r="K5" s="561"/>
      <c r="L5" s="561"/>
      <c r="M5" s="561"/>
      <c r="N5" s="561"/>
      <c r="O5" s="561"/>
      <c r="P5" s="561"/>
      <c r="Q5" s="561"/>
      <c r="R5" s="561"/>
      <c r="S5" s="561"/>
      <c r="T5" s="561"/>
      <c r="U5" s="561"/>
      <c r="V5" s="561"/>
      <c r="W5" s="561"/>
      <c r="X5" s="561"/>
      <c r="Y5" s="561"/>
    </row>
    <row r="6" spans="1:25" ht="31.5" customHeight="1" thickBot="1">
      <c r="A6" s="5833" t="s">
        <v>10</v>
      </c>
      <c r="B6" s="5826"/>
      <c r="C6" s="5827"/>
      <c r="D6" s="5828"/>
      <c r="E6" s="5826"/>
      <c r="F6" s="5827"/>
      <c r="G6" s="5829"/>
      <c r="H6" s="5830"/>
      <c r="I6" s="5831"/>
      <c r="J6" s="5832"/>
      <c r="K6" s="561"/>
      <c r="L6" s="561"/>
      <c r="M6" s="561"/>
      <c r="N6" s="561"/>
      <c r="O6" s="561"/>
      <c r="P6" s="561"/>
      <c r="Q6" s="561"/>
      <c r="R6" s="561"/>
      <c r="S6" s="561"/>
      <c r="T6" s="561"/>
      <c r="U6" s="561"/>
      <c r="V6" s="561"/>
      <c r="W6" s="561"/>
      <c r="X6" s="561"/>
      <c r="Y6" s="561"/>
    </row>
    <row r="7" spans="1:25" ht="30" customHeight="1">
      <c r="A7" s="5266" t="s">
        <v>215</v>
      </c>
      <c r="B7" s="3361">
        <f t="shared" ref="B7:J22" si="0">B28+B48</f>
        <v>10</v>
      </c>
      <c r="C7" s="7035">
        <f t="shared" si="0"/>
        <v>0</v>
      </c>
      <c r="D7" s="3362">
        <f t="shared" si="0"/>
        <v>10</v>
      </c>
      <c r="E7" s="3361">
        <f t="shared" si="0"/>
        <v>13</v>
      </c>
      <c r="F7" s="7035">
        <f t="shared" si="0"/>
        <v>0</v>
      </c>
      <c r="G7" s="3362">
        <f t="shared" si="0"/>
        <v>13</v>
      </c>
      <c r="H7" s="3363">
        <f t="shared" si="0"/>
        <v>23</v>
      </c>
      <c r="I7" s="7030">
        <f t="shared" si="0"/>
        <v>0</v>
      </c>
      <c r="J7" s="3364">
        <f t="shared" si="0"/>
        <v>23</v>
      </c>
      <c r="K7" s="561"/>
      <c r="L7" s="561"/>
      <c r="M7" s="561"/>
      <c r="N7" s="561"/>
      <c r="O7" s="561"/>
      <c r="P7" s="561"/>
      <c r="Q7" s="561"/>
      <c r="R7" s="561"/>
      <c r="S7" s="561"/>
      <c r="T7" s="561"/>
      <c r="U7" s="561"/>
      <c r="V7" s="561"/>
      <c r="W7" s="561"/>
      <c r="X7" s="561"/>
      <c r="Y7" s="561"/>
    </row>
    <row r="8" spans="1:25" ht="30" customHeight="1">
      <c r="A8" s="5267" t="s">
        <v>216</v>
      </c>
      <c r="B8" s="597">
        <f t="shared" si="0"/>
        <v>12</v>
      </c>
      <c r="C8" s="7036">
        <f t="shared" si="0"/>
        <v>1</v>
      </c>
      <c r="D8" s="598">
        <f t="shared" si="0"/>
        <v>13</v>
      </c>
      <c r="E8" s="597">
        <f t="shared" si="0"/>
        <v>8</v>
      </c>
      <c r="F8" s="7036">
        <f t="shared" si="0"/>
        <v>0</v>
      </c>
      <c r="G8" s="598">
        <f t="shared" si="0"/>
        <v>8</v>
      </c>
      <c r="H8" s="599">
        <f t="shared" si="0"/>
        <v>20</v>
      </c>
      <c r="I8" s="7028">
        <f t="shared" si="0"/>
        <v>1</v>
      </c>
      <c r="J8" s="600">
        <f t="shared" si="0"/>
        <v>21</v>
      </c>
      <c r="K8" s="561"/>
      <c r="L8" s="561"/>
      <c r="M8" s="561"/>
      <c r="N8" s="561"/>
      <c r="O8" s="561"/>
      <c r="P8" s="561"/>
      <c r="Q8" s="561"/>
      <c r="R8" s="561"/>
      <c r="S8" s="561"/>
      <c r="T8" s="561"/>
      <c r="U8" s="561"/>
      <c r="V8" s="561"/>
      <c r="W8" s="561"/>
      <c r="X8" s="561"/>
      <c r="Y8" s="561"/>
    </row>
    <row r="9" spans="1:25" ht="30" customHeight="1">
      <c r="A9" s="5267" t="s">
        <v>222</v>
      </c>
      <c r="B9" s="597">
        <f t="shared" si="0"/>
        <v>16</v>
      </c>
      <c r="C9" s="7036">
        <f t="shared" si="0"/>
        <v>1</v>
      </c>
      <c r="D9" s="598">
        <f t="shared" si="0"/>
        <v>17</v>
      </c>
      <c r="E9" s="597">
        <f t="shared" si="0"/>
        <v>19</v>
      </c>
      <c r="F9" s="7036">
        <f t="shared" si="0"/>
        <v>3</v>
      </c>
      <c r="G9" s="598">
        <f t="shared" si="0"/>
        <v>22</v>
      </c>
      <c r="H9" s="599">
        <f t="shared" si="0"/>
        <v>35</v>
      </c>
      <c r="I9" s="7028">
        <f t="shared" si="0"/>
        <v>4</v>
      </c>
      <c r="J9" s="600">
        <f t="shared" si="0"/>
        <v>39</v>
      </c>
      <c r="K9" s="561"/>
      <c r="L9" s="561"/>
      <c r="M9" s="561"/>
      <c r="N9" s="561"/>
      <c r="O9" s="561"/>
      <c r="P9" s="561"/>
      <c r="Q9" s="561"/>
      <c r="R9" s="561"/>
      <c r="S9" s="561"/>
      <c r="T9" s="561"/>
      <c r="U9" s="561"/>
      <c r="V9" s="561"/>
      <c r="W9" s="561"/>
      <c r="X9" s="561"/>
      <c r="Y9" s="561"/>
    </row>
    <row r="10" spans="1:25" ht="30" customHeight="1">
      <c r="A10" s="5267" t="s">
        <v>428</v>
      </c>
      <c r="B10" s="597">
        <f t="shared" si="0"/>
        <v>7</v>
      </c>
      <c r="C10" s="7036">
        <f t="shared" si="0"/>
        <v>0</v>
      </c>
      <c r="D10" s="598">
        <f t="shared" si="0"/>
        <v>7</v>
      </c>
      <c r="E10" s="597">
        <f t="shared" si="0"/>
        <v>0</v>
      </c>
      <c r="F10" s="7036">
        <f t="shared" si="0"/>
        <v>0</v>
      </c>
      <c r="G10" s="598">
        <f t="shared" si="0"/>
        <v>0</v>
      </c>
      <c r="H10" s="599">
        <f t="shared" si="0"/>
        <v>7</v>
      </c>
      <c r="I10" s="7028">
        <f t="shared" si="0"/>
        <v>0</v>
      </c>
      <c r="J10" s="600">
        <f t="shared" si="0"/>
        <v>7</v>
      </c>
      <c r="K10" s="561"/>
      <c r="L10" s="561"/>
      <c r="M10" s="561"/>
      <c r="N10" s="561"/>
      <c r="O10" s="561"/>
      <c r="P10" s="561"/>
      <c r="Q10" s="561"/>
      <c r="R10" s="561"/>
      <c r="S10" s="561"/>
      <c r="T10" s="561"/>
      <c r="U10" s="561"/>
      <c r="V10" s="561"/>
      <c r="W10" s="561"/>
      <c r="X10" s="561"/>
      <c r="Y10" s="561"/>
    </row>
    <row r="11" spans="1:25" ht="30" customHeight="1">
      <c r="A11" s="5267" t="s">
        <v>218</v>
      </c>
      <c r="B11" s="597">
        <f t="shared" si="0"/>
        <v>9</v>
      </c>
      <c r="C11" s="7036">
        <f t="shared" si="0"/>
        <v>0</v>
      </c>
      <c r="D11" s="598">
        <f t="shared" si="0"/>
        <v>9</v>
      </c>
      <c r="E11" s="597">
        <f t="shared" si="0"/>
        <v>12</v>
      </c>
      <c r="F11" s="7036">
        <f t="shared" si="0"/>
        <v>0</v>
      </c>
      <c r="G11" s="598">
        <f t="shared" si="0"/>
        <v>12</v>
      </c>
      <c r="H11" s="599">
        <f t="shared" si="0"/>
        <v>21</v>
      </c>
      <c r="I11" s="7028">
        <f t="shared" si="0"/>
        <v>0</v>
      </c>
      <c r="J11" s="600">
        <f t="shared" si="0"/>
        <v>21</v>
      </c>
      <c r="K11" s="561"/>
      <c r="L11" s="561"/>
      <c r="M11" s="561"/>
      <c r="N11" s="561"/>
      <c r="O11" s="561"/>
      <c r="P11" s="561"/>
      <c r="Q11" s="561"/>
      <c r="R11" s="561"/>
      <c r="S11" s="561"/>
      <c r="T11" s="561"/>
      <c r="U11" s="561"/>
      <c r="V11" s="561"/>
      <c r="W11" s="561"/>
      <c r="X11" s="561"/>
      <c r="Y11" s="561"/>
    </row>
    <row r="12" spans="1:25" ht="30" customHeight="1">
      <c r="A12" s="5267" t="s">
        <v>219</v>
      </c>
      <c r="B12" s="597">
        <f t="shared" si="0"/>
        <v>18</v>
      </c>
      <c r="C12" s="7036">
        <f t="shared" si="0"/>
        <v>2</v>
      </c>
      <c r="D12" s="598">
        <f t="shared" si="0"/>
        <v>20</v>
      </c>
      <c r="E12" s="597">
        <f t="shared" si="0"/>
        <v>17</v>
      </c>
      <c r="F12" s="7036">
        <f t="shared" si="0"/>
        <v>3</v>
      </c>
      <c r="G12" s="598">
        <f t="shared" si="0"/>
        <v>20</v>
      </c>
      <c r="H12" s="599">
        <f t="shared" si="0"/>
        <v>35</v>
      </c>
      <c r="I12" s="7028">
        <f t="shared" si="0"/>
        <v>5</v>
      </c>
      <c r="J12" s="600">
        <f t="shared" si="0"/>
        <v>40</v>
      </c>
      <c r="K12" s="561"/>
      <c r="L12" s="561"/>
      <c r="M12" s="561"/>
      <c r="N12" s="561"/>
      <c r="O12" s="561"/>
      <c r="P12" s="561"/>
      <c r="Q12" s="561"/>
      <c r="R12" s="561"/>
      <c r="S12" s="561"/>
      <c r="T12" s="561"/>
      <c r="U12" s="561"/>
      <c r="V12" s="561"/>
      <c r="W12" s="561"/>
      <c r="X12" s="561"/>
      <c r="Y12" s="561"/>
    </row>
    <row r="13" spans="1:25" ht="30" customHeight="1">
      <c r="A13" s="5267" t="s">
        <v>156</v>
      </c>
      <c r="B13" s="597">
        <f t="shared" si="0"/>
        <v>0</v>
      </c>
      <c r="C13" s="7036">
        <f t="shared" si="0"/>
        <v>0</v>
      </c>
      <c r="D13" s="598">
        <f t="shared" si="0"/>
        <v>0</v>
      </c>
      <c r="E13" s="597">
        <f t="shared" si="0"/>
        <v>10</v>
      </c>
      <c r="F13" s="7036">
        <f t="shared" si="0"/>
        <v>0</v>
      </c>
      <c r="G13" s="598">
        <f t="shared" si="0"/>
        <v>10</v>
      </c>
      <c r="H13" s="599">
        <f t="shared" si="0"/>
        <v>10</v>
      </c>
      <c r="I13" s="7028">
        <f t="shared" si="0"/>
        <v>0</v>
      </c>
      <c r="J13" s="600">
        <f t="shared" si="0"/>
        <v>10</v>
      </c>
      <c r="K13" s="561"/>
      <c r="L13" s="561"/>
      <c r="M13" s="561"/>
      <c r="N13" s="561"/>
      <c r="O13" s="561"/>
      <c r="P13" s="561"/>
      <c r="Q13" s="561"/>
      <c r="R13" s="561"/>
      <c r="S13" s="561"/>
      <c r="T13" s="561"/>
      <c r="U13" s="561"/>
      <c r="V13" s="561"/>
      <c r="W13" s="561"/>
      <c r="X13" s="561"/>
      <c r="Y13" s="561"/>
    </row>
    <row r="14" spans="1:25" ht="30" customHeight="1">
      <c r="A14" s="5267" t="s">
        <v>154</v>
      </c>
      <c r="B14" s="597">
        <f t="shared" si="0"/>
        <v>10</v>
      </c>
      <c r="C14" s="7036">
        <f t="shared" si="0"/>
        <v>0</v>
      </c>
      <c r="D14" s="598">
        <f t="shared" si="0"/>
        <v>10</v>
      </c>
      <c r="E14" s="597">
        <f t="shared" si="0"/>
        <v>0</v>
      </c>
      <c r="F14" s="7036">
        <f t="shared" si="0"/>
        <v>0</v>
      </c>
      <c r="G14" s="598">
        <f t="shared" si="0"/>
        <v>0</v>
      </c>
      <c r="H14" s="599">
        <f t="shared" si="0"/>
        <v>10</v>
      </c>
      <c r="I14" s="7028">
        <f t="shared" si="0"/>
        <v>0</v>
      </c>
      <c r="J14" s="600">
        <f t="shared" si="0"/>
        <v>10</v>
      </c>
      <c r="K14" s="561"/>
      <c r="L14" s="561"/>
      <c r="M14" s="561"/>
      <c r="N14" s="561"/>
      <c r="O14" s="561"/>
      <c r="P14" s="561"/>
      <c r="Q14" s="561"/>
      <c r="R14" s="561"/>
      <c r="S14" s="561"/>
      <c r="T14" s="561"/>
      <c r="U14" s="561"/>
      <c r="V14" s="561"/>
      <c r="W14" s="561"/>
      <c r="X14" s="561"/>
      <c r="Y14" s="561"/>
    </row>
    <row r="15" spans="1:25" ht="20.25" customHeight="1">
      <c r="A15" s="5267" t="s">
        <v>220</v>
      </c>
      <c r="B15" s="597">
        <f t="shared" si="0"/>
        <v>20</v>
      </c>
      <c r="C15" s="7036">
        <f t="shared" si="0"/>
        <v>29</v>
      </c>
      <c r="D15" s="598">
        <f t="shared" si="0"/>
        <v>49</v>
      </c>
      <c r="E15" s="597">
        <f t="shared" si="0"/>
        <v>32</v>
      </c>
      <c r="F15" s="7036">
        <f t="shared" si="0"/>
        <v>18</v>
      </c>
      <c r="G15" s="598">
        <f t="shared" si="0"/>
        <v>50</v>
      </c>
      <c r="H15" s="599">
        <f t="shared" si="0"/>
        <v>52</v>
      </c>
      <c r="I15" s="7028">
        <f t="shared" si="0"/>
        <v>47</v>
      </c>
      <c r="J15" s="600">
        <f t="shared" si="0"/>
        <v>99</v>
      </c>
      <c r="K15" s="561"/>
      <c r="L15" s="561"/>
      <c r="M15" s="561"/>
      <c r="N15" s="561"/>
      <c r="O15" s="561"/>
      <c r="P15" s="561"/>
      <c r="Q15" s="561"/>
      <c r="R15" s="561"/>
      <c r="S15" s="561"/>
      <c r="T15" s="561"/>
      <c r="U15" s="561"/>
      <c r="V15" s="561"/>
      <c r="W15" s="561"/>
      <c r="X15" s="561"/>
      <c r="Y15" s="561"/>
    </row>
    <row r="16" spans="1:25" ht="20.25" customHeight="1">
      <c r="A16" s="5834" t="s">
        <v>333</v>
      </c>
      <c r="B16" s="597">
        <f t="shared" si="0"/>
        <v>10</v>
      </c>
      <c r="C16" s="7036">
        <f t="shared" si="0"/>
        <v>9</v>
      </c>
      <c r="D16" s="598">
        <f t="shared" si="0"/>
        <v>19</v>
      </c>
      <c r="E16" s="597">
        <f t="shared" si="0"/>
        <v>13</v>
      </c>
      <c r="F16" s="7036">
        <f t="shared" si="0"/>
        <v>3</v>
      </c>
      <c r="G16" s="598">
        <f t="shared" si="0"/>
        <v>16</v>
      </c>
      <c r="H16" s="599">
        <f t="shared" si="0"/>
        <v>23</v>
      </c>
      <c r="I16" s="7028">
        <f t="shared" si="0"/>
        <v>12</v>
      </c>
      <c r="J16" s="600">
        <f t="shared" si="0"/>
        <v>35</v>
      </c>
      <c r="K16" s="561"/>
      <c r="L16" s="561"/>
      <c r="M16" s="561"/>
      <c r="N16" s="561"/>
      <c r="O16" s="561"/>
      <c r="P16" s="561"/>
      <c r="Q16" s="561"/>
      <c r="R16" s="561"/>
      <c r="S16" s="561"/>
      <c r="T16" s="561"/>
      <c r="U16" s="561"/>
      <c r="V16" s="561"/>
      <c r="W16" s="561"/>
      <c r="X16" s="561"/>
      <c r="Y16" s="561"/>
    </row>
    <row r="17" spans="1:25" ht="20.25" customHeight="1">
      <c r="A17" s="5834" t="s">
        <v>334</v>
      </c>
      <c r="B17" s="597">
        <f t="shared" si="0"/>
        <v>9</v>
      </c>
      <c r="C17" s="7036">
        <f t="shared" si="0"/>
        <v>11</v>
      </c>
      <c r="D17" s="598">
        <f t="shared" si="0"/>
        <v>20</v>
      </c>
      <c r="E17" s="597">
        <f t="shared" si="0"/>
        <v>13</v>
      </c>
      <c r="F17" s="7036">
        <f t="shared" si="0"/>
        <v>10</v>
      </c>
      <c r="G17" s="598">
        <f t="shared" si="0"/>
        <v>23</v>
      </c>
      <c r="H17" s="599">
        <f t="shared" si="0"/>
        <v>22</v>
      </c>
      <c r="I17" s="7028">
        <f t="shared" si="0"/>
        <v>21</v>
      </c>
      <c r="J17" s="600">
        <f t="shared" si="0"/>
        <v>43</v>
      </c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</row>
    <row r="18" spans="1:25" ht="20.25" customHeight="1">
      <c r="A18" s="5834" t="s">
        <v>335</v>
      </c>
      <c r="B18" s="597">
        <f t="shared" si="0"/>
        <v>1</v>
      </c>
      <c r="C18" s="7036">
        <f t="shared" si="0"/>
        <v>9</v>
      </c>
      <c r="D18" s="598">
        <f t="shared" si="0"/>
        <v>10</v>
      </c>
      <c r="E18" s="597">
        <f t="shared" si="0"/>
        <v>6</v>
      </c>
      <c r="F18" s="7036">
        <f t="shared" si="0"/>
        <v>5</v>
      </c>
      <c r="G18" s="598">
        <f t="shared" si="0"/>
        <v>11</v>
      </c>
      <c r="H18" s="599">
        <f t="shared" si="0"/>
        <v>7</v>
      </c>
      <c r="I18" s="7028">
        <f t="shared" si="0"/>
        <v>14</v>
      </c>
      <c r="J18" s="600">
        <f t="shared" si="0"/>
        <v>21</v>
      </c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</row>
    <row r="19" spans="1:25" ht="30" customHeight="1">
      <c r="A19" s="5267" t="s">
        <v>221</v>
      </c>
      <c r="B19" s="597">
        <f t="shared" si="0"/>
        <v>11</v>
      </c>
      <c r="C19" s="7036">
        <f t="shared" si="0"/>
        <v>1</v>
      </c>
      <c r="D19" s="598">
        <f t="shared" si="0"/>
        <v>12</v>
      </c>
      <c r="E19" s="597">
        <f t="shared" si="0"/>
        <v>8</v>
      </c>
      <c r="F19" s="7036">
        <f t="shared" si="0"/>
        <v>0</v>
      </c>
      <c r="G19" s="598">
        <f t="shared" si="0"/>
        <v>8</v>
      </c>
      <c r="H19" s="599">
        <f t="shared" si="0"/>
        <v>19</v>
      </c>
      <c r="I19" s="7028">
        <f t="shared" si="0"/>
        <v>1</v>
      </c>
      <c r="J19" s="600">
        <f t="shared" si="0"/>
        <v>20</v>
      </c>
      <c r="K19" s="561"/>
      <c r="L19" s="561"/>
      <c r="M19" s="561"/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</row>
    <row r="20" spans="1:25" ht="30" customHeight="1">
      <c r="A20" s="5267" t="s">
        <v>375</v>
      </c>
      <c r="B20" s="597">
        <f t="shared" si="0"/>
        <v>0</v>
      </c>
      <c r="C20" s="7036">
        <f t="shared" si="0"/>
        <v>0</v>
      </c>
      <c r="D20" s="598">
        <f t="shared" si="0"/>
        <v>0</v>
      </c>
      <c r="E20" s="597">
        <f t="shared" si="0"/>
        <v>5</v>
      </c>
      <c r="F20" s="7036">
        <f t="shared" si="0"/>
        <v>0</v>
      </c>
      <c r="G20" s="598">
        <f t="shared" si="0"/>
        <v>5</v>
      </c>
      <c r="H20" s="599">
        <f t="shared" si="0"/>
        <v>5</v>
      </c>
      <c r="I20" s="7028">
        <f t="shared" si="0"/>
        <v>0</v>
      </c>
      <c r="J20" s="600">
        <f t="shared" si="0"/>
        <v>5</v>
      </c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</row>
    <row r="21" spans="1:25" ht="30" customHeight="1">
      <c r="A21" s="5267" t="s">
        <v>376</v>
      </c>
      <c r="B21" s="597">
        <f t="shared" si="0"/>
        <v>7</v>
      </c>
      <c r="C21" s="7036">
        <f t="shared" si="0"/>
        <v>0</v>
      </c>
      <c r="D21" s="598">
        <f t="shared" si="0"/>
        <v>7</v>
      </c>
      <c r="E21" s="597">
        <f t="shared" si="0"/>
        <v>3</v>
      </c>
      <c r="F21" s="7036">
        <f t="shared" si="0"/>
        <v>0</v>
      </c>
      <c r="G21" s="598">
        <f t="shared" si="0"/>
        <v>3</v>
      </c>
      <c r="H21" s="599">
        <f t="shared" si="0"/>
        <v>10</v>
      </c>
      <c r="I21" s="7028">
        <f t="shared" si="0"/>
        <v>0</v>
      </c>
      <c r="J21" s="600">
        <f t="shared" si="0"/>
        <v>10</v>
      </c>
      <c r="K21" s="561"/>
      <c r="L21" s="561"/>
      <c r="M21" s="561"/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</row>
    <row r="22" spans="1:25" ht="30" customHeight="1">
      <c r="A22" s="5267" t="s">
        <v>224</v>
      </c>
      <c r="B22" s="597">
        <f t="shared" si="0"/>
        <v>6</v>
      </c>
      <c r="C22" s="7036">
        <f t="shared" si="0"/>
        <v>0</v>
      </c>
      <c r="D22" s="598">
        <f t="shared" si="0"/>
        <v>6</v>
      </c>
      <c r="E22" s="597">
        <f t="shared" si="0"/>
        <v>6</v>
      </c>
      <c r="F22" s="7036">
        <f t="shared" si="0"/>
        <v>0</v>
      </c>
      <c r="G22" s="598">
        <f t="shared" si="0"/>
        <v>6</v>
      </c>
      <c r="H22" s="599">
        <f t="shared" si="0"/>
        <v>12</v>
      </c>
      <c r="I22" s="7028">
        <f t="shared" si="0"/>
        <v>0</v>
      </c>
      <c r="J22" s="600">
        <f t="shared" si="0"/>
        <v>12</v>
      </c>
      <c r="K22" s="561"/>
      <c r="L22" s="561"/>
      <c r="M22" s="561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</row>
    <row r="23" spans="1:25" ht="30" customHeight="1">
      <c r="A23" s="5267" t="s">
        <v>223</v>
      </c>
      <c r="B23" s="597">
        <f t="shared" ref="B23:J24" si="1">B44+B64</f>
        <v>22</v>
      </c>
      <c r="C23" s="7036">
        <f t="shared" si="1"/>
        <v>0</v>
      </c>
      <c r="D23" s="598">
        <f t="shared" si="1"/>
        <v>22</v>
      </c>
      <c r="E23" s="597">
        <f t="shared" si="1"/>
        <v>21</v>
      </c>
      <c r="F23" s="7036">
        <f t="shared" si="1"/>
        <v>4</v>
      </c>
      <c r="G23" s="598">
        <f t="shared" si="1"/>
        <v>25</v>
      </c>
      <c r="H23" s="599">
        <f t="shared" si="1"/>
        <v>43</v>
      </c>
      <c r="I23" s="7028">
        <f t="shared" si="1"/>
        <v>4</v>
      </c>
      <c r="J23" s="600">
        <f t="shared" si="1"/>
        <v>47</v>
      </c>
      <c r="K23" s="561"/>
      <c r="L23" s="561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</row>
    <row r="24" spans="1:25" ht="30" customHeight="1" thickBot="1">
      <c r="A24" s="5267" t="s">
        <v>318</v>
      </c>
      <c r="B24" s="597">
        <f t="shared" si="1"/>
        <v>14</v>
      </c>
      <c r="C24" s="7036">
        <f t="shared" si="1"/>
        <v>1</v>
      </c>
      <c r="D24" s="598">
        <f t="shared" si="1"/>
        <v>15</v>
      </c>
      <c r="E24" s="597">
        <f t="shared" si="1"/>
        <v>12</v>
      </c>
      <c r="F24" s="7036">
        <f t="shared" si="1"/>
        <v>1</v>
      </c>
      <c r="G24" s="598">
        <f t="shared" si="1"/>
        <v>13</v>
      </c>
      <c r="H24" s="599">
        <f t="shared" si="1"/>
        <v>26</v>
      </c>
      <c r="I24" s="7028">
        <f t="shared" si="1"/>
        <v>2</v>
      </c>
      <c r="J24" s="600">
        <f t="shared" si="1"/>
        <v>28</v>
      </c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</row>
    <row r="25" spans="1:25" ht="31.5" customHeight="1" thickBot="1">
      <c r="A25" s="604" t="s">
        <v>27</v>
      </c>
      <c r="B25" s="7037">
        <f t="shared" ref="B25:J25" si="2">SUM(B7:B24)-B15</f>
        <v>162</v>
      </c>
      <c r="C25" s="7037">
        <f t="shared" si="2"/>
        <v>35</v>
      </c>
      <c r="D25" s="7037">
        <f t="shared" si="2"/>
        <v>197</v>
      </c>
      <c r="E25" s="7037">
        <f t="shared" si="2"/>
        <v>166</v>
      </c>
      <c r="F25" s="7037">
        <f t="shared" si="2"/>
        <v>29</v>
      </c>
      <c r="G25" s="7037">
        <f t="shared" si="2"/>
        <v>195</v>
      </c>
      <c r="H25" s="7037">
        <f t="shared" si="2"/>
        <v>328</v>
      </c>
      <c r="I25" s="7037">
        <f t="shared" si="2"/>
        <v>64</v>
      </c>
      <c r="J25" s="7037">
        <f t="shared" si="2"/>
        <v>392</v>
      </c>
      <c r="K25" s="561"/>
      <c r="L25" s="561"/>
      <c r="M25" s="561"/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</row>
    <row r="26" spans="1:25" ht="27" customHeight="1" thickBot="1">
      <c r="A26" s="564" t="s">
        <v>15</v>
      </c>
      <c r="B26" s="552"/>
      <c r="C26" s="585"/>
      <c r="D26" s="586"/>
      <c r="E26" s="552"/>
      <c r="F26" s="585"/>
      <c r="G26" s="586"/>
      <c r="H26" s="576"/>
      <c r="I26" s="605"/>
      <c r="J26" s="606"/>
      <c r="K26" s="561"/>
      <c r="L26" s="561"/>
      <c r="M26" s="561"/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</row>
    <row r="27" spans="1:25" ht="31.5" customHeight="1" thickBot="1">
      <c r="A27" s="566" t="s">
        <v>16</v>
      </c>
      <c r="B27" s="587"/>
      <c r="C27" s="588"/>
      <c r="D27" s="589"/>
      <c r="E27" s="587"/>
      <c r="F27" s="588"/>
      <c r="G27" s="589"/>
      <c r="H27" s="4046"/>
      <c r="I27" s="4047"/>
      <c r="J27" s="4048"/>
      <c r="K27" s="561"/>
      <c r="L27" s="561"/>
      <c r="M27" s="561"/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</row>
    <row r="28" spans="1:25" ht="24.75" customHeight="1">
      <c r="A28" s="5273" t="s">
        <v>215</v>
      </c>
      <c r="B28" s="607">
        <v>10</v>
      </c>
      <c r="C28" s="608">
        <v>0</v>
      </c>
      <c r="D28" s="609">
        <f>B28+C28</f>
        <v>10</v>
      </c>
      <c r="E28" s="607">
        <v>13</v>
      </c>
      <c r="F28" s="608">
        <v>0</v>
      </c>
      <c r="G28" s="609">
        <f>E28+F28</f>
        <v>13</v>
      </c>
      <c r="H28" s="595">
        <f t="shared" ref="H28:I35" si="3">B28+E28</f>
        <v>23</v>
      </c>
      <c r="I28" s="4049">
        <f t="shared" si="3"/>
        <v>0</v>
      </c>
      <c r="J28" s="596">
        <f t="shared" ref="J28:J35" si="4">H28+I28</f>
        <v>23</v>
      </c>
      <c r="K28" s="561"/>
      <c r="L28" s="561"/>
      <c r="M28" s="561"/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</row>
    <row r="29" spans="1:25" ht="24.75" customHeight="1">
      <c r="A29" s="610" t="s">
        <v>216</v>
      </c>
      <c r="B29" s="611">
        <v>12</v>
      </c>
      <c r="C29" s="7007">
        <v>1</v>
      </c>
      <c r="D29" s="612">
        <f>B29+C29</f>
        <v>13</v>
      </c>
      <c r="E29" s="611">
        <v>8</v>
      </c>
      <c r="F29" s="7007">
        <v>0</v>
      </c>
      <c r="G29" s="612">
        <f>E29+F29</f>
        <v>8</v>
      </c>
      <c r="H29" s="599">
        <f t="shared" si="3"/>
        <v>20</v>
      </c>
      <c r="I29" s="7028">
        <f t="shared" si="3"/>
        <v>1</v>
      </c>
      <c r="J29" s="600">
        <f t="shared" si="4"/>
        <v>21</v>
      </c>
      <c r="K29" s="561"/>
      <c r="L29" s="561"/>
      <c r="M29" s="561"/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</row>
    <row r="30" spans="1:25" ht="24.75" customHeight="1">
      <c r="A30" s="610" t="s">
        <v>222</v>
      </c>
      <c r="B30" s="1560">
        <v>16</v>
      </c>
      <c r="C30" s="7038">
        <v>1</v>
      </c>
      <c r="D30" s="1561">
        <f t="shared" ref="D30:D35" si="5">B30+C30</f>
        <v>17</v>
      </c>
      <c r="E30" s="1560">
        <v>19</v>
      </c>
      <c r="F30" s="7038">
        <v>3</v>
      </c>
      <c r="G30" s="1561">
        <f t="shared" ref="G30:G35" si="6">E30+F30</f>
        <v>22</v>
      </c>
      <c r="H30" s="599">
        <f t="shared" si="3"/>
        <v>35</v>
      </c>
      <c r="I30" s="7028">
        <f t="shared" si="3"/>
        <v>4</v>
      </c>
      <c r="J30" s="600">
        <f t="shared" si="4"/>
        <v>39</v>
      </c>
      <c r="K30" s="561"/>
      <c r="L30" s="561"/>
      <c r="M30" s="561"/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</row>
    <row r="31" spans="1:25" ht="24.75" customHeight="1">
      <c r="A31" s="610" t="s">
        <v>428</v>
      </c>
      <c r="B31" s="627">
        <v>7</v>
      </c>
      <c r="C31" s="628">
        <v>0</v>
      </c>
      <c r="D31" s="722">
        <f t="shared" si="5"/>
        <v>7</v>
      </c>
      <c r="E31" s="627">
        <v>0</v>
      </c>
      <c r="F31" s="628">
        <v>0</v>
      </c>
      <c r="G31" s="722">
        <f t="shared" si="6"/>
        <v>0</v>
      </c>
      <c r="H31" s="599">
        <f t="shared" si="3"/>
        <v>7</v>
      </c>
      <c r="I31" s="7028">
        <f t="shared" si="3"/>
        <v>0</v>
      </c>
      <c r="J31" s="600">
        <f t="shared" si="4"/>
        <v>7</v>
      </c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</row>
    <row r="32" spans="1:25" ht="24.75" customHeight="1">
      <c r="A32" s="610" t="s">
        <v>218</v>
      </c>
      <c r="B32" s="1558">
        <v>9</v>
      </c>
      <c r="C32" s="628">
        <v>0</v>
      </c>
      <c r="D32" s="612">
        <f t="shared" si="5"/>
        <v>9</v>
      </c>
      <c r="E32" s="1558">
        <v>12</v>
      </c>
      <c r="F32" s="628">
        <v>0</v>
      </c>
      <c r="G32" s="612">
        <f t="shared" si="6"/>
        <v>12</v>
      </c>
      <c r="H32" s="599">
        <f t="shared" si="3"/>
        <v>21</v>
      </c>
      <c r="I32" s="7028">
        <f t="shared" si="3"/>
        <v>0</v>
      </c>
      <c r="J32" s="600">
        <f t="shared" si="4"/>
        <v>21</v>
      </c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</row>
    <row r="33" spans="1:25" ht="24.75" customHeight="1">
      <c r="A33" s="610" t="s">
        <v>219</v>
      </c>
      <c r="B33" s="611">
        <v>18</v>
      </c>
      <c r="C33" s="7007">
        <v>2</v>
      </c>
      <c r="D33" s="612">
        <f t="shared" si="5"/>
        <v>20</v>
      </c>
      <c r="E33" s="611">
        <v>17</v>
      </c>
      <c r="F33" s="7007">
        <v>2</v>
      </c>
      <c r="G33" s="612">
        <f t="shared" si="6"/>
        <v>19</v>
      </c>
      <c r="H33" s="599">
        <f t="shared" si="3"/>
        <v>35</v>
      </c>
      <c r="I33" s="7028">
        <f t="shared" si="3"/>
        <v>4</v>
      </c>
      <c r="J33" s="600">
        <f t="shared" si="4"/>
        <v>39</v>
      </c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</row>
    <row r="34" spans="1:25" ht="24.75" customHeight="1">
      <c r="A34" s="610" t="s">
        <v>156</v>
      </c>
      <c r="B34" s="611">
        <v>0</v>
      </c>
      <c r="C34" s="7007">
        <v>0</v>
      </c>
      <c r="D34" s="612">
        <f t="shared" si="5"/>
        <v>0</v>
      </c>
      <c r="E34" s="611">
        <v>9</v>
      </c>
      <c r="F34" s="7007">
        <v>0</v>
      </c>
      <c r="G34" s="612">
        <f t="shared" si="6"/>
        <v>9</v>
      </c>
      <c r="H34" s="599">
        <f t="shared" si="3"/>
        <v>9</v>
      </c>
      <c r="I34" s="7028">
        <f t="shared" si="3"/>
        <v>0</v>
      </c>
      <c r="J34" s="600">
        <f t="shared" si="4"/>
        <v>9</v>
      </c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</row>
    <row r="35" spans="1:25" ht="24.75" customHeight="1">
      <c r="A35" s="610" t="s">
        <v>154</v>
      </c>
      <c r="B35" s="611">
        <v>10</v>
      </c>
      <c r="C35" s="7007">
        <v>0</v>
      </c>
      <c r="D35" s="612">
        <f t="shared" si="5"/>
        <v>10</v>
      </c>
      <c r="E35" s="611">
        <v>0</v>
      </c>
      <c r="F35" s="7007">
        <v>0</v>
      </c>
      <c r="G35" s="612">
        <f t="shared" si="6"/>
        <v>0</v>
      </c>
      <c r="H35" s="599">
        <f t="shared" si="3"/>
        <v>10</v>
      </c>
      <c r="I35" s="7028">
        <f t="shared" si="3"/>
        <v>0</v>
      </c>
      <c r="J35" s="600">
        <f t="shared" si="4"/>
        <v>10</v>
      </c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</row>
    <row r="36" spans="1:25" ht="24.75" customHeight="1">
      <c r="A36" s="610" t="s">
        <v>220</v>
      </c>
      <c r="B36" s="611">
        <f t="shared" ref="B36:J36" si="7">SUM(B37:B39)</f>
        <v>20</v>
      </c>
      <c r="C36" s="7007">
        <f t="shared" si="7"/>
        <v>29</v>
      </c>
      <c r="D36" s="612">
        <f t="shared" si="7"/>
        <v>49</v>
      </c>
      <c r="E36" s="611">
        <f t="shared" si="7"/>
        <v>32</v>
      </c>
      <c r="F36" s="7007">
        <f t="shared" si="7"/>
        <v>18</v>
      </c>
      <c r="G36" s="612">
        <f t="shared" si="7"/>
        <v>50</v>
      </c>
      <c r="H36" s="599">
        <f t="shared" si="7"/>
        <v>52</v>
      </c>
      <c r="I36" s="7028">
        <f t="shared" si="7"/>
        <v>47</v>
      </c>
      <c r="J36" s="600">
        <f t="shared" si="7"/>
        <v>99</v>
      </c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</row>
    <row r="37" spans="1:25" ht="24.75" customHeight="1">
      <c r="A37" s="613" t="s">
        <v>333</v>
      </c>
      <c r="B37" s="627">
        <v>10</v>
      </c>
      <c r="C37" s="628">
        <v>9</v>
      </c>
      <c r="D37" s="722">
        <f>B37+C37</f>
        <v>19</v>
      </c>
      <c r="E37" s="627">
        <v>13</v>
      </c>
      <c r="F37" s="628">
        <v>3</v>
      </c>
      <c r="G37" s="612">
        <f t="shared" ref="G37:G45" si="8">E37+F37</f>
        <v>16</v>
      </c>
      <c r="H37" s="599">
        <f t="shared" ref="H37:I45" si="9">B37+E37</f>
        <v>23</v>
      </c>
      <c r="I37" s="7028">
        <f t="shared" si="9"/>
        <v>12</v>
      </c>
      <c r="J37" s="600">
        <f t="shared" ref="J37:J45" si="10">H37+I37</f>
        <v>35</v>
      </c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</row>
    <row r="38" spans="1:25" ht="39" customHeight="1">
      <c r="A38" s="613" t="s">
        <v>334</v>
      </c>
      <c r="B38" s="627">
        <v>9</v>
      </c>
      <c r="C38" s="628">
        <v>11</v>
      </c>
      <c r="D38" s="722">
        <f>B38+C38</f>
        <v>20</v>
      </c>
      <c r="E38" s="627">
        <v>13</v>
      </c>
      <c r="F38" s="628">
        <v>10</v>
      </c>
      <c r="G38" s="612">
        <f t="shared" si="8"/>
        <v>23</v>
      </c>
      <c r="H38" s="599">
        <f t="shared" si="9"/>
        <v>22</v>
      </c>
      <c r="I38" s="7028">
        <f t="shared" si="9"/>
        <v>21</v>
      </c>
      <c r="J38" s="600">
        <f t="shared" si="10"/>
        <v>43</v>
      </c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</row>
    <row r="39" spans="1:25" ht="20.25">
      <c r="A39" s="613" t="s">
        <v>335</v>
      </c>
      <c r="B39" s="627">
        <v>1</v>
      </c>
      <c r="C39" s="628">
        <v>9</v>
      </c>
      <c r="D39" s="722">
        <f>B39+C39</f>
        <v>10</v>
      </c>
      <c r="E39" s="627">
        <v>6</v>
      </c>
      <c r="F39" s="628">
        <v>5</v>
      </c>
      <c r="G39" s="612">
        <f t="shared" si="8"/>
        <v>11</v>
      </c>
      <c r="H39" s="599">
        <f t="shared" si="9"/>
        <v>7</v>
      </c>
      <c r="I39" s="7028">
        <f t="shared" si="9"/>
        <v>14</v>
      </c>
      <c r="J39" s="600">
        <f t="shared" si="10"/>
        <v>21</v>
      </c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</row>
    <row r="40" spans="1:25" ht="24.75" customHeight="1">
      <c r="A40" s="610" t="s">
        <v>221</v>
      </c>
      <c r="B40" s="611">
        <v>11</v>
      </c>
      <c r="C40" s="7007">
        <v>1</v>
      </c>
      <c r="D40" s="612">
        <f t="shared" ref="D40:D45" si="11">B40+C40</f>
        <v>12</v>
      </c>
      <c r="E40" s="611">
        <v>8</v>
      </c>
      <c r="F40" s="7007">
        <v>0</v>
      </c>
      <c r="G40" s="612">
        <f t="shared" si="8"/>
        <v>8</v>
      </c>
      <c r="H40" s="599">
        <f t="shared" si="9"/>
        <v>19</v>
      </c>
      <c r="I40" s="7028">
        <f t="shared" si="9"/>
        <v>1</v>
      </c>
      <c r="J40" s="600">
        <f t="shared" si="10"/>
        <v>20</v>
      </c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</row>
    <row r="41" spans="1:25" ht="24.75" customHeight="1">
      <c r="A41" s="610" t="s">
        <v>375</v>
      </c>
      <c r="B41" s="611">
        <v>0</v>
      </c>
      <c r="C41" s="7007">
        <v>0</v>
      </c>
      <c r="D41" s="612">
        <f t="shared" si="11"/>
        <v>0</v>
      </c>
      <c r="E41" s="611">
        <v>5</v>
      </c>
      <c r="F41" s="7007">
        <v>0</v>
      </c>
      <c r="G41" s="612">
        <f t="shared" si="8"/>
        <v>5</v>
      </c>
      <c r="H41" s="599">
        <f t="shared" si="9"/>
        <v>5</v>
      </c>
      <c r="I41" s="7028">
        <f t="shared" si="9"/>
        <v>0</v>
      </c>
      <c r="J41" s="600">
        <f t="shared" si="10"/>
        <v>5</v>
      </c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</row>
    <row r="42" spans="1:25" ht="24.75" customHeight="1">
      <c r="A42" s="610" t="s">
        <v>376</v>
      </c>
      <c r="B42" s="611">
        <v>7</v>
      </c>
      <c r="C42" s="7007">
        <v>0</v>
      </c>
      <c r="D42" s="612">
        <f t="shared" si="11"/>
        <v>7</v>
      </c>
      <c r="E42" s="611">
        <v>3</v>
      </c>
      <c r="F42" s="7007">
        <v>0</v>
      </c>
      <c r="G42" s="612">
        <f t="shared" si="8"/>
        <v>3</v>
      </c>
      <c r="H42" s="599">
        <f t="shared" si="9"/>
        <v>10</v>
      </c>
      <c r="I42" s="7028">
        <f t="shared" si="9"/>
        <v>0</v>
      </c>
      <c r="J42" s="600">
        <f t="shared" si="10"/>
        <v>10</v>
      </c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</row>
    <row r="43" spans="1:25" ht="24.75" customHeight="1">
      <c r="A43" s="5257" t="s">
        <v>224</v>
      </c>
      <c r="B43" s="4032">
        <v>6</v>
      </c>
      <c r="C43" s="5835">
        <v>0</v>
      </c>
      <c r="D43" s="612">
        <f t="shared" si="11"/>
        <v>6</v>
      </c>
      <c r="E43" s="4032">
        <v>6</v>
      </c>
      <c r="F43" s="5835">
        <v>0</v>
      </c>
      <c r="G43" s="612">
        <f t="shared" si="8"/>
        <v>6</v>
      </c>
      <c r="H43" s="4050">
        <f t="shared" si="9"/>
        <v>12</v>
      </c>
      <c r="I43" s="5836">
        <f t="shared" si="9"/>
        <v>0</v>
      </c>
      <c r="J43" s="600">
        <f t="shared" si="10"/>
        <v>12</v>
      </c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</row>
    <row r="44" spans="1:25" ht="24.75" customHeight="1">
      <c r="A44" s="5260" t="s">
        <v>223</v>
      </c>
      <c r="B44" s="4051">
        <v>22</v>
      </c>
      <c r="C44" s="7039">
        <v>0</v>
      </c>
      <c r="D44" s="612">
        <f t="shared" si="11"/>
        <v>22</v>
      </c>
      <c r="E44" s="4051">
        <v>21</v>
      </c>
      <c r="F44" s="7039">
        <v>4</v>
      </c>
      <c r="G44" s="612">
        <f t="shared" si="8"/>
        <v>25</v>
      </c>
      <c r="H44" s="3363">
        <f t="shared" si="9"/>
        <v>43</v>
      </c>
      <c r="I44" s="7030">
        <f t="shared" si="9"/>
        <v>4</v>
      </c>
      <c r="J44" s="600">
        <f t="shared" si="10"/>
        <v>47</v>
      </c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</row>
    <row r="45" spans="1:25" ht="24.75" customHeight="1" thickBot="1">
      <c r="A45" s="5274" t="s">
        <v>318</v>
      </c>
      <c r="B45" s="611">
        <v>14</v>
      </c>
      <c r="C45" s="7007">
        <v>1</v>
      </c>
      <c r="D45" s="612">
        <f t="shared" si="11"/>
        <v>15</v>
      </c>
      <c r="E45" s="611">
        <v>12</v>
      </c>
      <c r="F45" s="7007">
        <v>1</v>
      </c>
      <c r="G45" s="612">
        <f t="shared" si="8"/>
        <v>13</v>
      </c>
      <c r="H45" s="599">
        <f t="shared" si="9"/>
        <v>26</v>
      </c>
      <c r="I45" s="7028">
        <f t="shared" si="9"/>
        <v>2</v>
      </c>
      <c r="J45" s="600">
        <f t="shared" si="10"/>
        <v>28</v>
      </c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</row>
    <row r="46" spans="1:25" ht="24.75" customHeight="1" thickBot="1">
      <c r="A46" s="5275" t="s">
        <v>17</v>
      </c>
      <c r="B46" s="614">
        <f t="shared" ref="B46:J46" si="12">SUM(B28:B45)-B36</f>
        <v>162</v>
      </c>
      <c r="C46" s="614">
        <f t="shared" si="12"/>
        <v>35</v>
      </c>
      <c r="D46" s="614">
        <f t="shared" si="12"/>
        <v>197</v>
      </c>
      <c r="E46" s="614">
        <f t="shared" si="12"/>
        <v>165</v>
      </c>
      <c r="F46" s="614">
        <f t="shared" si="12"/>
        <v>28</v>
      </c>
      <c r="G46" s="614">
        <f t="shared" si="12"/>
        <v>193</v>
      </c>
      <c r="H46" s="614">
        <f t="shared" si="12"/>
        <v>327</v>
      </c>
      <c r="I46" s="614">
        <f t="shared" si="12"/>
        <v>63</v>
      </c>
      <c r="J46" s="614">
        <f t="shared" si="12"/>
        <v>390</v>
      </c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</row>
    <row r="47" spans="1:25" ht="24.75" customHeight="1" thickBot="1">
      <c r="A47" s="5272" t="s">
        <v>18</v>
      </c>
      <c r="B47" s="4042"/>
      <c r="C47" s="4043"/>
      <c r="D47" s="4044"/>
      <c r="E47" s="4042"/>
      <c r="F47" s="4043"/>
      <c r="G47" s="590"/>
      <c r="H47" s="4052"/>
      <c r="I47" s="4049"/>
      <c r="J47" s="4053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</row>
    <row r="48" spans="1:25" ht="24.75" customHeight="1">
      <c r="A48" s="5273" t="s">
        <v>215</v>
      </c>
      <c r="B48" s="607">
        <v>0</v>
      </c>
      <c r="C48" s="608">
        <v>0</v>
      </c>
      <c r="D48" s="609">
        <f>B48+C48</f>
        <v>0</v>
      </c>
      <c r="E48" s="607">
        <v>0</v>
      </c>
      <c r="F48" s="608">
        <v>0</v>
      </c>
      <c r="G48" s="609">
        <f>E48+F48</f>
        <v>0</v>
      </c>
      <c r="H48" s="595">
        <f t="shared" ref="H48:I55" si="13">B48+E48</f>
        <v>0</v>
      </c>
      <c r="I48" s="4049">
        <f t="shared" si="13"/>
        <v>0</v>
      </c>
      <c r="J48" s="596">
        <f t="shared" ref="J48:J55" si="14">H48+I48</f>
        <v>0</v>
      </c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</row>
    <row r="49" spans="1:25" ht="24.75" customHeight="1">
      <c r="A49" s="610" t="s">
        <v>216</v>
      </c>
      <c r="B49" s="611">
        <v>0</v>
      </c>
      <c r="C49" s="7007">
        <v>0</v>
      </c>
      <c r="D49" s="612">
        <f>B49+C49</f>
        <v>0</v>
      </c>
      <c r="E49" s="611">
        <v>0</v>
      </c>
      <c r="F49" s="7007">
        <v>0</v>
      </c>
      <c r="G49" s="612">
        <f>E49+F49</f>
        <v>0</v>
      </c>
      <c r="H49" s="599">
        <f t="shared" si="13"/>
        <v>0</v>
      </c>
      <c r="I49" s="7028">
        <f t="shared" si="13"/>
        <v>0</v>
      </c>
      <c r="J49" s="600">
        <f t="shared" si="14"/>
        <v>0</v>
      </c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</row>
    <row r="50" spans="1:25" ht="24.75" customHeight="1">
      <c r="A50" s="610" t="s">
        <v>222</v>
      </c>
      <c r="B50" s="1560">
        <v>0</v>
      </c>
      <c r="C50" s="7038">
        <v>0</v>
      </c>
      <c r="D50" s="1561">
        <f t="shared" ref="D50:D51" si="15">B50+C50</f>
        <v>0</v>
      </c>
      <c r="E50" s="1560">
        <v>0</v>
      </c>
      <c r="F50" s="7038">
        <v>0</v>
      </c>
      <c r="G50" s="1561">
        <f t="shared" ref="G50:G51" si="16">E50+F50</f>
        <v>0</v>
      </c>
      <c r="H50" s="599">
        <f t="shared" si="13"/>
        <v>0</v>
      </c>
      <c r="I50" s="7028">
        <f t="shared" si="13"/>
        <v>0</v>
      </c>
      <c r="J50" s="600">
        <f t="shared" si="14"/>
        <v>0</v>
      </c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</row>
    <row r="51" spans="1:25" ht="24.75" customHeight="1">
      <c r="A51" s="610" t="s">
        <v>428</v>
      </c>
      <c r="B51" s="1560">
        <v>0</v>
      </c>
      <c r="C51" s="7038">
        <v>0</v>
      </c>
      <c r="D51" s="1561">
        <f t="shared" si="15"/>
        <v>0</v>
      </c>
      <c r="E51" s="1560">
        <v>0</v>
      </c>
      <c r="F51" s="7038">
        <v>0</v>
      </c>
      <c r="G51" s="1561">
        <f t="shared" si="16"/>
        <v>0</v>
      </c>
      <c r="H51" s="599">
        <f t="shared" si="13"/>
        <v>0</v>
      </c>
      <c r="I51" s="7028">
        <f t="shared" si="13"/>
        <v>0</v>
      </c>
      <c r="J51" s="600">
        <f t="shared" si="14"/>
        <v>0</v>
      </c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</row>
    <row r="52" spans="1:25" ht="24.75" customHeight="1">
      <c r="A52" s="610" t="s">
        <v>218</v>
      </c>
      <c r="B52" s="611">
        <v>0</v>
      </c>
      <c r="C52" s="7007">
        <v>0</v>
      </c>
      <c r="D52" s="612">
        <f>B52+C52</f>
        <v>0</v>
      </c>
      <c r="E52" s="611">
        <v>0</v>
      </c>
      <c r="F52" s="7007">
        <v>0</v>
      </c>
      <c r="G52" s="612">
        <f>E52+F52</f>
        <v>0</v>
      </c>
      <c r="H52" s="599">
        <f t="shared" si="13"/>
        <v>0</v>
      </c>
      <c r="I52" s="7028">
        <f t="shared" si="13"/>
        <v>0</v>
      </c>
      <c r="J52" s="600">
        <f t="shared" si="14"/>
        <v>0</v>
      </c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</row>
    <row r="53" spans="1:25" ht="24.75" customHeight="1">
      <c r="A53" s="610" t="s">
        <v>219</v>
      </c>
      <c r="B53" s="611">
        <v>0</v>
      </c>
      <c r="C53" s="7007">
        <v>0</v>
      </c>
      <c r="D53" s="612">
        <f>B53+C53</f>
        <v>0</v>
      </c>
      <c r="E53" s="611">
        <v>0</v>
      </c>
      <c r="F53" s="7007">
        <v>1</v>
      </c>
      <c r="G53" s="612">
        <f>E53+F53</f>
        <v>1</v>
      </c>
      <c r="H53" s="599">
        <f t="shared" si="13"/>
        <v>0</v>
      </c>
      <c r="I53" s="7028">
        <f t="shared" si="13"/>
        <v>1</v>
      </c>
      <c r="J53" s="600">
        <f t="shared" si="14"/>
        <v>1</v>
      </c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</row>
    <row r="54" spans="1:25" ht="24.75" customHeight="1">
      <c r="A54" s="610" t="s">
        <v>156</v>
      </c>
      <c r="B54" s="611">
        <v>0</v>
      </c>
      <c r="C54" s="7007">
        <v>0</v>
      </c>
      <c r="D54" s="612">
        <f>B54+C54</f>
        <v>0</v>
      </c>
      <c r="E54" s="611">
        <v>1</v>
      </c>
      <c r="F54" s="7007">
        <v>0</v>
      </c>
      <c r="G54" s="612">
        <f>E54+F54</f>
        <v>1</v>
      </c>
      <c r="H54" s="599">
        <f t="shared" si="13"/>
        <v>1</v>
      </c>
      <c r="I54" s="7028">
        <f t="shared" si="13"/>
        <v>0</v>
      </c>
      <c r="J54" s="600">
        <f t="shared" si="14"/>
        <v>1</v>
      </c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</row>
    <row r="55" spans="1:25" ht="24.75" customHeight="1">
      <c r="A55" s="610" t="s">
        <v>154</v>
      </c>
      <c r="B55" s="611">
        <v>0</v>
      </c>
      <c r="C55" s="7007">
        <v>0</v>
      </c>
      <c r="D55" s="612">
        <f>B55+C55</f>
        <v>0</v>
      </c>
      <c r="E55" s="611">
        <v>0</v>
      </c>
      <c r="F55" s="7007">
        <v>0</v>
      </c>
      <c r="G55" s="612">
        <f>E55+F55</f>
        <v>0</v>
      </c>
      <c r="H55" s="599">
        <f t="shared" si="13"/>
        <v>0</v>
      </c>
      <c r="I55" s="7028">
        <f t="shared" si="13"/>
        <v>0</v>
      </c>
      <c r="J55" s="600">
        <f t="shared" si="14"/>
        <v>0</v>
      </c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</row>
    <row r="56" spans="1:25" ht="24.75" customHeight="1">
      <c r="A56" s="610" t="s">
        <v>220</v>
      </c>
      <c r="B56" s="611">
        <f t="shared" ref="B56:J56" si="17">SUM(B57:B59)</f>
        <v>0</v>
      </c>
      <c r="C56" s="7007">
        <f t="shared" si="17"/>
        <v>0</v>
      </c>
      <c r="D56" s="612">
        <f t="shared" si="17"/>
        <v>0</v>
      </c>
      <c r="E56" s="611">
        <f t="shared" si="17"/>
        <v>0</v>
      </c>
      <c r="F56" s="7007">
        <f t="shared" si="17"/>
        <v>0</v>
      </c>
      <c r="G56" s="612">
        <f t="shared" si="17"/>
        <v>0</v>
      </c>
      <c r="H56" s="599">
        <f t="shared" si="17"/>
        <v>0</v>
      </c>
      <c r="I56" s="7028">
        <f t="shared" si="17"/>
        <v>0</v>
      </c>
      <c r="J56" s="600">
        <f t="shared" si="17"/>
        <v>0</v>
      </c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</row>
    <row r="57" spans="1:25" ht="24.75" customHeight="1">
      <c r="A57" s="613" t="s">
        <v>333</v>
      </c>
      <c r="B57" s="627">
        <v>0</v>
      </c>
      <c r="C57" s="628">
        <v>0</v>
      </c>
      <c r="D57" s="722">
        <f>B57+C57</f>
        <v>0</v>
      </c>
      <c r="E57" s="627">
        <v>0</v>
      </c>
      <c r="F57" s="628">
        <v>0</v>
      </c>
      <c r="G57" s="612">
        <f t="shared" ref="G57:G65" si="18">E57+F57</f>
        <v>0</v>
      </c>
      <c r="H57" s="599">
        <f t="shared" ref="H57:I65" si="19">B57+E57</f>
        <v>0</v>
      </c>
      <c r="I57" s="7028">
        <f t="shared" si="19"/>
        <v>0</v>
      </c>
      <c r="J57" s="600">
        <f t="shared" ref="J57:J65" si="20">H57+I57</f>
        <v>0</v>
      </c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</row>
    <row r="58" spans="1:25" ht="39.75" customHeight="1">
      <c r="A58" s="613" t="s">
        <v>334</v>
      </c>
      <c r="B58" s="627">
        <v>0</v>
      </c>
      <c r="C58" s="628">
        <v>0</v>
      </c>
      <c r="D58" s="722">
        <f>B58+C58</f>
        <v>0</v>
      </c>
      <c r="E58" s="627">
        <v>0</v>
      </c>
      <c r="F58" s="628">
        <v>0</v>
      </c>
      <c r="G58" s="612">
        <f t="shared" si="18"/>
        <v>0</v>
      </c>
      <c r="H58" s="599">
        <f t="shared" si="19"/>
        <v>0</v>
      </c>
      <c r="I58" s="7028">
        <f t="shared" si="19"/>
        <v>0</v>
      </c>
      <c r="J58" s="600">
        <f t="shared" si="20"/>
        <v>0</v>
      </c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</row>
    <row r="59" spans="1:25" ht="24.75" customHeight="1">
      <c r="A59" s="613" t="s">
        <v>335</v>
      </c>
      <c r="B59" s="627">
        <v>0</v>
      </c>
      <c r="C59" s="628">
        <v>0</v>
      </c>
      <c r="D59" s="722">
        <f>B59+C59</f>
        <v>0</v>
      </c>
      <c r="E59" s="627">
        <v>0</v>
      </c>
      <c r="F59" s="628">
        <v>0</v>
      </c>
      <c r="G59" s="612">
        <f t="shared" si="18"/>
        <v>0</v>
      </c>
      <c r="H59" s="599">
        <f t="shared" si="19"/>
        <v>0</v>
      </c>
      <c r="I59" s="7028">
        <f t="shared" si="19"/>
        <v>0</v>
      </c>
      <c r="J59" s="600">
        <f t="shared" si="20"/>
        <v>0</v>
      </c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</row>
    <row r="60" spans="1:25" ht="24.75" customHeight="1">
      <c r="A60" s="610" t="s">
        <v>221</v>
      </c>
      <c r="B60" s="611">
        <v>0</v>
      </c>
      <c r="C60" s="7007">
        <v>0</v>
      </c>
      <c r="D60" s="612">
        <f t="shared" ref="D60:D65" si="21">B60+C60</f>
        <v>0</v>
      </c>
      <c r="E60" s="611">
        <v>0</v>
      </c>
      <c r="F60" s="7007">
        <v>0</v>
      </c>
      <c r="G60" s="612">
        <f t="shared" si="18"/>
        <v>0</v>
      </c>
      <c r="H60" s="599">
        <f t="shared" si="19"/>
        <v>0</v>
      </c>
      <c r="I60" s="7028">
        <f t="shared" si="19"/>
        <v>0</v>
      </c>
      <c r="J60" s="600">
        <f t="shared" si="20"/>
        <v>0</v>
      </c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</row>
    <row r="61" spans="1:25" ht="24.75" customHeight="1">
      <c r="A61" s="610" t="s">
        <v>375</v>
      </c>
      <c r="B61" s="611">
        <v>0</v>
      </c>
      <c r="C61" s="7007">
        <v>0</v>
      </c>
      <c r="D61" s="612">
        <f t="shared" si="21"/>
        <v>0</v>
      </c>
      <c r="E61" s="611">
        <v>0</v>
      </c>
      <c r="F61" s="7007">
        <v>0</v>
      </c>
      <c r="G61" s="612">
        <f t="shared" si="18"/>
        <v>0</v>
      </c>
      <c r="H61" s="599">
        <f t="shared" si="19"/>
        <v>0</v>
      </c>
      <c r="I61" s="7028">
        <f t="shared" si="19"/>
        <v>0</v>
      </c>
      <c r="J61" s="600">
        <f t="shared" si="20"/>
        <v>0</v>
      </c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</row>
    <row r="62" spans="1:25" ht="24.75" customHeight="1">
      <c r="A62" s="610" t="s">
        <v>376</v>
      </c>
      <c r="B62" s="611">
        <v>0</v>
      </c>
      <c r="C62" s="7007">
        <v>0</v>
      </c>
      <c r="D62" s="612">
        <f t="shared" si="21"/>
        <v>0</v>
      </c>
      <c r="E62" s="611">
        <v>0</v>
      </c>
      <c r="F62" s="7007">
        <v>0</v>
      </c>
      <c r="G62" s="612">
        <f t="shared" si="18"/>
        <v>0</v>
      </c>
      <c r="H62" s="599">
        <f t="shared" si="19"/>
        <v>0</v>
      </c>
      <c r="I62" s="7028">
        <f t="shared" si="19"/>
        <v>0</v>
      </c>
      <c r="J62" s="600">
        <f t="shared" si="20"/>
        <v>0</v>
      </c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</row>
    <row r="63" spans="1:25" ht="24.75" customHeight="1">
      <c r="A63" s="5257" t="s">
        <v>224</v>
      </c>
      <c r="B63" s="4032">
        <v>0</v>
      </c>
      <c r="C63" s="5835">
        <v>0</v>
      </c>
      <c r="D63" s="4054">
        <f t="shared" si="21"/>
        <v>0</v>
      </c>
      <c r="E63" s="4032">
        <v>0</v>
      </c>
      <c r="F63" s="5835">
        <v>0</v>
      </c>
      <c r="G63" s="4054">
        <f t="shared" si="18"/>
        <v>0</v>
      </c>
      <c r="H63" s="4050">
        <f t="shared" si="19"/>
        <v>0</v>
      </c>
      <c r="I63" s="5836">
        <f t="shared" si="19"/>
        <v>0</v>
      </c>
      <c r="J63" s="4055">
        <f t="shared" si="20"/>
        <v>0</v>
      </c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</row>
    <row r="64" spans="1:25" ht="24.75" customHeight="1">
      <c r="A64" s="5260" t="s">
        <v>223</v>
      </c>
      <c r="B64" s="4051">
        <v>0</v>
      </c>
      <c r="C64" s="7039">
        <v>0</v>
      </c>
      <c r="D64" s="4056">
        <f t="shared" si="21"/>
        <v>0</v>
      </c>
      <c r="E64" s="4051">
        <v>0</v>
      </c>
      <c r="F64" s="7039">
        <v>0</v>
      </c>
      <c r="G64" s="4056">
        <f t="shared" si="18"/>
        <v>0</v>
      </c>
      <c r="H64" s="3363">
        <f t="shared" si="19"/>
        <v>0</v>
      </c>
      <c r="I64" s="7030">
        <f t="shared" si="19"/>
        <v>0</v>
      </c>
      <c r="J64" s="3364">
        <f t="shared" si="20"/>
        <v>0</v>
      </c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</row>
    <row r="65" spans="1:25" ht="24.75" customHeight="1" thickBot="1">
      <c r="A65" s="5274" t="s">
        <v>318</v>
      </c>
      <c r="B65" s="611">
        <v>0</v>
      </c>
      <c r="C65" s="7007">
        <v>0</v>
      </c>
      <c r="D65" s="612">
        <f t="shared" si="21"/>
        <v>0</v>
      </c>
      <c r="E65" s="611">
        <v>0</v>
      </c>
      <c r="F65" s="7007">
        <v>0</v>
      </c>
      <c r="G65" s="612">
        <f t="shared" si="18"/>
        <v>0</v>
      </c>
      <c r="H65" s="599">
        <f t="shared" si="19"/>
        <v>0</v>
      </c>
      <c r="I65" s="7028">
        <f t="shared" si="19"/>
        <v>0</v>
      </c>
      <c r="J65" s="600">
        <f t="shared" si="20"/>
        <v>0</v>
      </c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</row>
    <row r="66" spans="1:25" ht="29.25" customHeight="1" thickBot="1">
      <c r="A66" s="5273" t="s">
        <v>19</v>
      </c>
      <c r="B66" s="614">
        <f t="shared" ref="B66:J66" si="22">SUM(B48:B65)-B56</f>
        <v>0</v>
      </c>
      <c r="C66" s="614">
        <f t="shared" si="22"/>
        <v>0</v>
      </c>
      <c r="D66" s="614">
        <f t="shared" si="22"/>
        <v>0</v>
      </c>
      <c r="E66" s="614">
        <f t="shared" si="22"/>
        <v>1</v>
      </c>
      <c r="F66" s="614">
        <f t="shared" si="22"/>
        <v>1</v>
      </c>
      <c r="G66" s="614">
        <f t="shared" si="22"/>
        <v>2</v>
      </c>
      <c r="H66" s="614">
        <f t="shared" si="22"/>
        <v>1</v>
      </c>
      <c r="I66" s="614">
        <f t="shared" si="22"/>
        <v>1</v>
      </c>
      <c r="J66" s="614">
        <f t="shared" si="22"/>
        <v>2</v>
      </c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</row>
    <row r="67" spans="1:25" ht="35.25" customHeight="1" thickBot="1">
      <c r="A67" s="5941" t="s">
        <v>228</v>
      </c>
      <c r="B67" s="7040">
        <f t="shared" ref="B67:J67" si="23">B46+B66</f>
        <v>162</v>
      </c>
      <c r="C67" s="7040">
        <f t="shared" si="23"/>
        <v>35</v>
      </c>
      <c r="D67" s="7040">
        <f t="shared" si="23"/>
        <v>197</v>
      </c>
      <c r="E67" s="7040">
        <f t="shared" si="23"/>
        <v>166</v>
      </c>
      <c r="F67" s="7040">
        <f t="shared" si="23"/>
        <v>29</v>
      </c>
      <c r="G67" s="7040">
        <f t="shared" si="23"/>
        <v>195</v>
      </c>
      <c r="H67" s="7040">
        <f t="shared" si="23"/>
        <v>328</v>
      </c>
      <c r="I67" s="7040">
        <f t="shared" si="23"/>
        <v>64</v>
      </c>
      <c r="J67" s="7040">
        <f t="shared" si="23"/>
        <v>392</v>
      </c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</row>
    <row r="68" spans="1:25" ht="25.5" customHeight="1">
      <c r="A68" s="591"/>
      <c r="B68" s="592"/>
      <c r="C68" s="592"/>
      <c r="D68" s="592"/>
      <c r="E68" s="592"/>
      <c r="F68" s="592"/>
      <c r="G68" s="592"/>
      <c r="H68" s="592"/>
      <c r="I68" s="592"/>
      <c r="J68" s="592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</row>
    <row r="69" spans="1:25" ht="4.5" customHeight="1">
      <c r="A69" s="7905"/>
      <c r="B69" s="7889"/>
      <c r="C69" s="7889"/>
      <c r="D69" s="7889"/>
      <c r="E69" s="7889"/>
      <c r="F69" s="7889"/>
      <c r="G69" s="7889"/>
      <c r="H69" s="7889"/>
      <c r="I69" s="7889"/>
      <c r="J69" s="7889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</row>
    <row r="70" spans="1:25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</row>
    <row r="71" spans="1:25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</row>
    <row r="72" spans="1:25" ht="42.75" customHeight="1">
      <c r="A72" s="593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</row>
    <row r="73" spans="1:25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</row>
    <row r="74" spans="1:25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</row>
    <row r="75" spans="1:25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</row>
    <row r="76" spans="1:25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</row>
    <row r="77" spans="1:25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</row>
    <row r="78" spans="1:25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</row>
    <row r="79" spans="1:25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</row>
    <row r="80" spans="1:25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</row>
    <row r="81" spans="1:25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</row>
    <row r="82" spans="1:25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</row>
    <row r="83" spans="1:25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</row>
    <row r="84" spans="1:25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</row>
    <row r="85" spans="1:25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</row>
    <row r="86" spans="1:25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</row>
    <row r="87" spans="1:25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</row>
    <row r="88" spans="1:25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</row>
    <row r="89" spans="1:25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</row>
    <row r="90" spans="1:25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</row>
    <row r="91" spans="1:25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</row>
    <row r="92" spans="1:25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</row>
    <row r="93" spans="1:25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</row>
    <row r="94" spans="1:25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</row>
    <row r="95" spans="1:25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</row>
    <row r="96" spans="1:25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</row>
    <row r="97" spans="1:25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</row>
    <row r="98" spans="1:25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</row>
    <row r="99" spans="1:25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</row>
    <row r="100" spans="1:25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</row>
    <row r="101" spans="1:25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</row>
    <row r="102" spans="1:25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</row>
    <row r="103" spans="1:25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</row>
    <row r="104" spans="1:25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</row>
    <row r="105" spans="1:25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</row>
    <row r="106" spans="1:25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</row>
    <row r="107" spans="1:25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</row>
    <row r="108" spans="1:25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</row>
    <row r="109" spans="1:25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</row>
    <row r="110" spans="1:25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</row>
    <row r="111" spans="1:25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</row>
    <row r="112" spans="1:25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</row>
    <row r="113" spans="1:25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</row>
    <row r="114" spans="1:25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</row>
    <row r="115" spans="1:25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</row>
    <row r="116" spans="1:25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</row>
    <row r="117" spans="1:25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</row>
    <row r="118" spans="1:25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</row>
    <row r="119" spans="1:25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</row>
    <row r="120" spans="1:25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</row>
    <row r="121" spans="1:25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</row>
    <row r="122" spans="1:25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</row>
    <row r="123" spans="1:25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</row>
    <row r="124" spans="1:25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</row>
    <row r="125" spans="1:25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</row>
    <row r="126" spans="1:25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</row>
    <row r="127" spans="1:25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</row>
    <row r="128" spans="1:25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</row>
    <row r="129" spans="1:25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</row>
    <row r="130" spans="1:25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</row>
    <row r="131" spans="1:25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</row>
    <row r="132" spans="1:25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</row>
    <row r="133" spans="1:25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</row>
    <row r="134" spans="1:25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</row>
    <row r="135" spans="1:25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</row>
    <row r="136" spans="1:25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</row>
    <row r="137" spans="1:25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</row>
    <row r="138" spans="1:25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</row>
    <row r="139" spans="1:25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</row>
    <row r="140" spans="1:25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</row>
    <row r="141" spans="1:25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</row>
    <row r="142" spans="1:25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</row>
    <row r="143" spans="1:25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</row>
    <row r="144" spans="1:25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</row>
    <row r="145" spans="1:25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</row>
    <row r="146" spans="1:25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</row>
    <row r="147" spans="1:25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</row>
    <row r="148" spans="1:25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</row>
    <row r="149" spans="1:25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</row>
    <row r="150" spans="1:25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</row>
    <row r="151" spans="1:25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</row>
    <row r="152" spans="1:25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</row>
    <row r="153" spans="1:25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</row>
    <row r="154" spans="1:25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</row>
    <row r="155" spans="1:25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</row>
    <row r="156" spans="1:25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</row>
    <row r="157" spans="1:25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</row>
    <row r="158" spans="1:25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</row>
    <row r="159" spans="1:25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</row>
    <row r="160" spans="1:25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</row>
    <row r="161" spans="1:25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</row>
    <row r="162" spans="1:25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</row>
    <row r="163" spans="1:25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</row>
    <row r="164" spans="1:25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</row>
    <row r="165" spans="1:25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</row>
    <row r="166" spans="1:25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</row>
    <row r="167" spans="1:25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</row>
    <row r="168" spans="1:25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</row>
    <row r="169" spans="1:25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</row>
    <row r="170" spans="1:25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</row>
    <row r="171" spans="1:25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</row>
    <row r="172" spans="1:25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</row>
    <row r="173" spans="1:25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</row>
    <row r="174" spans="1:25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</row>
    <row r="175" spans="1:25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</row>
    <row r="176" spans="1:25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</row>
    <row r="177" spans="1:25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</row>
    <row r="178" spans="1:25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</row>
    <row r="179" spans="1:25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</row>
    <row r="180" spans="1:25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</row>
    <row r="181" spans="1:25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</row>
    <row r="182" spans="1:25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</row>
    <row r="183" spans="1:25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</row>
    <row r="184" spans="1:25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</row>
    <row r="185" spans="1:25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</row>
    <row r="186" spans="1:25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</row>
    <row r="187" spans="1:25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</row>
    <row r="188" spans="1:25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</row>
    <row r="189" spans="1:25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</row>
    <row r="190" spans="1:25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</row>
    <row r="191" spans="1:25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</row>
    <row r="192" spans="1:25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</row>
    <row r="193" spans="1:25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</row>
    <row r="194" spans="1:25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</row>
    <row r="195" spans="1:25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</row>
    <row r="196" spans="1:25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</row>
    <row r="197" spans="1:25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</row>
    <row r="198" spans="1:25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</row>
    <row r="199" spans="1:25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</row>
    <row r="200" spans="1:25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</row>
    <row r="201" spans="1:25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</row>
    <row r="202" spans="1:25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</row>
    <row r="203" spans="1:25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</row>
    <row r="204" spans="1:25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</row>
    <row r="205" spans="1:25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</row>
    <row r="206" spans="1:25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</row>
    <row r="207" spans="1:25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</row>
    <row r="208" spans="1:25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</row>
    <row r="209" spans="1:25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</row>
    <row r="210" spans="1:25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</row>
    <row r="211" spans="1:25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</row>
    <row r="212" spans="1:25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</row>
    <row r="213" spans="1:25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</row>
    <row r="214" spans="1:25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</row>
    <row r="215" spans="1:25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</row>
    <row r="216" spans="1:25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</row>
    <row r="217" spans="1:25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</row>
    <row r="218" spans="1:25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</row>
    <row r="219" spans="1:25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</row>
    <row r="220" spans="1:25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</row>
    <row r="221" spans="1:25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</row>
    <row r="222" spans="1:25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</row>
    <row r="223" spans="1:25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</row>
    <row r="224" spans="1:25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</row>
    <row r="225" spans="1:25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</row>
    <row r="226" spans="1:25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</row>
    <row r="227" spans="1:25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</row>
    <row r="228" spans="1:25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</row>
    <row r="229" spans="1:25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</row>
    <row r="230" spans="1:25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</row>
    <row r="231" spans="1:25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</row>
    <row r="232" spans="1:25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</row>
    <row r="233" spans="1:25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</row>
    <row r="234" spans="1:25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</row>
    <row r="235" spans="1:25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</row>
    <row r="236" spans="1:25" ht="20.25" customHeight="1">
      <c r="A236" s="561"/>
      <c r="B236" s="561"/>
      <c r="C236" s="561"/>
      <c r="D236" s="561"/>
      <c r="E236" s="561"/>
      <c r="F236" s="561"/>
      <c r="G236" s="561"/>
      <c r="H236" s="561"/>
      <c r="I236" s="561"/>
      <c r="J236" s="561"/>
      <c r="K236" s="561"/>
      <c r="L236" s="561"/>
      <c r="M236" s="561"/>
      <c r="N236" s="561"/>
      <c r="O236" s="561"/>
      <c r="P236" s="561"/>
      <c r="Q236" s="561"/>
      <c r="R236" s="561"/>
      <c r="S236" s="561"/>
      <c r="T236" s="561"/>
      <c r="U236" s="561"/>
      <c r="V236" s="561"/>
      <c r="W236" s="561"/>
      <c r="X236" s="561"/>
      <c r="Y236" s="561"/>
    </row>
    <row r="237" spans="1:25" ht="20.25" customHeight="1">
      <c r="A237" s="561"/>
      <c r="B237" s="561"/>
      <c r="C237" s="561"/>
      <c r="D237" s="561"/>
      <c r="E237" s="561"/>
      <c r="F237" s="561"/>
      <c r="G237" s="561"/>
      <c r="H237" s="561"/>
      <c r="I237" s="561"/>
      <c r="J237" s="561"/>
      <c r="K237" s="561"/>
      <c r="L237" s="561"/>
      <c r="M237" s="561"/>
      <c r="N237" s="561"/>
      <c r="O237" s="561"/>
      <c r="P237" s="561"/>
      <c r="Q237" s="561"/>
      <c r="R237" s="561"/>
      <c r="S237" s="561"/>
      <c r="T237" s="561"/>
      <c r="U237" s="561"/>
      <c r="V237" s="561"/>
      <c r="W237" s="561"/>
      <c r="X237" s="561"/>
      <c r="Y237" s="561"/>
    </row>
    <row r="238" spans="1:25" ht="20.25" customHeight="1">
      <c r="A238" s="561"/>
      <c r="B238" s="561"/>
      <c r="C238" s="561"/>
      <c r="D238" s="561"/>
      <c r="E238" s="561"/>
      <c r="F238" s="561"/>
      <c r="G238" s="561"/>
      <c r="H238" s="561"/>
      <c r="I238" s="561"/>
      <c r="J238" s="561"/>
      <c r="K238" s="561"/>
      <c r="L238" s="561"/>
      <c r="M238" s="561"/>
      <c r="N238" s="561"/>
      <c r="O238" s="561"/>
      <c r="P238" s="561"/>
      <c r="Q238" s="561"/>
      <c r="R238" s="561"/>
      <c r="S238" s="561"/>
      <c r="T238" s="561"/>
      <c r="U238" s="561"/>
      <c r="V238" s="561"/>
      <c r="W238" s="561"/>
      <c r="X238" s="561"/>
      <c r="Y238" s="561"/>
    </row>
    <row r="239" spans="1:25" ht="20.25" customHeight="1">
      <c r="A239" s="561"/>
      <c r="B239" s="561"/>
      <c r="C239" s="561"/>
      <c r="D239" s="561"/>
      <c r="E239" s="561"/>
      <c r="F239" s="561"/>
      <c r="G239" s="561"/>
      <c r="H239" s="561"/>
      <c r="I239" s="561"/>
      <c r="J239" s="561"/>
      <c r="K239" s="561"/>
      <c r="L239" s="561"/>
      <c r="M239" s="561"/>
      <c r="N239" s="561"/>
      <c r="O239" s="561"/>
      <c r="P239" s="561"/>
      <c r="Q239" s="561"/>
      <c r="R239" s="561"/>
      <c r="S239" s="561"/>
      <c r="T239" s="561"/>
      <c r="U239" s="561"/>
      <c r="V239" s="561"/>
      <c r="W239" s="561"/>
      <c r="X239" s="561"/>
      <c r="Y239" s="561"/>
    </row>
    <row r="240" spans="1:25" ht="20.25" customHeight="1">
      <c r="A240" s="561"/>
      <c r="B240" s="561"/>
      <c r="C240" s="561"/>
      <c r="D240" s="561"/>
      <c r="E240" s="561"/>
      <c r="F240" s="561"/>
      <c r="G240" s="561"/>
      <c r="H240" s="561"/>
      <c r="I240" s="561"/>
      <c r="J240" s="561"/>
      <c r="K240" s="561"/>
      <c r="L240" s="561"/>
      <c r="M240" s="561"/>
      <c r="N240" s="561"/>
      <c r="O240" s="561"/>
      <c r="P240" s="561"/>
      <c r="Q240" s="561"/>
      <c r="R240" s="561"/>
      <c r="S240" s="561"/>
      <c r="T240" s="561"/>
      <c r="U240" s="561"/>
      <c r="V240" s="561"/>
      <c r="W240" s="561"/>
      <c r="X240" s="561"/>
      <c r="Y240" s="561"/>
    </row>
    <row r="241" spans="1:25" ht="20.25" customHeight="1">
      <c r="A241" s="561"/>
      <c r="B241" s="561"/>
      <c r="C241" s="561"/>
      <c r="D241" s="561"/>
      <c r="E241" s="561"/>
      <c r="F241" s="561"/>
      <c r="G241" s="561"/>
      <c r="H241" s="561"/>
      <c r="I241" s="561"/>
      <c r="J241" s="561"/>
      <c r="K241" s="561"/>
      <c r="L241" s="561"/>
      <c r="M241" s="561"/>
      <c r="N241" s="561"/>
      <c r="O241" s="561"/>
      <c r="P241" s="561"/>
      <c r="Q241" s="561"/>
      <c r="R241" s="561"/>
      <c r="S241" s="561"/>
      <c r="T241" s="561"/>
      <c r="U241" s="561"/>
      <c r="V241" s="561"/>
      <c r="W241" s="561"/>
      <c r="X241" s="561"/>
      <c r="Y241" s="561"/>
    </row>
    <row r="242" spans="1:25" ht="20.25" customHeight="1">
      <c r="A242" s="561"/>
      <c r="B242" s="561"/>
      <c r="C242" s="561"/>
      <c r="D242" s="561"/>
      <c r="E242" s="561"/>
      <c r="F242" s="561"/>
      <c r="G242" s="561"/>
      <c r="H242" s="561"/>
      <c r="I242" s="561"/>
      <c r="J242" s="561"/>
      <c r="K242" s="561"/>
      <c r="L242" s="561"/>
      <c r="M242" s="561"/>
      <c r="N242" s="561"/>
      <c r="O242" s="561"/>
      <c r="P242" s="561"/>
      <c r="Q242" s="561"/>
      <c r="R242" s="561"/>
      <c r="S242" s="561"/>
      <c r="T242" s="561"/>
      <c r="U242" s="561"/>
      <c r="V242" s="561"/>
      <c r="W242" s="561"/>
      <c r="X242" s="561"/>
      <c r="Y242" s="561"/>
    </row>
    <row r="243" spans="1:25" ht="20.25" customHeight="1">
      <c r="A243" s="561"/>
      <c r="B243" s="561"/>
      <c r="C243" s="561"/>
      <c r="D243" s="561"/>
      <c r="E243" s="561"/>
      <c r="F243" s="561"/>
      <c r="G243" s="561"/>
      <c r="H243" s="561"/>
      <c r="I243" s="561"/>
      <c r="J243" s="561"/>
      <c r="K243" s="561"/>
      <c r="L243" s="561"/>
      <c r="M243" s="561"/>
      <c r="N243" s="561"/>
      <c r="O243" s="561"/>
      <c r="P243" s="561"/>
      <c r="Q243" s="561"/>
      <c r="R243" s="561"/>
      <c r="S243" s="561"/>
      <c r="T243" s="561"/>
      <c r="U243" s="561"/>
      <c r="V243" s="561"/>
      <c r="W243" s="561"/>
      <c r="X243" s="561"/>
      <c r="Y243" s="561"/>
    </row>
    <row r="244" spans="1:25" ht="20.25" customHeight="1">
      <c r="A244" s="561"/>
      <c r="B244" s="561"/>
      <c r="C244" s="561"/>
      <c r="D244" s="561"/>
      <c r="E244" s="561"/>
      <c r="F244" s="561"/>
      <c r="G244" s="561"/>
      <c r="H244" s="561"/>
      <c r="I244" s="561"/>
      <c r="J244" s="561"/>
      <c r="K244" s="561"/>
      <c r="L244" s="561"/>
      <c r="M244" s="561"/>
      <c r="N244" s="561"/>
      <c r="O244" s="561"/>
      <c r="P244" s="561"/>
      <c r="Q244" s="561"/>
      <c r="R244" s="561"/>
      <c r="S244" s="561"/>
      <c r="T244" s="561"/>
      <c r="U244" s="561"/>
      <c r="V244" s="561"/>
      <c r="W244" s="561"/>
      <c r="X244" s="561"/>
      <c r="Y244" s="561"/>
    </row>
    <row r="245" spans="1:25" ht="20.25" customHeight="1">
      <c r="A245" s="561"/>
      <c r="B245" s="561"/>
      <c r="C245" s="561"/>
      <c r="D245" s="561"/>
      <c r="E245" s="561"/>
      <c r="F245" s="561"/>
      <c r="G245" s="561"/>
      <c r="H245" s="561"/>
      <c r="I245" s="561"/>
      <c r="J245" s="561"/>
      <c r="K245" s="561"/>
      <c r="L245" s="561"/>
      <c r="M245" s="561"/>
      <c r="N245" s="561"/>
      <c r="O245" s="561"/>
      <c r="P245" s="561"/>
      <c r="Q245" s="561"/>
      <c r="R245" s="561"/>
      <c r="S245" s="561"/>
      <c r="T245" s="561"/>
      <c r="U245" s="561"/>
      <c r="V245" s="561"/>
      <c r="W245" s="561"/>
      <c r="X245" s="561"/>
      <c r="Y245" s="561"/>
    </row>
    <row r="246" spans="1:25" ht="20.25" customHeight="1">
      <c r="A246" s="561"/>
      <c r="B246" s="561"/>
      <c r="C246" s="561"/>
      <c r="D246" s="561"/>
      <c r="E246" s="561"/>
      <c r="F246" s="561"/>
      <c r="G246" s="561"/>
      <c r="H246" s="561"/>
      <c r="I246" s="561"/>
      <c r="J246" s="561"/>
      <c r="K246" s="561"/>
      <c r="L246" s="561"/>
      <c r="M246" s="561"/>
      <c r="N246" s="561"/>
      <c r="O246" s="561"/>
      <c r="P246" s="561"/>
      <c r="Q246" s="561"/>
      <c r="R246" s="561"/>
      <c r="S246" s="561"/>
      <c r="T246" s="561"/>
      <c r="U246" s="561"/>
      <c r="V246" s="561"/>
      <c r="W246" s="561"/>
      <c r="X246" s="561"/>
      <c r="Y246" s="561"/>
    </row>
    <row r="247" spans="1:25" ht="20.25" customHeight="1">
      <c r="A247" s="561"/>
      <c r="B247" s="561"/>
      <c r="C247" s="561"/>
      <c r="D247" s="561"/>
      <c r="E247" s="561"/>
      <c r="F247" s="561"/>
      <c r="G247" s="561"/>
      <c r="H247" s="561"/>
      <c r="I247" s="561"/>
      <c r="J247" s="561"/>
      <c r="K247" s="561"/>
      <c r="L247" s="561"/>
      <c r="M247" s="561"/>
      <c r="N247" s="561"/>
      <c r="O247" s="561"/>
      <c r="P247" s="561"/>
      <c r="Q247" s="561"/>
      <c r="R247" s="561"/>
      <c r="S247" s="561"/>
      <c r="T247" s="561"/>
      <c r="U247" s="561"/>
      <c r="V247" s="561"/>
      <c r="W247" s="561"/>
      <c r="X247" s="561"/>
      <c r="Y247" s="561"/>
    </row>
    <row r="248" spans="1:25" ht="20.25" customHeight="1">
      <c r="A248" s="561"/>
      <c r="B248" s="561"/>
      <c r="C248" s="561"/>
      <c r="D248" s="561"/>
      <c r="E248" s="561"/>
      <c r="F248" s="561"/>
      <c r="G248" s="561"/>
      <c r="H248" s="561"/>
      <c r="I248" s="561"/>
      <c r="J248" s="561"/>
      <c r="K248" s="561"/>
      <c r="L248" s="561"/>
      <c r="M248" s="561"/>
      <c r="N248" s="561"/>
      <c r="O248" s="561"/>
      <c r="P248" s="561"/>
      <c r="Q248" s="561"/>
      <c r="R248" s="561"/>
      <c r="S248" s="561"/>
      <c r="T248" s="561"/>
      <c r="U248" s="561"/>
      <c r="V248" s="561"/>
      <c r="W248" s="561"/>
      <c r="X248" s="561"/>
      <c r="Y248" s="561"/>
    </row>
    <row r="249" spans="1:25" ht="20.25" customHeight="1">
      <c r="A249" s="561"/>
      <c r="B249" s="561"/>
      <c r="C249" s="561"/>
      <c r="D249" s="561"/>
      <c r="E249" s="561"/>
      <c r="F249" s="561"/>
      <c r="G249" s="561"/>
      <c r="H249" s="561"/>
      <c r="I249" s="561"/>
      <c r="J249" s="561"/>
      <c r="K249" s="561"/>
      <c r="L249" s="561"/>
      <c r="M249" s="561"/>
      <c r="N249" s="561"/>
      <c r="O249" s="561"/>
      <c r="P249" s="561"/>
      <c r="Q249" s="561"/>
      <c r="R249" s="561"/>
      <c r="S249" s="561"/>
      <c r="T249" s="561"/>
      <c r="U249" s="561"/>
      <c r="V249" s="561"/>
      <c r="W249" s="561"/>
      <c r="X249" s="561"/>
      <c r="Y249" s="561"/>
    </row>
    <row r="250" spans="1:25" ht="20.25" customHeight="1">
      <c r="A250" s="561"/>
      <c r="B250" s="561"/>
      <c r="C250" s="561"/>
      <c r="D250" s="561"/>
      <c r="E250" s="561"/>
      <c r="F250" s="561"/>
      <c r="G250" s="561"/>
      <c r="H250" s="561"/>
      <c r="I250" s="561"/>
      <c r="J250" s="561"/>
      <c r="K250" s="561"/>
      <c r="L250" s="561"/>
      <c r="M250" s="561"/>
      <c r="N250" s="561"/>
      <c r="O250" s="561"/>
      <c r="P250" s="561"/>
      <c r="Q250" s="561"/>
      <c r="R250" s="561"/>
      <c r="S250" s="561"/>
      <c r="T250" s="561"/>
      <c r="U250" s="561"/>
      <c r="V250" s="561"/>
      <c r="W250" s="561"/>
      <c r="X250" s="561"/>
      <c r="Y250" s="561"/>
    </row>
    <row r="251" spans="1:25" ht="20.25" customHeight="1">
      <c r="A251" s="561"/>
      <c r="B251" s="561"/>
      <c r="C251" s="561"/>
      <c r="D251" s="561"/>
      <c r="E251" s="561"/>
      <c r="F251" s="561"/>
      <c r="G251" s="561"/>
      <c r="H251" s="561"/>
      <c r="I251" s="561"/>
      <c r="J251" s="561"/>
      <c r="K251" s="561"/>
      <c r="L251" s="561"/>
      <c r="M251" s="561"/>
      <c r="N251" s="561"/>
      <c r="O251" s="561"/>
      <c r="P251" s="561"/>
      <c r="Q251" s="561"/>
      <c r="R251" s="561"/>
      <c r="S251" s="561"/>
      <c r="T251" s="561"/>
      <c r="U251" s="561"/>
      <c r="V251" s="561"/>
      <c r="W251" s="561"/>
      <c r="X251" s="561"/>
      <c r="Y251" s="561"/>
    </row>
    <row r="252" spans="1:25" ht="20.25" customHeight="1">
      <c r="A252" s="561"/>
      <c r="B252" s="561"/>
      <c r="C252" s="561"/>
      <c r="D252" s="561"/>
      <c r="E252" s="561"/>
      <c r="F252" s="561"/>
      <c r="G252" s="561"/>
      <c r="H252" s="561"/>
      <c r="I252" s="561"/>
      <c r="J252" s="561"/>
      <c r="K252" s="561"/>
      <c r="L252" s="561"/>
      <c r="M252" s="561"/>
      <c r="N252" s="561"/>
      <c r="O252" s="561"/>
      <c r="P252" s="561"/>
      <c r="Q252" s="561"/>
      <c r="R252" s="561"/>
      <c r="S252" s="561"/>
      <c r="T252" s="561"/>
      <c r="U252" s="561"/>
      <c r="V252" s="561"/>
      <c r="W252" s="561"/>
      <c r="X252" s="561"/>
      <c r="Y252" s="561"/>
    </row>
    <row r="253" spans="1:25" ht="20.25" customHeight="1">
      <c r="A253" s="561"/>
      <c r="B253" s="561"/>
      <c r="C253" s="561"/>
      <c r="D253" s="561"/>
      <c r="E253" s="561"/>
      <c r="F253" s="561"/>
      <c r="G253" s="561"/>
      <c r="H253" s="561"/>
      <c r="I253" s="561"/>
      <c r="J253" s="561"/>
      <c r="K253" s="561"/>
      <c r="L253" s="561"/>
      <c r="M253" s="561"/>
      <c r="N253" s="561"/>
      <c r="O253" s="561"/>
      <c r="P253" s="561"/>
      <c r="Q253" s="561"/>
      <c r="R253" s="561"/>
      <c r="S253" s="561"/>
      <c r="T253" s="561"/>
      <c r="U253" s="561"/>
      <c r="V253" s="561"/>
      <c r="W253" s="561"/>
      <c r="X253" s="561"/>
      <c r="Y253" s="561"/>
    </row>
    <row r="254" spans="1:25" ht="20.25" customHeight="1">
      <c r="A254" s="561"/>
      <c r="B254" s="561"/>
      <c r="C254" s="561"/>
      <c r="D254" s="561"/>
      <c r="E254" s="561"/>
      <c r="F254" s="561"/>
      <c r="G254" s="561"/>
      <c r="H254" s="561"/>
      <c r="I254" s="561"/>
      <c r="J254" s="561"/>
      <c r="K254" s="561"/>
      <c r="L254" s="561"/>
      <c r="M254" s="561"/>
      <c r="N254" s="561"/>
      <c r="O254" s="561"/>
      <c r="P254" s="561"/>
      <c r="Q254" s="561"/>
      <c r="R254" s="561"/>
      <c r="S254" s="561"/>
      <c r="T254" s="561"/>
      <c r="U254" s="561"/>
      <c r="V254" s="561"/>
      <c r="W254" s="561"/>
      <c r="X254" s="561"/>
      <c r="Y254" s="561"/>
    </row>
    <row r="255" spans="1:25" ht="20.25" customHeight="1">
      <c r="A255" s="561"/>
      <c r="B255" s="561"/>
      <c r="C255" s="561"/>
      <c r="D255" s="561"/>
      <c r="E255" s="561"/>
      <c r="F255" s="561"/>
      <c r="G255" s="561"/>
      <c r="H255" s="561"/>
      <c r="I255" s="561"/>
      <c r="J255" s="561"/>
      <c r="K255" s="561"/>
      <c r="L255" s="561"/>
      <c r="M255" s="561"/>
      <c r="N255" s="561"/>
      <c r="O255" s="561"/>
      <c r="P255" s="561"/>
      <c r="Q255" s="561"/>
      <c r="R255" s="561"/>
      <c r="S255" s="561"/>
      <c r="T255" s="561"/>
      <c r="U255" s="561"/>
      <c r="V255" s="561"/>
      <c r="W255" s="561"/>
      <c r="X255" s="561"/>
      <c r="Y255" s="561"/>
    </row>
    <row r="256" spans="1:25" ht="20.25" customHeight="1">
      <c r="A256" s="561"/>
      <c r="B256" s="561"/>
      <c r="C256" s="561"/>
      <c r="D256" s="561"/>
      <c r="E256" s="561"/>
      <c r="F256" s="561"/>
      <c r="G256" s="561"/>
      <c r="H256" s="561"/>
      <c r="I256" s="561"/>
      <c r="J256" s="561"/>
      <c r="K256" s="561"/>
      <c r="L256" s="561"/>
      <c r="M256" s="561"/>
      <c r="N256" s="561"/>
      <c r="O256" s="561"/>
      <c r="P256" s="561"/>
      <c r="Q256" s="561"/>
      <c r="R256" s="561"/>
      <c r="S256" s="561"/>
      <c r="T256" s="561"/>
      <c r="U256" s="561"/>
      <c r="V256" s="561"/>
      <c r="W256" s="561"/>
      <c r="X256" s="561"/>
      <c r="Y256" s="561"/>
    </row>
    <row r="257" spans="1:25" ht="20.25" customHeight="1">
      <c r="A257" s="561"/>
      <c r="B257" s="561"/>
      <c r="C257" s="561"/>
      <c r="D257" s="561"/>
      <c r="E257" s="561"/>
      <c r="F257" s="561"/>
      <c r="G257" s="561"/>
      <c r="H257" s="561"/>
      <c r="I257" s="561"/>
      <c r="J257" s="561"/>
      <c r="K257" s="561"/>
      <c r="L257" s="561"/>
      <c r="M257" s="561"/>
      <c r="N257" s="561"/>
      <c r="O257" s="561"/>
      <c r="P257" s="561"/>
      <c r="Q257" s="561"/>
      <c r="R257" s="561"/>
      <c r="S257" s="561"/>
      <c r="T257" s="561"/>
      <c r="U257" s="561"/>
      <c r="V257" s="561"/>
      <c r="W257" s="561"/>
      <c r="X257" s="561"/>
      <c r="Y257" s="561"/>
    </row>
    <row r="258" spans="1:25" ht="20.25" customHeight="1">
      <c r="A258" s="561"/>
      <c r="B258" s="561"/>
      <c r="C258" s="561"/>
      <c r="D258" s="561"/>
      <c r="E258" s="561"/>
      <c r="F258" s="561"/>
      <c r="G258" s="561"/>
      <c r="H258" s="561"/>
      <c r="I258" s="561"/>
      <c r="J258" s="561"/>
      <c r="K258" s="561"/>
      <c r="L258" s="561"/>
      <c r="M258" s="561"/>
      <c r="N258" s="561"/>
      <c r="O258" s="561"/>
      <c r="P258" s="561"/>
      <c r="Q258" s="561"/>
      <c r="R258" s="561"/>
      <c r="S258" s="561"/>
      <c r="T258" s="561"/>
      <c r="U258" s="561"/>
      <c r="V258" s="561"/>
      <c r="W258" s="561"/>
      <c r="X258" s="561"/>
      <c r="Y258" s="561"/>
    </row>
    <row r="259" spans="1:25" ht="20.25" customHeight="1">
      <c r="A259" s="561"/>
      <c r="B259" s="561"/>
      <c r="C259" s="561"/>
      <c r="D259" s="561"/>
      <c r="E259" s="561"/>
      <c r="F259" s="561"/>
      <c r="G259" s="561"/>
      <c r="H259" s="561"/>
      <c r="I259" s="561"/>
      <c r="J259" s="561"/>
      <c r="K259" s="561"/>
      <c r="L259" s="561"/>
      <c r="M259" s="561"/>
      <c r="N259" s="561"/>
      <c r="O259" s="561"/>
      <c r="P259" s="561"/>
      <c r="Q259" s="561"/>
      <c r="R259" s="561"/>
      <c r="S259" s="561"/>
      <c r="T259" s="561"/>
      <c r="U259" s="561"/>
      <c r="V259" s="561"/>
      <c r="W259" s="561"/>
      <c r="X259" s="561"/>
      <c r="Y259" s="561"/>
    </row>
    <row r="260" spans="1:25" ht="20.25" customHeight="1">
      <c r="A260" s="561"/>
      <c r="B260" s="561"/>
      <c r="C260" s="561"/>
      <c r="D260" s="561"/>
      <c r="E260" s="561"/>
      <c r="F260" s="561"/>
      <c r="G260" s="561"/>
      <c r="H260" s="561"/>
      <c r="I260" s="561"/>
      <c r="J260" s="561"/>
      <c r="K260" s="561"/>
      <c r="L260" s="561"/>
      <c r="M260" s="561"/>
      <c r="N260" s="561"/>
      <c r="O260" s="561"/>
      <c r="P260" s="561"/>
      <c r="Q260" s="561"/>
      <c r="R260" s="561"/>
      <c r="S260" s="561"/>
      <c r="T260" s="561"/>
      <c r="U260" s="561"/>
      <c r="V260" s="561"/>
      <c r="W260" s="561"/>
      <c r="X260" s="561"/>
      <c r="Y260" s="561"/>
    </row>
    <row r="261" spans="1:25" ht="20.25" customHeight="1">
      <c r="A261" s="561"/>
      <c r="B261" s="561"/>
      <c r="C261" s="561"/>
      <c r="D261" s="561"/>
      <c r="E261" s="561"/>
      <c r="F261" s="561"/>
      <c r="G261" s="561"/>
      <c r="H261" s="561"/>
      <c r="I261" s="561"/>
      <c r="J261" s="561"/>
      <c r="K261" s="561"/>
      <c r="L261" s="561"/>
      <c r="M261" s="561"/>
      <c r="N261" s="561"/>
      <c r="O261" s="561"/>
      <c r="P261" s="561"/>
      <c r="Q261" s="561"/>
      <c r="R261" s="561"/>
      <c r="S261" s="561"/>
      <c r="T261" s="561"/>
      <c r="U261" s="561"/>
      <c r="V261" s="561"/>
      <c r="W261" s="561"/>
      <c r="X261" s="561"/>
      <c r="Y261" s="561"/>
    </row>
    <row r="262" spans="1:25" ht="20.25" customHeight="1">
      <c r="A262" s="561"/>
      <c r="B262" s="561"/>
      <c r="C262" s="561"/>
      <c r="D262" s="561"/>
      <c r="E262" s="561"/>
      <c r="F262" s="561"/>
      <c r="G262" s="561"/>
      <c r="H262" s="561"/>
      <c r="I262" s="561"/>
      <c r="J262" s="561"/>
      <c r="K262" s="561"/>
      <c r="L262" s="561"/>
      <c r="M262" s="561"/>
      <c r="N262" s="561"/>
      <c r="O262" s="561"/>
      <c r="P262" s="561"/>
      <c r="Q262" s="561"/>
      <c r="R262" s="561"/>
      <c r="S262" s="561"/>
      <c r="T262" s="561"/>
      <c r="U262" s="561"/>
      <c r="V262" s="561"/>
      <c r="W262" s="561"/>
      <c r="X262" s="561"/>
      <c r="Y262" s="561"/>
    </row>
    <row r="263" spans="1:25" ht="20.25" customHeight="1">
      <c r="A263" s="561"/>
      <c r="B263" s="561"/>
      <c r="C263" s="561"/>
      <c r="D263" s="561"/>
      <c r="E263" s="561"/>
      <c r="F263" s="561"/>
      <c r="G263" s="561"/>
      <c r="H263" s="561"/>
      <c r="I263" s="561"/>
      <c r="J263" s="561"/>
      <c r="K263" s="561"/>
      <c r="L263" s="561"/>
      <c r="M263" s="561"/>
      <c r="N263" s="561"/>
      <c r="O263" s="561"/>
      <c r="P263" s="561"/>
      <c r="Q263" s="561"/>
      <c r="R263" s="561"/>
      <c r="S263" s="561"/>
      <c r="T263" s="561"/>
      <c r="U263" s="561"/>
      <c r="V263" s="561"/>
      <c r="W263" s="561"/>
      <c r="X263" s="561"/>
      <c r="Y263" s="561"/>
    </row>
    <row r="264" spans="1:25" ht="20.25" customHeight="1">
      <c r="A264" s="561"/>
      <c r="B264" s="561"/>
      <c r="C264" s="561"/>
      <c r="D264" s="561"/>
      <c r="E264" s="561"/>
      <c r="F264" s="561"/>
      <c r="G264" s="561"/>
      <c r="H264" s="561"/>
      <c r="I264" s="561"/>
      <c r="J264" s="561"/>
      <c r="K264" s="561"/>
      <c r="L264" s="561"/>
      <c r="M264" s="561"/>
      <c r="N264" s="561"/>
      <c r="O264" s="561"/>
      <c r="P264" s="561"/>
      <c r="Q264" s="561"/>
      <c r="R264" s="561"/>
      <c r="S264" s="561"/>
      <c r="T264" s="561"/>
      <c r="U264" s="561"/>
      <c r="V264" s="561"/>
      <c r="W264" s="561"/>
      <c r="X264" s="561"/>
      <c r="Y264" s="561"/>
    </row>
    <row r="265" spans="1:25" ht="20.25" customHeight="1">
      <c r="A265" s="561"/>
      <c r="B265" s="561"/>
      <c r="C265" s="561"/>
      <c r="D265" s="561"/>
      <c r="E265" s="561"/>
      <c r="F265" s="561"/>
      <c r="G265" s="561"/>
      <c r="H265" s="561"/>
      <c r="I265" s="561"/>
      <c r="J265" s="561"/>
      <c r="K265" s="561"/>
      <c r="L265" s="561"/>
      <c r="M265" s="561"/>
      <c r="N265" s="561"/>
      <c r="O265" s="561"/>
      <c r="P265" s="561"/>
      <c r="Q265" s="561"/>
      <c r="R265" s="561"/>
      <c r="S265" s="561"/>
      <c r="T265" s="561"/>
      <c r="U265" s="561"/>
      <c r="V265" s="561"/>
      <c r="W265" s="561"/>
      <c r="X265" s="561"/>
      <c r="Y265" s="561"/>
    </row>
    <row r="266" spans="1:25" ht="20.25" customHeight="1">
      <c r="A266" s="561"/>
      <c r="B266" s="561"/>
      <c r="C266" s="561"/>
      <c r="D266" s="561"/>
      <c r="E266" s="561"/>
      <c r="F266" s="561"/>
      <c r="G266" s="561"/>
      <c r="H266" s="561"/>
      <c r="I266" s="561"/>
      <c r="J266" s="561"/>
      <c r="K266" s="561"/>
      <c r="L266" s="561"/>
      <c r="M266" s="561"/>
      <c r="N266" s="561"/>
      <c r="O266" s="561"/>
      <c r="P266" s="561"/>
      <c r="Q266" s="561"/>
      <c r="R266" s="561"/>
      <c r="S266" s="561"/>
      <c r="T266" s="561"/>
      <c r="U266" s="561"/>
      <c r="V266" s="561"/>
      <c r="W266" s="561"/>
      <c r="X266" s="561"/>
      <c r="Y266" s="561"/>
    </row>
    <row r="267" spans="1:25" ht="20.25" customHeight="1">
      <c r="A267" s="561"/>
      <c r="B267" s="561"/>
      <c r="C267" s="561"/>
      <c r="D267" s="561"/>
      <c r="E267" s="561"/>
      <c r="F267" s="561"/>
      <c r="G267" s="561"/>
      <c r="H267" s="561"/>
      <c r="I267" s="561"/>
      <c r="J267" s="561"/>
      <c r="K267" s="561"/>
      <c r="L267" s="561"/>
      <c r="M267" s="561"/>
      <c r="N267" s="561"/>
      <c r="O267" s="561"/>
      <c r="P267" s="561"/>
      <c r="Q267" s="561"/>
      <c r="R267" s="561"/>
      <c r="S267" s="561"/>
      <c r="T267" s="561"/>
      <c r="U267" s="561"/>
      <c r="V267" s="561"/>
      <c r="W267" s="561"/>
      <c r="X267" s="561"/>
      <c r="Y267" s="561"/>
    </row>
    <row r="268" spans="1:25" ht="20.25" customHeight="1">
      <c r="A268" s="561"/>
      <c r="B268" s="561"/>
      <c r="C268" s="561"/>
      <c r="D268" s="561"/>
      <c r="E268" s="561"/>
      <c r="F268" s="561"/>
      <c r="G268" s="561"/>
      <c r="H268" s="561"/>
      <c r="I268" s="561"/>
      <c r="J268" s="561"/>
      <c r="K268" s="561"/>
      <c r="L268" s="561"/>
      <c r="M268" s="561"/>
      <c r="N268" s="561"/>
      <c r="O268" s="561"/>
      <c r="P268" s="561"/>
      <c r="Q268" s="561"/>
      <c r="R268" s="561"/>
      <c r="S268" s="561"/>
      <c r="T268" s="561"/>
      <c r="U268" s="561"/>
      <c r="V268" s="561"/>
      <c r="W268" s="561"/>
      <c r="X268" s="561"/>
      <c r="Y268" s="561"/>
    </row>
    <row r="269" spans="1:25" ht="20.25" customHeight="1">
      <c r="A269" s="561"/>
      <c r="B269" s="561"/>
      <c r="C269" s="561"/>
      <c r="D269" s="561"/>
      <c r="E269" s="561"/>
      <c r="F269" s="561"/>
      <c r="G269" s="561"/>
      <c r="H269" s="561"/>
      <c r="I269" s="561"/>
      <c r="J269" s="561"/>
      <c r="K269" s="561"/>
      <c r="L269" s="561"/>
      <c r="M269" s="561"/>
      <c r="N269" s="561"/>
      <c r="O269" s="561"/>
      <c r="P269" s="561"/>
      <c r="Q269" s="561"/>
      <c r="R269" s="561"/>
      <c r="S269" s="561"/>
      <c r="T269" s="561"/>
      <c r="U269" s="561"/>
      <c r="V269" s="561"/>
      <c r="W269" s="561"/>
      <c r="X269" s="561"/>
      <c r="Y269" s="561"/>
    </row>
    <row r="270" spans="1:25" ht="20.25" customHeight="1">
      <c r="A270" s="561"/>
      <c r="B270" s="561"/>
      <c r="C270" s="561"/>
      <c r="D270" s="561"/>
      <c r="E270" s="561"/>
      <c r="F270" s="561"/>
      <c r="G270" s="561"/>
      <c r="H270" s="561"/>
      <c r="I270" s="561"/>
      <c r="J270" s="561"/>
      <c r="K270" s="561"/>
      <c r="L270" s="561"/>
      <c r="M270" s="561"/>
      <c r="N270" s="561"/>
      <c r="O270" s="561"/>
      <c r="P270" s="561"/>
      <c r="Q270" s="561"/>
      <c r="R270" s="561"/>
      <c r="S270" s="561"/>
      <c r="T270" s="561"/>
      <c r="U270" s="561"/>
      <c r="V270" s="561"/>
      <c r="W270" s="561"/>
      <c r="X270" s="561"/>
      <c r="Y270" s="561"/>
    </row>
    <row r="271" spans="1:25" ht="20.25" customHeight="1">
      <c r="A271" s="561"/>
      <c r="B271" s="561"/>
      <c r="C271" s="561"/>
      <c r="D271" s="561"/>
      <c r="E271" s="561"/>
      <c r="F271" s="561"/>
      <c r="G271" s="561"/>
      <c r="H271" s="561"/>
      <c r="I271" s="561"/>
      <c r="J271" s="561"/>
      <c r="K271" s="561"/>
      <c r="L271" s="561"/>
      <c r="M271" s="561"/>
      <c r="N271" s="561"/>
      <c r="O271" s="561"/>
      <c r="P271" s="561"/>
      <c r="Q271" s="561"/>
      <c r="R271" s="561"/>
      <c r="S271" s="561"/>
      <c r="T271" s="561"/>
      <c r="U271" s="561"/>
      <c r="V271" s="561"/>
      <c r="W271" s="561"/>
      <c r="X271" s="561"/>
      <c r="Y271" s="561"/>
    </row>
    <row r="272" spans="1:25" ht="20.25" customHeight="1">
      <c r="A272" s="561"/>
      <c r="B272" s="561"/>
      <c r="C272" s="561"/>
      <c r="D272" s="561"/>
      <c r="E272" s="561"/>
      <c r="F272" s="561"/>
      <c r="G272" s="561"/>
      <c r="H272" s="561"/>
      <c r="I272" s="561"/>
      <c r="J272" s="561"/>
      <c r="K272" s="561"/>
      <c r="L272" s="561"/>
      <c r="M272" s="561"/>
      <c r="N272" s="561"/>
      <c r="O272" s="561"/>
      <c r="P272" s="561"/>
      <c r="Q272" s="561"/>
      <c r="R272" s="561"/>
      <c r="S272" s="561"/>
      <c r="T272" s="561"/>
      <c r="U272" s="561"/>
      <c r="V272" s="561"/>
      <c r="W272" s="561"/>
      <c r="X272" s="561"/>
      <c r="Y272" s="561"/>
    </row>
    <row r="273" spans="1:25" ht="20.25" customHeight="1">
      <c r="A273" s="561"/>
      <c r="B273" s="561"/>
      <c r="C273" s="561"/>
      <c r="D273" s="561"/>
      <c r="E273" s="561"/>
      <c r="F273" s="561"/>
      <c r="G273" s="561"/>
      <c r="H273" s="561"/>
      <c r="I273" s="561"/>
      <c r="J273" s="561"/>
      <c r="K273" s="561"/>
      <c r="L273" s="561"/>
      <c r="M273" s="561"/>
      <c r="N273" s="561"/>
      <c r="O273" s="561"/>
      <c r="P273" s="561"/>
      <c r="Q273" s="561"/>
      <c r="R273" s="561"/>
      <c r="S273" s="561"/>
      <c r="T273" s="561"/>
      <c r="U273" s="561"/>
      <c r="V273" s="561"/>
      <c r="W273" s="561"/>
      <c r="X273" s="561"/>
      <c r="Y273" s="561"/>
    </row>
    <row r="274" spans="1:25" ht="15.75" customHeight="1"/>
    <row r="275" spans="1:25" ht="15.75" customHeight="1"/>
    <row r="276" spans="1:25" ht="15.75" customHeight="1"/>
    <row r="277" spans="1:25" ht="15.75" customHeight="1"/>
    <row r="278" spans="1:25" ht="15.75" customHeight="1"/>
    <row r="279" spans="1:25" ht="15.75" customHeight="1"/>
    <row r="280" spans="1:25" ht="15.75" customHeight="1"/>
    <row r="281" spans="1:25" ht="15.75" customHeight="1"/>
    <row r="282" spans="1:25" ht="15.75" customHeight="1"/>
    <row r="283" spans="1:25" ht="15.75" customHeight="1"/>
    <row r="284" spans="1:25" ht="15.75" customHeight="1"/>
    <row r="285" spans="1:25" ht="15.75" customHeight="1"/>
    <row r="286" spans="1:25" ht="15.75" customHeight="1"/>
    <row r="287" spans="1:25" ht="15.75" customHeight="1"/>
    <row r="288" spans="1:25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</sheetData>
  <mergeCells count="7">
    <mergeCell ref="A69:J69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6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Лист57">
    <tabColor rgb="FF00B050"/>
  </sheetPr>
  <dimension ref="A1:Z999"/>
  <sheetViews>
    <sheetView zoomScale="50" zoomScaleNormal="50" workbookViewId="0">
      <selection activeCell="H24" sqref="H24"/>
    </sheetView>
  </sheetViews>
  <sheetFormatPr defaultColWidth="14.42578125" defaultRowHeight="12.75"/>
  <cols>
    <col min="1" max="1" width="91.42578125" style="3938" customWidth="1"/>
    <col min="2" max="2" width="13.85546875" style="3938" customWidth="1"/>
    <col min="3" max="3" width="13.5703125" style="3938" customWidth="1"/>
    <col min="4" max="4" width="12.42578125" style="3938" customWidth="1"/>
    <col min="5" max="5" width="14.140625" style="3938" customWidth="1"/>
    <col min="6" max="6" width="11.85546875" style="3938" customWidth="1"/>
    <col min="7" max="7" width="9.5703125" style="3938" customWidth="1"/>
    <col min="8" max="8" width="14.7109375" style="3938" customWidth="1"/>
    <col min="9" max="9" width="13.5703125" style="3938" customWidth="1"/>
    <col min="10" max="10" width="11.5703125" style="3938" customWidth="1"/>
    <col min="11" max="11" width="14.28515625" style="3938" customWidth="1"/>
    <col min="12" max="12" width="14.5703125" style="3938" customWidth="1"/>
    <col min="13" max="13" width="14.42578125" style="3938" customWidth="1"/>
    <col min="14" max="26" width="8" style="3938" customWidth="1"/>
    <col min="27" max="16384" width="14.42578125" style="3938"/>
  </cols>
  <sheetData>
    <row r="1" spans="1:26" ht="56.25" customHeight="1">
      <c r="A1" s="7906" t="s">
        <v>336</v>
      </c>
      <c r="B1" s="7907"/>
      <c r="C1" s="7907"/>
      <c r="D1" s="7907"/>
      <c r="E1" s="7907"/>
      <c r="F1" s="7907"/>
      <c r="G1" s="7907"/>
      <c r="H1" s="7907"/>
      <c r="I1" s="7907"/>
      <c r="J1" s="7907"/>
      <c r="K1" s="7907"/>
      <c r="L1" s="7907"/>
      <c r="M1" s="7907"/>
      <c r="N1" s="561"/>
      <c r="O1" s="561"/>
      <c r="P1" s="561"/>
      <c r="Q1" s="561"/>
      <c r="R1" s="561"/>
      <c r="S1" s="561"/>
      <c r="T1" s="561"/>
      <c r="U1" s="561"/>
      <c r="V1" s="561"/>
      <c r="W1" s="561"/>
      <c r="X1" s="561"/>
      <c r="Y1" s="561"/>
      <c r="Z1" s="561"/>
    </row>
    <row r="2" spans="1:26" ht="33.75" customHeight="1" thickBot="1">
      <c r="A2" s="7906" t="s">
        <v>493</v>
      </c>
      <c r="B2" s="7889"/>
      <c r="C2" s="7889"/>
      <c r="D2" s="7889"/>
      <c r="E2" s="7889"/>
      <c r="F2" s="7889"/>
      <c r="G2" s="7889"/>
      <c r="H2" s="7889"/>
      <c r="I2" s="7889"/>
      <c r="J2" s="7889"/>
      <c r="K2" s="7889"/>
      <c r="L2" s="7889"/>
      <c r="M2" s="7889"/>
      <c r="N2" s="561"/>
      <c r="O2" s="561"/>
      <c r="P2" s="561"/>
      <c r="Q2" s="561"/>
      <c r="R2" s="561"/>
      <c r="S2" s="561"/>
      <c r="T2" s="561"/>
      <c r="U2" s="561"/>
      <c r="V2" s="561"/>
      <c r="W2" s="561"/>
      <c r="X2" s="561"/>
      <c r="Y2" s="561"/>
      <c r="Z2" s="561"/>
    </row>
    <row r="3" spans="1:26" ht="33" customHeight="1" thickBot="1">
      <c r="A3" s="7892" t="s">
        <v>1</v>
      </c>
      <c r="B3" s="7908" t="s">
        <v>36</v>
      </c>
      <c r="C3" s="7909"/>
      <c r="D3" s="7910"/>
      <c r="E3" s="7908" t="s">
        <v>37</v>
      </c>
      <c r="F3" s="7909"/>
      <c r="G3" s="7910"/>
      <c r="H3" s="7908" t="s">
        <v>43</v>
      </c>
      <c r="I3" s="7909"/>
      <c r="J3" s="7910"/>
      <c r="K3" s="7892" t="s">
        <v>343</v>
      </c>
      <c r="L3" s="7894"/>
      <c r="M3" s="7895"/>
      <c r="N3" s="561"/>
      <c r="O3" s="561"/>
      <c r="P3" s="561"/>
      <c r="Q3" s="561"/>
      <c r="R3" s="561"/>
      <c r="S3" s="561"/>
      <c r="T3" s="561"/>
      <c r="U3" s="561"/>
      <c r="V3" s="561"/>
      <c r="W3" s="561"/>
      <c r="X3" s="561"/>
      <c r="Y3" s="561"/>
      <c r="Z3" s="561"/>
    </row>
    <row r="4" spans="1:26" ht="158.25" customHeight="1" thickBot="1">
      <c r="A4" s="7893"/>
      <c r="B4" s="620" t="s">
        <v>7</v>
      </c>
      <c r="C4" s="620" t="s">
        <v>8</v>
      </c>
      <c r="D4" s="620" t="s">
        <v>9</v>
      </c>
      <c r="E4" s="620" t="s">
        <v>7</v>
      </c>
      <c r="F4" s="620" t="s">
        <v>8</v>
      </c>
      <c r="G4" s="620" t="s">
        <v>9</v>
      </c>
      <c r="H4" s="620" t="s">
        <v>7</v>
      </c>
      <c r="I4" s="620" t="s">
        <v>8</v>
      </c>
      <c r="J4" s="4065" t="s">
        <v>9</v>
      </c>
      <c r="K4" s="621" t="s">
        <v>7</v>
      </c>
      <c r="L4" s="4066" t="s">
        <v>8</v>
      </c>
      <c r="M4" s="4067" t="s">
        <v>9</v>
      </c>
      <c r="N4" s="561"/>
      <c r="O4" s="561"/>
      <c r="P4" s="561"/>
      <c r="Q4" s="561"/>
      <c r="R4" s="561"/>
      <c r="S4" s="561"/>
      <c r="T4" s="561"/>
      <c r="U4" s="561"/>
      <c r="V4" s="561"/>
      <c r="W4" s="561"/>
      <c r="X4" s="561"/>
      <c r="Y4" s="561"/>
      <c r="Z4" s="561"/>
    </row>
    <row r="5" spans="1:26" ht="27.75" customHeight="1" thickBot="1">
      <c r="A5" s="622" t="s">
        <v>10</v>
      </c>
      <c r="B5" s="587"/>
      <c r="C5" s="588"/>
      <c r="D5" s="616"/>
      <c r="E5" s="587"/>
      <c r="F5" s="588"/>
      <c r="G5" s="617"/>
      <c r="H5" s="618"/>
      <c r="I5" s="588"/>
      <c r="J5" s="616"/>
      <c r="K5" s="4068"/>
      <c r="L5" s="4057"/>
      <c r="M5" s="4069"/>
      <c r="N5" s="561"/>
      <c r="O5" s="561"/>
      <c r="P5" s="561"/>
      <c r="Q5" s="561"/>
      <c r="R5" s="561"/>
      <c r="S5" s="561"/>
      <c r="T5" s="561"/>
      <c r="U5" s="561"/>
      <c r="V5" s="561"/>
      <c r="W5" s="561"/>
      <c r="X5" s="561"/>
      <c r="Y5" s="561"/>
      <c r="Z5" s="561"/>
    </row>
    <row r="6" spans="1:26" ht="24.75" customHeight="1">
      <c r="A6" s="623" t="s">
        <v>222</v>
      </c>
      <c r="B6" s="624">
        <f t="shared" ref="B6:M11" si="0">B15+B23</f>
        <v>0</v>
      </c>
      <c r="C6" s="7036">
        <f t="shared" si="0"/>
        <v>0</v>
      </c>
      <c r="D6" s="598">
        <f t="shared" si="0"/>
        <v>0</v>
      </c>
      <c r="E6" s="597">
        <f t="shared" si="0"/>
        <v>0</v>
      </c>
      <c r="F6" s="7036">
        <f t="shared" si="0"/>
        <v>0</v>
      </c>
      <c r="G6" s="598">
        <f t="shared" si="0"/>
        <v>0</v>
      </c>
      <c r="H6" s="597">
        <f t="shared" si="0"/>
        <v>0</v>
      </c>
      <c r="I6" s="7036">
        <f t="shared" si="0"/>
        <v>5</v>
      </c>
      <c r="J6" s="7041">
        <f t="shared" si="0"/>
        <v>5</v>
      </c>
      <c r="K6" s="7042">
        <f t="shared" si="0"/>
        <v>0</v>
      </c>
      <c r="L6" s="7028">
        <f t="shared" si="0"/>
        <v>5</v>
      </c>
      <c r="M6" s="7029">
        <f t="shared" si="0"/>
        <v>5</v>
      </c>
      <c r="N6" s="561"/>
      <c r="O6" s="561"/>
      <c r="P6" s="561"/>
      <c r="Q6" s="561"/>
      <c r="R6" s="561"/>
      <c r="S6" s="561"/>
      <c r="T6" s="561"/>
      <c r="U6" s="561"/>
      <c r="V6" s="561"/>
      <c r="W6" s="561"/>
      <c r="X6" s="561"/>
      <c r="Y6" s="561"/>
      <c r="Z6" s="561"/>
    </row>
    <row r="7" spans="1:26" ht="27" customHeight="1">
      <c r="A7" s="623" t="s">
        <v>220</v>
      </c>
      <c r="B7" s="624">
        <f t="shared" si="0"/>
        <v>16</v>
      </c>
      <c r="C7" s="7036">
        <f t="shared" si="0"/>
        <v>76</v>
      </c>
      <c r="D7" s="598">
        <f t="shared" si="0"/>
        <v>92</v>
      </c>
      <c r="E7" s="597">
        <f t="shared" si="0"/>
        <v>14</v>
      </c>
      <c r="F7" s="7036">
        <f t="shared" si="0"/>
        <v>52</v>
      </c>
      <c r="G7" s="598">
        <f t="shared" si="0"/>
        <v>66</v>
      </c>
      <c r="H7" s="597">
        <f t="shared" si="0"/>
        <v>16</v>
      </c>
      <c r="I7" s="7036">
        <f t="shared" si="0"/>
        <v>60</v>
      </c>
      <c r="J7" s="7041">
        <f t="shared" si="0"/>
        <v>76</v>
      </c>
      <c r="K7" s="7042">
        <f t="shared" si="0"/>
        <v>46</v>
      </c>
      <c r="L7" s="7028">
        <f t="shared" si="0"/>
        <v>188</v>
      </c>
      <c r="M7" s="7029">
        <f t="shared" si="0"/>
        <v>234</v>
      </c>
      <c r="N7" s="561"/>
      <c r="O7" s="561"/>
      <c r="P7" s="561"/>
      <c r="Q7" s="561"/>
      <c r="R7" s="561"/>
      <c r="S7" s="561"/>
      <c r="T7" s="561"/>
      <c r="U7" s="561"/>
      <c r="V7" s="561"/>
      <c r="W7" s="561"/>
      <c r="X7" s="561"/>
      <c r="Y7" s="561"/>
      <c r="Z7" s="561"/>
    </row>
    <row r="8" spans="1:26" ht="30.75" customHeight="1">
      <c r="A8" s="3360" t="s">
        <v>333</v>
      </c>
      <c r="B8" s="624">
        <f t="shared" si="0"/>
        <v>2</v>
      </c>
      <c r="C8" s="7036">
        <f t="shared" si="0"/>
        <v>27</v>
      </c>
      <c r="D8" s="598">
        <f t="shared" si="0"/>
        <v>29</v>
      </c>
      <c r="E8" s="597">
        <f t="shared" si="0"/>
        <v>3</v>
      </c>
      <c r="F8" s="7036">
        <f t="shared" si="0"/>
        <v>16</v>
      </c>
      <c r="G8" s="598">
        <f t="shared" si="0"/>
        <v>19</v>
      </c>
      <c r="H8" s="597">
        <f t="shared" si="0"/>
        <v>4</v>
      </c>
      <c r="I8" s="7036">
        <f t="shared" si="0"/>
        <v>17</v>
      </c>
      <c r="J8" s="7041">
        <f t="shared" si="0"/>
        <v>21</v>
      </c>
      <c r="K8" s="7042">
        <f t="shared" si="0"/>
        <v>9</v>
      </c>
      <c r="L8" s="7028">
        <f t="shared" si="0"/>
        <v>60</v>
      </c>
      <c r="M8" s="7029">
        <f t="shared" si="0"/>
        <v>69</v>
      </c>
      <c r="N8" s="561"/>
      <c r="O8" s="561"/>
      <c r="P8" s="561"/>
      <c r="Q8" s="561"/>
      <c r="R8" s="561"/>
      <c r="S8" s="561"/>
      <c r="T8" s="561"/>
      <c r="U8" s="561"/>
      <c r="V8" s="561"/>
      <c r="W8" s="561"/>
      <c r="X8" s="561"/>
      <c r="Y8" s="561"/>
      <c r="Z8" s="561"/>
    </row>
    <row r="9" spans="1:26" ht="24.75" customHeight="1">
      <c r="A9" s="625" t="s">
        <v>332</v>
      </c>
      <c r="B9" s="624">
        <f t="shared" si="0"/>
        <v>0</v>
      </c>
      <c r="C9" s="7036">
        <f t="shared" si="0"/>
        <v>0</v>
      </c>
      <c r="D9" s="598">
        <f t="shared" si="0"/>
        <v>0</v>
      </c>
      <c r="E9" s="597">
        <f t="shared" si="0"/>
        <v>0</v>
      </c>
      <c r="F9" s="7036">
        <f t="shared" si="0"/>
        <v>0</v>
      </c>
      <c r="G9" s="598">
        <f t="shared" si="0"/>
        <v>0</v>
      </c>
      <c r="H9" s="597">
        <f t="shared" si="0"/>
        <v>0</v>
      </c>
      <c r="I9" s="7036">
        <f t="shared" si="0"/>
        <v>4</v>
      </c>
      <c r="J9" s="7041">
        <f t="shared" si="0"/>
        <v>4</v>
      </c>
      <c r="K9" s="7042">
        <f t="shared" si="0"/>
        <v>0</v>
      </c>
      <c r="L9" s="7028">
        <f t="shared" si="0"/>
        <v>4</v>
      </c>
      <c r="M9" s="7029">
        <f t="shared" si="0"/>
        <v>4</v>
      </c>
      <c r="N9" s="561"/>
      <c r="O9" s="561"/>
      <c r="P9" s="561"/>
      <c r="Q9" s="561"/>
      <c r="R9" s="561"/>
      <c r="S9" s="561"/>
      <c r="T9" s="561"/>
      <c r="U9" s="561"/>
      <c r="V9" s="561"/>
      <c r="W9" s="561"/>
      <c r="X9" s="561"/>
      <c r="Y9" s="561"/>
      <c r="Z9" s="561"/>
    </row>
    <row r="10" spans="1:26" ht="38.25" customHeight="1">
      <c r="A10" s="3360" t="s">
        <v>334</v>
      </c>
      <c r="B10" s="624">
        <f t="shared" si="0"/>
        <v>10</v>
      </c>
      <c r="C10" s="7036">
        <f t="shared" si="0"/>
        <v>23</v>
      </c>
      <c r="D10" s="598">
        <f t="shared" si="0"/>
        <v>33</v>
      </c>
      <c r="E10" s="597">
        <f t="shared" si="0"/>
        <v>9</v>
      </c>
      <c r="F10" s="7036">
        <f t="shared" si="0"/>
        <v>13</v>
      </c>
      <c r="G10" s="598">
        <f t="shared" si="0"/>
        <v>22</v>
      </c>
      <c r="H10" s="597">
        <f t="shared" si="0"/>
        <v>10</v>
      </c>
      <c r="I10" s="7036">
        <f t="shared" si="0"/>
        <v>20</v>
      </c>
      <c r="J10" s="7041">
        <f t="shared" si="0"/>
        <v>30</v>
      </c>
      <c r="K10" s="7042">
        <f t="shared" si="0"/>
        <v>29</v>
      </c>
      <c r="L10" s="7028">
        <f t="shared" si="0"/>
        <v>56</v>
      </c>
      <c r="M10" s="7029">
        <f t="shared" si="0"/>
        <v>85</v>
      </c>
      <c r="N10" s="561"/>
      <c r="O10" s="561"/>
      <c r="P10" s="561"/>
      <c r="Q10" s="561"/>
      <c r="R10" s="561"/>
      <c r="S10" s="561"/>
      <c r="T10" s="561"/>
      <c r="U10" s="561"/>
      <c r="V10" s="561"/>
      <c r="W10" s="561"/>
      <c r="X10" s="561"/>
      <c r="Y10" s="561"/>
      <c r="Z10" s="561"/>
    </row>
    <row r="11" spans="1:26" ht="24.75" customHeight="1" thickBot="1">
      <c r="A11" s="3360" t="s">
        <v>335</v>
      </c>
      <c r="B11" s="624">
        <f t="shared" si="0"/>
        <v>4</v>
      </c>
      <c r="C11" s="7036">
        <f t="shared" si="0"/>
        <v>26</v>
      </c>
      <c r="D11" s="598">
        <f t="shared" si="0"/>
        <v>30</v>
      </c>
      <c r="E11" s="597">
        <f t="shared" si="0"/>
        <v>2</v>
      </c>
      <c r="F11" s="7036">
        <f t="shared" si="0"/>
        <v>23</v>
      </c>
      <c r="G11" s="598">
        <f t="shared" si="0"/>
        <v>25</v>
      </c>
      <c r="H11" s="597">
        <f t="shared" si="0"/>
        <v>2</v>
      </c>
      <c r="I11" s="7036">
        <f t="shared" si="0"/>
        <v>19</v>
      </c>
      <c r="J11" s="7041">
        <f t="shared" si="0"/>
        <v>21</v>
      </c>
      <c r="K11" s="7042">
        <f t="shared" si="0"/>
        <v>8</v>
      </c>
      <c r="L11" s="7028">
        <f t="shared" si="0"/>
        <v>68</v>
      </c>
      <c r="M11" s="7029">
        <f t="shared" si="0"/>
        <v>76</v>
      </c>
      <c r="N11" s="561"/>
      <c r="O11" s="561"/>
      <c r="P11" s="561"/>
      <c r="Q11" s="561"/>
      <c r="R11" s="561"/>
      <c r="S11" s="561"/>
      <c r="T11" s="561"/>
      <c r="U11" s="561"/>
      <c r="V11" s="561"/>
      <c r="W11" s="561"/>
      <c r="X11" s="561"/>
      <c r="Y11" s="561"/>
      <c r="Z11" s="561"/>
    </row>
    <row r="12" spans="1:26" ht="31.5" customHeight="1" thickBot="1">
      <c r="A12" s="604" t="s">
        <v>27</v>
      </c>
      <c r="B12" s="7043">
        <f t="shared" ref="B12:M12" si="1">SUM(B6:B11)-B7</f>
        <v>16</v>
      </c>
      <c r="C12" s="7043">
        <f t="shared" si="1"/>
        <v>76</v>
      </c>
      <c r="D12" s="7043">
        <f t="shared" si="1"/>
        <v>92</v>
      </c>
      <c r="E12" s="7043">
        <f t="shared" si="1"/>
        <v>14</v>
      </c>
      <c r="F12" s="7043">
        <f t="shared" si="1"/>
        <v>52</v>
      </c>
      <c r="G12" s="7043">
        <f t="shared" si="1"/>
        <v>66</v>
      </c>
      <c r="H12" s="7043">
        <f t="shared" si="1"/>
        <v>16</v>
      </c>
      <c r="I12" s="7043">
        <f t="shared" si="1"/>
        <v>65</v>
      </c>
      <c r="J12" s="7043">
        <f t="shared" si="1"/>
        <v>81</v>
      </c>
      <c r="K12" s="7043">
        <f t="shared" si="1"/>
        <v>46</v>
      </c>
      <c r="L12" s="7043">
        <f t="shared" si="1"/>
        <v>193</v>
      </c>
      <c r="M12" s="7043">
        <f t="shared" si="1"/>
        <v>239</v>
      </c>
      <c r="N12" s="561"/>
      <c r="O12" s="561"/>
      <c r="P12" s="561"/>
      <c r="Q12" s="561"/>
      <c r="R12" s="561"/>
      <c r="S12" s="561"/>
      <c r="T12" s="561"/>
      <c r="U12" s="561"/>
      <c r="V12" s="561"/>
      <c r="W12" s="561"/>
      <c r="X12" s="561"/>
      <c r="Y12" s="561"/>
      <c r="Z12" s="561"/>
    </row>
    <row r="13" spans="1:26" ht="27.75" customHeight="1" thickBot="1">
      <c r="A13" s="565" t="s">
        <v>15</v>
      </c>
      <c r="B13" s="834"/>
      <c r="C13" s="1559"/>
      <c r="D13" s="1567"/>
      <c r="E13" s="834"/>
      <c r="F13" s="1559"/>
      <c r="G13" s="1567"/>
      <c r="H13" s="834"/>
      <c r="I13" s="1559"/>
      <c r="J13" s="1567"/>
      <c r="K13" s="4061"/>
      <c r="L13" s="4062"/>
      <c r="M13" s="4063"/>
      <c r="N13" s="561"/>
      <c r="O13" s="561"/>
      <c r="P13" s="561"/>
      <c r="Q13" s="561"/>
      <c r="R13" s="561"/>
      <c r="S13" s="561"/>
      <c r="T13" s="561"/>
      <c r="U13" s="561"/>
      <c r="V13" s="561"/>
      <c r="W13" s="561"/>
      <c r="X13" s="561"/>
      <c r="Y13" s="561"/>
      <c r="Z13" s="561"/>
    </row>
    <row r="14" spans="1:26" ht="24.75" customHeight="1" thickBot="1">
      <c r="A14" s="566" t="s">
        <v>16</v>
      </c>
      <c r="B14" s="4058"/>
      <c r="C14" s="4059"/>
      <c r="D14" s="4060"/>
      <c r="E14" s="4058"/>
      <c r="F14" s="4059"/>
      <c r="G14" s="4060"/>
      <c r="H14" s="4058"/>
      <c r="I14" s="4059"/>
      <c r="J14" s="4060"/>
      <c r="K14" s="558"/>
      <c r="L14" s="559"/>
      <c r="M14" s="557"/>
      <c r="N14" s="561"/>
      <c r="O14" s="561"/>
      <c r="P14" s="561"/>
      <c r="Q14" s="561"/>
      <c r="R14" s="561"/>
      <c r="S14" s="561"/>
      <c r="T14" s="561"/>
      <c r="U14" s="561"/>
      <c r="V14" s="561"/>
      <c r="W14" s="561"/>
      <c r="X14" s="561"/>
      <c r="Y14" s="561"/>
      <c r="Z14" s="561"/>
    </row>
    <row r="15" spans="1:26" ht="24.75" customHeight="1">
      <c r="A15" s="610" t="s">
        <v>222</v>
      </c>
      <c r="B15" s="611">
        <v>0</v>
      </c>
      <c r="C15" s="7007">
        <v>0</v>
      </c>
      <c r="D15" s="612">
        <f t="shared" ref="D15" si="2">B15+C15</f>
        <v>0</v>
      </c>
      <c r="E15" s="611">
        <v>0</v>
      </c>
      <c r="F15" s="7007">
        <v>0</v>
      </c>
      <c r="G15" s="612">
        <f t="shared" ref="G15" si="3">E15+F15</f>
        <v>0</v>
      </c>
      <c r="H15" s="627">
        <v>0</v>
      </c>
      <c r="I15" s="628">
        <v>5</v>
      </c>
      <c r="J15" s="998">
        <f t="shared" ref="J15" si="4">H15+I15</f>
        <v>5</v>
      </c>
      <c r="K15" s="7045">
        <f t="shared" ref="K15:L15" si="5">B15+E15+H15</f>
        <v>0</v>
      </c>
      <c r="L15" s="7045">
        <f t="shared" si="5"/>
        <v>5</v>
      </c>
      <c r="M15" s="7045">
        <f t="shared" ref="M15" si="6">K15+L15</f>
        <v>5</v>
      </c>
      <c r="N15" s="561"/>
      <c r="O15" s="561"/>
      <c r="P15" s="561"/>
      <c r="Q15" s="561"/>
      <c r="R15" s="561"/>
      <c r="S15" s="561"/>
      <c r="T15" s="561"/>
      <c r="U15" s="561"/>
      <c r="V15" s="561"/>
      <c r="W15" s="561"/>
      <c r="X15" s="561"/>
      <c r="Y15" s="561"/>
      <c r="Z15" s="561"/>
    </row>
    <row r="16" spans="1:26" ht="24.75" customHeight="1">
      <c r="A16" s="610" t="s">
        <v>220</v>
      </c>
      <c r="B16" s="611">
        <f t="shared" ref="B16:M16" si="7">SUM(B17:B20)</f>
        <v>16</v>
      </c>
      <c r="C16" s="7007">
        <f t="shared" si="7"/>
        <v>76</v>
      </c>
      <c r="D16" s="612">
        <f t="shared" si="7"/>
        <v>92</v>
      </c>
      <c r="E16" s="611">
        <f t="shared" si="7"/>
        <v>14</v>
      </c>
      <c r="F16" s="7007">
        <f t="shared" si="7"/>
        <v>52</v>
      </c>
      <c r="G16" s="612">
        <f t="shared" si="7"/>
        <v>66</v>
      </c>
      <c r="H16" s="611">
        <f t="shared" si="7"/>
        <v>16</v>
      </c>
      <c r="I16" s="7007">
        <f t="shared" si="7"/>
        <v>60</v>
      </c>
      <c r="J16" s="612">
        <f t="shared" si="7"/>
        <v>76</v>
      </c>
      <c r="K16" s="7044">
        <f t="shared" si="7"/>
        <v>46</v>
      </c>
      <c r="L16" s="7044">
        <f t="shared" si="7"/>
        <v>188</v>
      </c>
      <c r="M16" s="7044">
        <f t="shared" si="7"/>
        <v>234</v>
      </c>
      <c r="N16" s="561"/>
      <c r="O16" s="561"/>
      <c r="P16" s="561"/>
      <c r="Q16" s="561"/>
      <c r="R16" s="561"/>
      <c r="S16" s="561"/>
      <c r="T16" s="561"/>
      <c r="U16" s="561"/>
      <c r="V16" s="561"/>
      <c r="W16" s="561"/>
      <c r="X16" s="561"/>
      <c r="Y16" s="561"/>
      <c r="Z16" s="561"/>
    </row>
    <row r="17" spans="1:26" ht="24.75" customHeight="1">
      <c r="A17" s="613" t="s">
        <v>333</v>
      </c>
      <c r="B17" s="611">
        <v>2</v>
      </c>
      <c r="C17" s="7007">
        <v>27</v>
      </c>
      <c r="D17" s="612">
        <f t="shared" ref="D17:D20" si="8">B17+C17</f>
        <v>29</v>
      </c>
      <c r="E17" s="611">
        <v>3</v>
      </c>
      <c r="F17" s="7007">
        <v>16</v>
      </c>
      <c r="G17" s="612">
        <f t="shared" ref="G17:G20" si="9">E17+F17</f>
        <v>19</v>
      </c>
      <c r="H17" s="627">
        <v>4</v>
      </c>
      <c r="I17" s="628">
        <v>17</v>
      </c>
      <c r="J17" s="998">
        <f t="shared" ref="J17:J20" si="10">H17+I17</f>
        <v>21</v>
      </c>
      <c r="K17" s="7044">
        <f t="shared" ref="K17:L20" si="11">B17+E17+H17</f>
        <v>9</v>
      </c>
      <c r="L17" s="7044">
        <f t="shared" si="11"/>
        <v>60</v>
      </c>
      <c r="M17" s="7044">
        <f t="shared" ref="M17:M20" si="12">K17+L17</f>
        <v>69</v>
      </c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</row>
    <row r="18" spans="1:26" ht="24.75" customHeight="1">
      <c r="A18" s="613" t="s">
        <v>332</v>
      </c>
      <c r="B18" s="611">
        <v>0</v>
      </c>
      <c r="C18" s="7007">
        <v>0</v>
      </c>
      <c r="D18" s="612">
        <f t="shared" si="8"/>
        <v>0</v>
      </c>
      <c r="E18" s="611">
        <v>0</v>
      </c>
      <c r="F18" s="7007">
        <v>0</v>
      </c>
      <c r="G18" s="612">
        <f t="shared" ref="G18" si="13">SUM(E18:F18)</f>
        <v>0</v>
      </c>
      <c r="H18" s="627">
        <v>0</v>
      </c>
      <c r="I18" s="628">
        <v>4</v>
      </c>
      <c r="J18" s="998">
        <f t="shared" ref="J18" si="14">SUM(H18:I18)</f>
        <v>4</v>
      </c>
      <c r="K18" s="7044">
        <f t="shared" si="11"/>
        <v>0</v>
      </c>
      <c r="L18" s="7044">
        <f t="shared" si="11"/>
        <v>4</v>
      </c>
      <c r="M18" s="7044">
        <f t="shared" si="12"/>
        <v>4</v>
      </c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</row>
    <row r="19" spans="1:26" ht="39" customHeight="1">
      <c r="A19" s="613" t="s">
        <v>334</v>
      </c>
      <c r="B19" s="611">
        <v>10</v>
      </c>
      <c r="C19" s="7007">
        <v>23</v>
      </c>
      <c r="D19" s="612">
        <f t="shared" si="8"/>
        <v>33</v>
      </c>
      <c r="E19" s="611">
        <v>9</v>
      </c>
      <c r="F19" s="7007">
        <v>13</v>
      </c>
      <c r="G19" s="612">
        <f t="shared" si="9"/>
        <v>22</v>
      </c>
      <c r="H19" s="627">
        <v>10</v>
      </c>
      <c r="I19" s="628">
        <v>20</v>
      </c>
      <c r="J19" s="998">
        <f t="shared" si="10"/>
        <v>30</v>
      </c>
      <c r="K19" s="7044">
        <f t="shared" si="11"/>
        <v>29</v>
      </c>
      <c r="L19" s="7044">
        <f t="shared" si="11"/>
        <v>56</v>
      </c>
      <c r="M19" s="7044">
        <f t="shared" si="12"/>
        <v>85</v>
      </c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  <c r="Z19" s="561"/>
    </row>
    <row r="20" spans="1:26" ht="24.75" customHeight="1" thickBot="1">
      <c r="A20" s="613" t="s">
        <v>335</v>
      </c>
      <c r="B20" s="611">
        <v>4</v>
      </c>
      <c r="C20" s="7007">
        <v>26</v>
      </c>
      <c r="D20" s="612">
        <f t="shared" si="8"/>
        <v>30</v>
      </c>
      <c r="E20" s="611">
        <v>2</v>
      </c>
      <c r="F20" s="7007">
        <v>23</v>
      </c>
      <c r="G20" s="612">
        <f t="shared" si="9"/>
        <v>25</v>
      </c>
      <c r="H20" s="627">
        <v>2</v>
      </c>
      <c r="I20" s="628">
        <v>19</v>
      </c>
      <c r="J20" s="998">
        <f t="shared" si="10"/>
        <v>21</v>
      </c>
      <c r="K20" s="7044">
        <f t="shared" si="11"/>
        <v>8</v>
      </c>
      <c r="L20" s="7044">
        <f t="shared" si="11"/>
        <v>68</v>
      </c>
      <c r="M20" s="7044">
        <f t="shared" si="12"/>
        <v>76</v>
      </c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</row>
    <row r="21" spans="1:26" ht="31.5" customHeight="1" thickBot="1">
      <c r="A21" s="622" t="s">
        <v>17</v>
      </c>
      <c r="B21" s="629">
        <f t="shared" ref="B21:M21" si="15">SUM(B15:B20)-B16</f>
        <v>16</v>
      </c>
      <c r="C21" s="629">
        <f t="shared" si="15"/>
        <v>76</v>
      </c>
      <c r="D21" s="629">
        <f t="shared" si="15"/>
        <v>92</v>
      </c>
      <c r="E21" s="629">
        <f t="shared" si="15"/>
        <v>14</v>
      </c>
      <c r="F21" s="629">
        <f t="shared" si="15"/>
        <v>52</v>
      </c>
      <c r="G21" s="629">
        <f t="shared" si="15"/>
        <v>66</v>
      </c>
      <c r="H21" s="629">
        <f t="shared" si="15"/>
        <v>16</v>
      </c>
      <c r="I21" s="629">
        <f t="shared" si="15"/>
        <v>65</v>
      </c>
      <c r="J21" s="629">
        <f t="shared" si="15"/>
        <v>81</v>
      </c>
      <c r="K21" s="7048">
        <f t="shared" si="15"/>
        <v>46</v>
      </c>
      <c r="L21" s="7048">
        <f t="shared" si="15"/>
        <v>193</v>
      </c>
      <c r="M21" s="7049">
        <f t="shared" si="15"/>
        <v>239</v>
      </c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  <c r="Z21" s="561"/>
    </row>
    <row r="22" spans="1:26" ht="24.75" customHeight="1" thickBot="1">
      <c r="A22" s="723" t="s">
        <v>18</v>
      </c>
      <c r="B22" s="555"/>
      <c r="C22" s="619"/>
      <c r="D22" s="4064"/>
      <c r="E22" s="555"/>
      <c r="F22" s="619"/>
      <c r="G22" s="4064"/>
      <c r="H22" s="555"/>
      <c r="I22" s="556"/>
      <c r="J22" s="560"/>
      <c r="K22" s="558"/>
      <c r="L22" s="559"/>
      <c r="M22" s="557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  <c r="Z22" s="561"/>
    </row>
    <row r="23" spans="1:26" ht="24.75" customHeight="1">
      <c r="A23" s="610" t="s">
        <v>222</v>
      </c>
      <c r="B23" s="611">
        <v>0</v>
      </c>
      <c r="C23" s="7007">
        <v>0</v>
      </c>
      <c r="D23" s="612">
        <f t="shared" ref="D23" si="16">B23+C23</f>
        <v>0</v>
      </c>
      <c r="E23" s="611">
        <v>0</v>
      </c>
      <c r="F23" s="7007">
        <v>0</v>
      </c>
      <c r="G23" s="612">
        <f t="shared" ref="G23" si="17">E23+F23</f>
        <v>0</v>
      </c>
      <c r="H23" s="627">
        <v>0</v>
      </c>
      <c r="I23" s="628">
        <v>0</v>
      </c>
      <c r="J23" s="612">
        <f t="shared" ref="J23" si="18">H23+I23</f>
        <v>0</v>
      </c>
      <c r="K23" s="7050">
        <f t="shared" ref="K23:L23" si="19">B23+E23+H23</f>
        <v>0</v>
      </c>
      <c r="L23" s="7050">
        <f t="shared" si="19"/>
        <v>0</v>
      </c>
      <c r="M23" s="7051">
        <f t="shared" ref="M23" si="20">K23+L23</f>
        <v>0</v>
      </c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24.75" customHeight="1">
      <c r="A24" s="610" t="s">
        <v>220</v>
      </c>
      <c r="B24" s="611">
        <f t="shared" ref="B24:M24" si="21">SUM(B25:B28)</f>
        <v>0</v>
      </c>
      <c r="C24" s="7007">
        <f t="shared" si="21"/>
        <v>0</v>
      </c>
      <c r="D24" s="612">
        <f t="shared" si="21"/>
        <v>0</v>
      </c>
      <c r="E24" s="611">
        <v>0</v>
      </c>
      <c r="F24" s="7007">
        <f t="shared" si="21"/>
        <v>0</v>
      </c>
      <c r="G24" s="612">
        <f t="shared" si="21"/>
        <v>0</v>
      </c>
      <c r="H24" s="627">
        <f t="shared" si="21"/>
        <v>0</v>
      </c>
      <c r="I24" s="628">
        <f t="shared" si="21"/>
        <v>0</v>
      </c>
      <c r="J24" s="612">
        <f t="shared" si="21"/>
        <v>0</v>
      </c>
      <c r="K24" s="7046">
        <f t="shared" si="21"/>
        <v>0</v>
      </c>
      <c r="L24" s="7046">
        <f t="shared" si="21"/>
        <v>0</v>
      </c>
      <c r="M24" s="7047">
        <f t="shared" si="21"/>
        <v>0</v>
      </c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4.75" customHeight="1">
      <c r="A25" s="613" t="s">
        <v>333</v>
      </c>
      <c r="B25" s="611">
        <v>0</v>
      </c>
      <c r="C25" s="7007">
        <v>0</v>
      </c>
      <c r="D25" s="612">
        <f t="shared" ref="D25:D28" si="22">B25+C25</f>
        <v>0</v>
      </c>
      <c r="E25" s="611">
        <v>0</v>
      </c>
      <c r="F25" s="7007">
        <v>0</v>
      </c>
      <c r="G25" s="612">
        <f t="shared" ref="G25:G28" si="23">E25+F25</f>
        <v>0</v>
      </c>
      <c r="H25" s="627">
        <v>0</v>
      </c>
      <c r="I25" s="628">
        <v>0</v>
      </c>
      <c r="J25" s="612">
        <f t="shared" ref="J25:J28" si="24">H25+I25</f>
        <v>0</v>
      </c>
      <c r="K25" s="7046">
        <f t="shared" ref="K25:L28" si="25">B25+E25+H25</f>
        <v>0</v>
      </c>
      <c r="L25" s="7046">
        <f t="shared" si="25"/>
        <v>0</v>
      </c>
      <c r="M25" s="7047">
        <f t="shared" ref="M25:M28" si="26">K25+L25</f>
        <v>0</v>
      </c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4.75" customHeight="1">
      <c r="A26" s="613" t="s">
        <v>332</v>
      </c>
      <c r="B26" s="611">
        <v>0</v>
      </c>
      <c r="C26" s="7007">
        <v>0</v>
      </c>
      <c r="D26" s="612">
        <f t="shared" si="22"/>
        <v>0</v>
      </c>
      <c r="E26" s="611">
        <v>0</v>
      </c>
      <c r="F26" s="7007">
        <v>0</v>
      </c>
      <c r="G26" s="612">
        <f t="shared" si="23"/>
        <v>0</v>
      </c>
      <c r="H26" s="627">
        <v>0</v>
      </c>
      <c r="I26" s="628">
        <v>0</v>
      </c>
      <c r="J26" s="612">
        <f t="shared" si="24"/>
        <v>0</v>
      </c>
      <c r="K26" s="7046">
        <f t="shared" si="25"/>
        <v>0</v>
      </c>
      <c r="L26" s="7046">
        <f t="shared" si="25"/>
        <v>0</v>
      </c>
      <c r="M26" s="7047">
        <f t="shared" si="26"/>
        <v>0</v>
      </c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38.25" customHeight="1">
      <c r="A27" s="613" t="s">
        <v>334</v>
      </c>
      <c r="B27" s="611">
        <v>0</v>
      </c>
      <c r="C27" s="7007">
        <v>0</v>
      </c>
      <c r="D27" s="612">
        <f t="shared" si="22"/>
        <v>0</v>
      </c>
      <c r="E27" s="611">
        <v>0</v>
      </c>
      <c r="F27" s="7007">
        <v>0</v>
      </c>
      <c r="G27" s="612">
        <f t="shared" si="23"/>
        <v>0</v>
      </c>
      <c r="H27" s="627">
        <v>0</v>
      </c>
      <c r="I27" s="628">
        <v>0</v>
      </c>
      <c r="J27" s="612">
        <f t="shared" si="24"/>
        <v>0</v>
      </c>
      <c r="K27" s="7046">
        <f t="shared" si="25"/>
        <v>0</v>
      </c>
      <c r="L27" s="7046">
        <f t="shared" si="25"/>
        <v>0</v>
      </c>
      <c r="M27" s="7047">
        <f t="shared" si="26"/>
        <v>0</v>
      </c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4.75" customHeight="1" thickBot="1">
      <c r="A28" s="613" t="s">
        <v>335</v>
      </c>
      <c r="B28" s="611">
        <v>0</v>
      </c>
      <c r="C28" s="7007">
        <v>0</v>
      </c>
      <c r="D28" s="612">
        <f t="shared" si="22"/>
        <v>0</v>
      </c>
      <c r="E28" s="611">
        <v>0</v>
      </c>
      <c r="F28" s="7007">
        <v>0</v>
      </c>
      <c r="G28" s="612">
        <f t="shared" si="23"/>
        <v>0</v>
      </c>
      <c r="H28" s="627">
        <v>0</v>
      </c>
      <c r="I28" s="628">
        <v>0</v>
      </c>
      <c r="J28" s="612">
        <f t="shared" si="24"/>
        <v>0</v>
      </c>
      <c r="K28" s="7052">
        <f t="shared" si="25"/>
        <v>0</v>
      </c>
      <c r="L28" s="7052">
        <f t="shared" si="25"/>
        <v>0</v>
      </c>
      <c r="M28" s="7053">
        <f t="shared" si="26"/>
        <v>0</v>
      </c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30" customHeight="1" thickBot="1">
      <c r="A29" s="622" t="s">
        <v>19</v>
      </c>
      <c r="B29" s="629">
        <f t="shared" ref="B29:M29" si="27">SUM(B23:B28)</f>
        <v>0</v>
      </c>
      <c r="C29" s="629">
        <f t="shared" si="27"/>
        <v>0</v>
      </c>
      <c r="D29" s="629">
        <f t="shared" si="27"/>
        <v>0</v>
      </c>
      <c r="E29" s="629">
        <f t="shared" si="27"/>
        <v>0</v>
      </c>
      <c r="F29" s="629">
        <f t="shared" si="27"/>
        <v>0</v>
      </c>
      <c r="G29" s="629">
        <f t="shared" si="27"/>
        <v>0</v>
      </c>
      <c r="H29" s="629">
        <f t="shared" si="27"/>
        <v>0</v>
      </c>
      <c r="I29" s="629">
        <f t="shared" si="27"/>
        <v>0</v>
      </c>
      <c r="J29" s="629">
        <f t="shared" si="27"/>
        <v>0</v>
      </c>
      <c r="K29" s="629">
        <f t="shared" si="27"/>
        <v>0</v>
      </c>
      <c r="L29" s="629">
        <f t="shared" si="27"/>
        <v>0</v>
      </c>
      <c r="M29" s="4041">
        <f t="shared" si="27"/>
        <v>0</v>
      </c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32.25" customHeight="1" thickBot="1">
      <c r="A30" s="4070" t="s">
        <v>229</v>
      </c>
      <c r="B30" s="7040">
        <f t="shared" ref="B30:M30" si="28">B21+B29</f>
        <v>16</v>
      </c>
      <c r="C30" s="7040">
        <f t="shared" si="28"/>
        <v>76</v>
      </c>
      <c r="D30" s="7040">
        <f t="shared" si="28"/>
        <v>92</v>
      </c>
      <c r="E30" s="7040">
        <f t="shared" si="28"/>
        <v>14</v>
      </c>
      <c r="F30" s="7040">
        <f t="shared" si="28"/>
        <v>52</v>
      </c>
      <c r="G30" s="7040">
        <f t="shared" si="28"/>
        <v>66</v>
      </c>
      <c r="H30" s="7040">
        <f t="shared" si="28"/>
        <v>16</v>
      </c>
      <c r="I30" s="7040">
        <f t="shared" si="28"/>
        <v>65</v>
      </c>
      <c r="J30" s="7040">
        <f t="shared" si="28"/>
        <v>81</v>
      </c>
      <c r="K30" s="7054">
        <f t="shared" si="28"/>
        <v>46</v>
      </c>
      <c r="L30" s="7054">
        <f t="shared" si="28"/>
        <v>193</v>
      </c>
      <c r="M30" s="7055">
        <f t="shared" si="28"/>
        <v>239</v>
      </c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37.5" customHeight="1">
      <c r="A31" s="7905"/>
      <c r="B31" s="7889"/>
      <c r="C31" s="7889"/>
      <c r="D31" s="7889"/>
      <c r="E31" s="7889"/>
      <c r="F31" s="7889"/>
      <c r="G31" s="7889"/>
      <c r="H31" s="7889"/>
      <c r="I31" s="7889"/>
      <c r="J31" s="7889"/>
      <c r="K31" s="592"/>
      <c r="L31" s="592"/>
      <c r="M31" s="592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6.25" customHeight="1">
      <c r="A32" s="562"/>
      <c r="B32" s="561"/>
      <c r="C32" s="561"/>
      <c r="D32" s="561"/>
      <c r="E32" s="561"/>
      <c r="F32" s="561"/>
      <c r="G32" s="561"/>
      <c r="H32" s="561"/>
      <c r="I32" s="561"/>
      <c r="J32" s="561"/>
      <c r="K32" s="592"/>
      <c r="L32" s="592"/>
      <c r="M32" s="592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79.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  <c r="Z226" s="561"/>
    </row>
    <row r="227" spans="1:26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  <c r="Z227" s="561"/>
    </row>
    <row r="228" spans="1:26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  <c r="Z228" s="561"/>
    </row>
    <row r="229" spans="1:26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  <c r="Z229" s="561"/>
    </row>
    <row r="230" spans="1:26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  <c r="Z230" s="561"/>
    </row>
    <row r="231" spans="1:26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  <c r="Z231" s="561"/>
    </row>
    <row r="232" spans="1:26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  <c r="Z232" s="561"/>
    </row>
    <row r="233" spans="1:26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  <c r="Z233" s="561"/>
    </row>
    <row r="234" spans="1:26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  <c r="Z234" s="561"/>
    </row>
    <row r="235" spans="1:26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  <c r="Z235" s="561"/>
    </row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</sheetData>
  <mergeCells count="8">
    <mergeCell ref="A31:J31"/>
    <mergeCell ref="A3:A4"/>
    <mergeCell ref="A1:M1"/>
    <mergeCell ref="A2:M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7911" t="s">
        <v>192</v>
      </c>
      <c r="B1" s="7911"/>
      <c r="C1" s="7911"/>
      <c r="D1" s="7911"/>
      <c r="E1" s="7911"/>
      <c r="F1" s="7911"/>
      <c r="G1" s="7911"/>
      <c r="H1" s="7911"/>
      <c r="I1" s="7911"/>
      <c r="J1" s="7911"/>
      <c r="K1" s="7911"/>
      <c r="L1" s="7911"/>
      <c r="M1" s="7911"/>
      <c r="N1" s="90"/>
      <c r="O1" s="90"/>
      <c r="P1" s="91"/>
      <c r="Q1" s="91"/>
      <c r="R1" s="91"/>
      <c r="S1" s="91"/>
    </row>
    <row r="2" spans="1:19" ht="22.5" customHeight="1">
      <c r="A2" s="7912" t="s">
        <v>230</v>
      </c>
      <c r="B2" s="7912"/>
      <c r="C2" s="7912"/>
      <c r="D2" s="7912"/>
      <c r="E2" s="7912"/>
      <c r="F2" s="7912"/>
      <c r="G2" s="7912"/>
      <c r="H2" s="7912"/>
      <c r="I2" s="7912"/>
      <c r="J2" s="7912"/>
      <c r="K2" s="7912"/>
      <c r="L2" s="7912"/>
      <c r="M2" s="7912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7919" t="s">
        <v>1</v>
      </c>
      <c r="B4" s="7913" t="s">
        <v>36</v>
      </c>
      <c r="C4" s="7914"/>
      <c r="D4" s="7915"/>
      <c r="E4" s="7913" t="s">
        <v>37</v>
      </c>
      <c r="F4" s="7914"/>
      <c r="G4" s="7915"/>
      <c r="H4" s="7913" t="s">
        <v>43</v>
      </c>
      <c r="I4" s="7914"/>
      <c r="J4" s="7915"/>
      <c r="K4" s="7916" t="s">
        <v>38</v>
      </c>
      <c r="L4" s="7917"/>
      <c r="M4" s="7918"/>
      <c r="N4" s="92"/>
      <c r="O4" s="84"/>
      <c r="P4" s="84"/>
      <c r="Q4" s="84"/>
      <c r="R4" s="84"/>
      <c r="S4" s="84"/>
    </row>
    <row r="5" spans="1:19" ht="171.75" customHeight="1">
      <c r="A5" s="7920"/>
      <c r="B5" s="210" t="s">
        <v>7</v>
      </c>
      <c r="C5" s="210" t="s">
        <v>8</v>
      </c>
      <c r="D5" s="210" t="s">
        <v>9</v>
      </c>
      <c r="E5" s="210" t="s">
        <v>7</v>
      </c>
      <c r="F5" s="210" t="s">
        <v>8</v>
      </c>
      <c r="G5" s="210" t="s">
        <v>9</v>
      </c>
      <c r="H5" s="210" t="s">
        <v>7</v>
      </c>
      <c r="I5" s="210" t="s">
        <v>8</v>
      </c>
      <c r="J5" s="210" t="s">
        <v>9</v>
      </c>
      <c r="K5" s="210" t="s">
        <v>7</v>
      </c>
      <c r="L5" s="210" t="s">
        <v>8</v>
      </c>
      <c r="M5" s="213" t="s">
        <v>9</v>
      </c>
      <c r="N5" s="92"/>
      <c r="O5" s="84"/>
      <c r="P5" s="84"/>
      <c r="Q5" s="84"/>
      <c r="R5" s="84"/>
      <c r="S5" s="84"/>
    </row>
    <row r="6" spans="1:19" ht="33" customHeight="1">
      <c r="A6" s="214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15" t="s">
        <v>217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12" t="s">
        <v>217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11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12" t="s">
        <v>217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11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231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Лист59">
    <tabColor rgb="FF00B050"/>
  </sheetPr>
  <dimension ref="A1:Z1000"/>
  <sheetViews>
    <sheetView zoomScale="60" zoomScaleNormal="60" workbookViewId="0">
      <selection activeCell="Q10" sqref="P10:Q10"/>
    </sheetView>
  </sheetViews>
  <sheetFormatPr defaultColWidth="14.42578125" defaultRowHeight="12.75"/>
  <cols>
    <col min="1" max="1" width="75.140625" style="5198" customWidth="1"/>
    <col min="2" max="2" width="9.140625" style="5198" customWidth="1"/>
    <col min="3" max="3" width="11.5703125" style="5198" customWidth="1"/>
    <col min="4" max="4" width="11" style="5198" customWidth="1"/>
    <col min="5" max="5" width="10.5703125" style="5198" customWidth="1"/>
    <col min="6" max="6" width="11.5703125" style="5198" customWidth="1"/>
    <col min="7" max="7" width="10.140625" style="5198" customWidth="1"/>
    <col min="8" max="8" width="11" style="5198" customWidth="1"/>
    <col min="9" max="9" width="12.28515625" style="5198" customWidth="1"/>
    <col min="10" max="10" width="9.140625" style="5198" customWidth="1"/>
    <col min="11" max="11" width="10.5703125" style="5198" customWidth="1"/>
    <col min="12" max="12" width="11.7109375" style="5198" customWidth="1"/>
    <col min="13" max="13" width="10.140625" style="5198" customWidth="1"/>
    <col min="14" max="19" width="9.140625" style="5198" customWidth="1"/>
    <col min="20" max="26" width="8" style="5198" customWidth="1"/>
    <col min="27" max="16384" width="14.42578125" style="5198"/>
  </cols>
  <sheetData>
    <row r="1" spans="1:26" ht="54" customHeight="1">
      <c r="A1" s="7890" t="s">
        <v>336</v>
      </c>
      <c r="B1" s="7889"/>
      <c r="C1" s="7889"/>
      <c r="D1" s="7889"/>
      <c r="E1" s="7889"/>
      <c r="F1" s="7889"/>
      <c r="G1" s="7889"/>
      <c r="H1" s="7889"/>
      <c r="I1" s="7889"/>
      <c r="J1" s="7889"/>
      <c r="K1" s="7889"/>
      <c r="L1" s="7889"/>
      <c r="M1" s="7889"/>
      <c r="N1" s="1562"/>
      <c r="O1" s="1562"/>
      <c r="P1" s="615"/>
      <c r="Q1" s="615"/>
      <c r="R1" s="615"/>
      <c r="S1" s="615"/>
      <c r="T1" s="561"/>
      <c r="U1" s="561"/>
      <c r="V1" s="561"/>
      <c r="W1" s="561"/>
      <c r="X1" s="561"/>
      <c r="Y1" s="561"/>
      <c r="Z1" s="561"/>
    </row>
    <row r="2" spans="1:26" ht="30" customHeight="1">
      <c r="A2" s="7890" t="s">
        <v>492</v>
      </c>
      <c r="B2" s="7889"/>
      <c r="C2" s="7889"/>
      <c r="D2" s="7889"/>
      <c r="E2" s="7889"/>
      <c r="F2" s="7889"/>
      <c r="G2" s="7889"/>
      <c r="H2" s="7889"/>
      <c r="I2" s="7889"/>
      <c r="J2" s="7889"/>
      <c r="K2" s="7889"/>
      <c r="L2" s="7889"/>
      <c r="M2" s="7889"/>
      <c r="N2" s="5197"/>
      <c r="O2" s="615"/>
      <c r="P2" s="615"/>
      <c r="Q2" s="615"/>
      <c r="R2" s="615"/>
      <c r="S2" s="615"/>
      <c r="T2" s="561"/>
      <c r="U2" s="561"/>
      <c r="V2" s="561"/>
      <c r="W2" s="561"/>
      <c r="X2" s="561"/>
      <c r="Y2" s="561"/>
      <c r="Z2" s="561"/>
    </row>
    <row r="3" spans="1:26" ht="20.25" customHeight="1" thickBot="1">
      <c r="A3" s="5197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2"/>
      <c r="T3" s="561"/>
      <c r="U3" s="561"/>
      <c r="V3" s="561"/>
      <c r="W3" s="561"/>
      <c r="X3" s="561"/>
      <c r="Y3" s="561"/>
      <c r="Z3" s="561"/>
    </row>
    <row r="4" spans="1:26" ht="26.25" customHeight="1" thickBot="1">
      <c r="A4" s="7892" t="s">
        <v>1</v>
      </c>
      <c r="B4" s="7908" t="s">
        <v>36</v>
      </c>
      <c r="C4" s="7909"/>
      <c r="D4" s="7910"/>
      <c r="E4" s="7908" t="s">
        <v>37</v>
      </c>
      <c r="F4" s="7909"/>
      <c r="G4" s="7910"/>
      <c r="H4" s="7908" t="s">
        <v>43</v>
      </c>
      <c r="I4" s="7909"/>
      <c r="J4" s="7910"/>
      <c r="K4" s="7892" t="s">
        <v>343</v>
      </c>
      <c r="L4" s="7894"/>
      <c r="M4" s="7895"/>
      <c r="N4" s="5196"/>
      <c r="O4" s="562"/>
      <c r="P4" s="562"/>
      <c r="Q4" s="562"/>
      <c r="R4" s="562"/>
      <c r="S4" s="562"/>
      <c r="T4" s="561"/>
      <c r="U4" s="561"/>
      <c r="V4" s="561"/>
      <c r="W4" s="561"/>
      <c r="X4" s="561"/>
      <c r="Y4" s="561"/>
      <c r="Z4" s="561"/>
    </row>
    <row r="5" spans="1:26" ht="135" customHeight="1" thickBot="1">
      <c r="A5" s="7893"/>
      <c r="B5" s="594" t="s">
        <v>7</v>
      </c>
      <c r="C5" s="594" t="s">
        <v>8</v>
      </c>
      <c r="D5" s="594" t="s">
        <v>9</v>
      </c>
      <c r="E5" s="594" t="s">
        <v>7</v>
      </c>
      <c r="F5" s="594" t="s">
        <v>8</v>
      </c>
      <c r="G5" s="594" t="s">
        <v>9</v>
      </c>
      <c r="H5" s="594" t="s">
        <v>7</v>
      </c>
      <c r="I5" s="594" t="s">
        <v>8</v>
      </c>
      <c r="J5" s="594" t="s">
        <v>9</v>
      </c>
      <c r="K5" s="594" t="s">
        <v>7</v>
      </c>
      <c r="L5" s="594" t="s">
        <v>8</v>
      </c>
      <c r="M5" s="999" t="s">
        <v>9</v>
      </c>
      <c r="N5" s="5196"/>
      <c r="O5" s="562"/>
      <c r="P5" s="562"/>
      <c r="Q5" s="562"/>
      <c r="R5" s="562"/>
      <c r="S5" s="562"/>
      <c r="T5" s="561"/>
      <c r="U5" s="561"/>
      <c r="V5" s="561"/>
      <c r="W5" s="561"/>
      <c r="X5" s="561"/>
      <c r="Y5" s="561"/>
      <c r="Z5" s="561"/>
    </row>
    <row r="6" spans="1:26" ht="26.25" customHeight="1" thickBot="1">
      <c r="A6" s="1000" t="s">
        <v>10</v>
      </c>
      <c r="B6" s="587"/>
      <c r="C6" s="588"/>
      <c r="D6" s="617"/>
      <c r="E6" s="587"/>
      <c r="F6" s="588"/>
      <c r="G6" s="616"/>
      <c r="H6" s="587"/>
      <c r="I6" s="588"/>
      <c r="J6" s="617"/>
      <c r="K6" s="1563"/>
      <c r="L6" s="1564"/>
      <c r="M6" s="1565"/>
      <c r="N6" s="5196"/>
      <c r="O6" s="562"/>
      <c r="P6" s="562"/>
      <c r="Q6" s="562"/>
      <c r="R6" s="562"/>
      <c r="S6" s="562"/>
      <c r="T6" s="561"/>
      <c r="U6" s="561"/>
      <c r="V6" s="561"/>
      <c r="W6" s="561"/>
      <c r="X6" s="561"/>
      <c r="Y6" s="561"/>
      <c r="Z6" s="561"/>
    </row>
    <row r="7" spans="1:26" ht="25.5" customHeight="1" thickBot="1">
      <c r="A7" s="3366" t="s">
        <v>167</v>
      </c>
      <c r="B7" s="5279">
        <f t="shared" ref="B7:G8" si="0">SUM(B11,B14)</f>
        <v>0</v>
      </c>
      <c r="C7" s="5279">
        <v>40</v>
      </c>
      <c r="D7" s="5279">
        <v>40</v>
      </c>
      <c r="E7" s="5279">
        <f t="shared" si="0"/>
        <v>0</v>
      </c>
      <c r="F7" s="5279">
        <f t="shared" si="0"/>
        <v>36</v>
      </c>
      <c r="G7" s="5279">
        <f t="shared" si="0"/>
        <v>36</v>
      </c>
      <c r="H7" s="5279">
        <v>0</v>
      </c>
      <c r="I7" s="5279">
        <v>0</v>
      </c>
      <c r="J7" s="5279">
        <v>0</v>
      </c>
      <c r="K7" s="5279">
        <v>0</v>
      </c>
      <c r="L7" s="5279">
        <v>76</v>
      </c>
      <c r="M7" s="5280">
        <v>76</v>
      </c>
      <c r="N7" s="5196"/>
      <c r="O7" s="562"/>
      <c r="P7" s="562"/>
      <c r="Q7" s="562"/>
      <c r="R7" s="562"/>
      <c r="S7" s="562"/>
      <c r="T7" s="561"/>
      <c r="U7" s="561"/>
      <c r="V7" s="561"/>
      <c r="W7" s="561"/>
      <c r="X7" s="561"/>
      <c r="Y7" s="561"/>
      <c r="Z7" s="561"/>
    </row>
    <row r="8" spans="1:26" ht="29.25" customHeight="1" thickBot="1">
      <c r="A8" s="3365" t="s">
        <v>27</v>
      </c>
      <c r="B8" s="5271">
        <f t="shared" si="0"/>
        <v>0</v>
      </c>
      <c r="C8" s="5271">
        <v>40</v>
      </c>
      <c r="D8" s="5271">
        <v>40</v>
      </c>
      <c r="E8" s="5271">
        <f t="shared" si="0"/>
        <v>0</v>
      </c>
      <c r="F8" s="5271">
        <f t="shared" si="0"/>
        <v>36</v>
      </c>
      <c r="G8" s="5271">
        <f t="shared" si="0"/>
        <v>36</v>
      </c>
      <c r="H8" s="5271">
        <v>0</v>
      </c>
      <c r="I8" s="5271">
        <v>0</v>
      </c>
      <c r="J8" s="5271">
        <v>0</v>
      </c>
      <c r="K8" s="5271">
        <v>0</v>
      </c>
      <c r="L8" s="5271">
        <v>76</v>
      </c>
      <c r="M8" s="5281">
        <v>76</v>
      </c>
      <c r="N8" s="5196"/>
      <c r="O8" s="562"/>
      <c r="P8" s="562"/>
      <c r="Q8" s="562"/>
      <c r="R8" s="562"/>
      <c r="S8" s="562"/>
      <c r="T8" s="561"/>
      <c r="U8" s="561"/>
      <c r="V8" s="561"/>
      <c r="W8" s="561"/>
      <c r="X8" s="561"/>
      <c r="Y8" s="561"/>
      <c r="Z8" s="561"/>
    </row>
    <row r="9" spans="1:26" ht="21" customHeight="1" thickBot="1">
      <c r="A9" s="1566" t="s">
        <v>15</v>
      </c>
      <c r="B9" s="834"/>
      <c r="C9" s="1559"/>
      <c r="D9" s="1567"/>
      <c r="E9" s="834"/>
      <c r="F9" s="1559"/>
      <c r="G9" s="1567"/>
      <c r="H9" s="834"/>
      <c r="I9" s="1559"/>
      <c r="J9" s="1567"/>
      <c r="K9" s="1573"/>
      <c r="L9" s="1574"/>
      <c r="M9" s="1575"/>
      <c r="N9" s="5196"/>
      <c r="O9" s="562"/>
      <c r="P9" s="562"/>
      <c r="Q9" s="562"/>
      <c r="R9" s="562"/>
      <c r="S9" s="562"/>
      <c r="T9" s="561"/>
      <c r="U9" s="561"/>
      <c r="V9" s="561"/>
      <c r="W9" s="561"/>
      <c r="X9" s="561"/>
      <c r="Y9" s="561"/>
      <c r="Z9" s="561"/>
    </row>
    <row r="10" spans="1:26" ht="28.5" customHeight="1" thickBot="1">
      <c r="A10" s="1568" t="s">
        <v>16</v>
      </c>
      <c r="B10" s="587"/>
      <c r="C10" s="588"/>
      <c r="D10" s="589"/>
      <c r="E10" s="587"/>
      <c r="F10" s="588"/>
      <c r="G10" s="589"/>
      <c r="H10" s="587"/>
      <c r="I10" s="588"/>
      <c r="J10" s="589"/>
      <c r="K10" s="1576"/>
      <c r="L10" s="1577"/>
      <c r="M10" s="590"/>
      <c r="N10" s="1569"/>
      <c r="O10" s="562"/>
      <c r="P10" s="562"/>
      <c r="Q10" s="562"/>
      <c r="R10" s="562"/>
      <c r="S10" s="562"/>
      <c r="T10" s="561"/>
      <c r="U10" s="561"/>
      <c r="V10" s="561"/>
      <c r="W10" s="561"/>
      <c r="X10" s="561"/>
      <c r="Y10" s="561"/>
      <c r="Z10" s="561"/>
    </row>
    <row r="11" spans="1:26" ht="27.75" customHeight="1" thickBot="1">
      <c r="A11" s="3367" t="s">
        <v>167</v>
      </c>
      <c r="B11" s="5282">
        <v>0</v>
      </c>
      <c r="C11" s="5283">
        <v>40</v>
      </c>
      <c r="D11" s="5284">
        <v>40</v>
      </c>
      <c r="E11" s="5282">
        <v>0</v>
      </c>
      <c r="F11" s="5283">
        <v>36</v>
      </c>
      <c r="G11" s="5284">
        <f>E11+F11</f>
        <v>36</v>
      </c>
      <c r="H11" s="5282">
        <v>0</v>
      </c>
      <c r="I11" s="5283">
        <v>0</v>
      </c>
      <c r="J11" s="5262">
        <v>0</v>
      </c>
      <c r="K11" s="5285">
        <v>0</v>
      </c>
      <c r="L11" s="5285">
        <v>76</v>
      </c>
      <c r="M11" s="5286">
        <v>76</v>
      </c>
      <c r="N11" s="1570"/>
      <c r="O11" s="562"/>
      <c r="P11" s="562"/>
      <c r="Q11" s="562"/>
      <c r="R11" s="562"/>
      <c r="S11" s="562"/>
      <c r="T11" s="561"/>
      <c r="U11" s="561"/>
      <c r="V11" s="561"/>
      <c r="W11" s="561"/>
      <c r="X11" s="561"/>
      <c r="Y11" s="561"/>
      <c r="Z11" s="561"/>
    </row>
    <row r="12" spans="1:26" ht="29.25" customHeight="1" thickBot="1">
      <c r="A12" s="1578" t="s">
        <v>17</v>
      </c>
      <c r="B12" s="4071">
        <f t="shared" ref="B12:G12" si="1">SUM(B11)</f>
        <v>0</v>
      </c>
      <c r="C12" s="4071">
        <v>40</v>
      </c>
      <c r="D12" s="4071">
        <v>40</v>
      </c>
      <c r="E12" s="4071">
        <f t="shared" si="1"/>
        <v>0</v>
      </c>
      <c r="F12" s="4071">
        <f t="shared" si="1"/>
        <v>36</v>
      </c>
      <c r="G12" s="4071">
        <f t="shared" si="1"/>
        <v>36</v>
      </c>
      <c r="H12" s="4071">
        <v>0</v>
      </c>
      <c r="I12" s="4071">
        <v>0</v>
      </c>
      <c r="J12" s="4071">
        <v>0</v>
      </c>
      <c r="K12" s="5287">
        <v>0</v>
      </c>
      <c r="L12" s="5287">
        <v>76</v>
      </c>
      <c r="M12" s="1579">
        <v>76</v>
      </c>
      <c r="N12" s="1569"/>
      <c r="O12" s="562"/>
      <c r="P12" s="562"/>
      <c r="Q12" s="562"/>
      <c r="R12" s="562"/>
      <c r="S12" s="562"/>
      <c r="T12" s="561"/>
      <c r="U12" s="561"/>
      <c r="V12" s="561"/>
      <c r="W12" s="561"/>
      <c r="X12" s="561"/>
      <c r="Y12" s="561"/>
      <c r="Z12" s="561"/>
    </row>
    <row r="13" spans="1:26" ht="26.25" customHeight="1" thickBot="1">
      <c r="A13" s="3372" t="s">
        <v>18</v>
      </c>
      <c r="B13" s="5276"/>
      <c r="C13" s="5277"/>
      <c r="D13" s="5278"/>
      <c r="E13" s="5276"/>
      <c r="F13" s="5277"/>
      <c r="G13" s="5278"/>
      <c r="H13" s="5276"/>
      <c r="I13" s="1571"/>
      <c r="J13" s="820"/>
      <c r="K13" s="5276"/>
      <c r="L13" s="1571"/>
      <c r="M13" s="1580"/>
      <c r="N13" s="1570"/>
      <c r="O13" s="562"/>
      <c r="P13" s="562"/>
      <c r="Q13" s="562"/>
      <c r="R13" s="562"/>
      <c r="S13" s="562"/>
      <c r="T13" s="561"/>
      <c r="U13" s="561"/>
      <c r="V13" s="561"/>
      <c r="W13" s="561"/>
      <c r="X13" s="561"/>
      <c r="Y13" s="561"/>
      <c r="Z13" s="561"/>
    </row>
    <row r="14" spans="1:26" ht="23.25" customHeight="1" thickBot="1">
      <c r="A14" s="3371" t="s">
        <v>167</v>
      </c>
      <c r="B14" s="5282">
        <v>0</v>
      </c>
      <c r="C14" s="5283">
        <v>0</v>
      </c>
      <c r="D14" s="5284">
        <f>B14+C14</f>
        <v>0</v>
      </c>
      <c r="E14" s="5282">
        <v>0</v>
      </c>
      <c r="F14" s="5283">
        <v>0</v>
      </c>
      <c r="G14" s="5284">
        <f>E14+F14</f>
        <v>0</v>
      </c>
      <c r="H14" s="5282">
        <v>0</v>
      </c>
      <c r="I14" s="5283">
        <v>0</v>
      </c>
      <c r="J14" s="5262">
        <v>0</v>
      </c>
      <c r="K14" s="5285">
        <v>0</v>
      </c>
      <c r="L14" s="5285">
        <v>0</v>
      </c>
      <c r="M14" s="5286">
        <v>0</v>
      </c>
      <c r="N14" s="1570"/>
      <c r="O14" s="562"/>
      <c r="P14" s="562"/>
      <c r="Q14" s="562"/>
      <c r="R14" s="562"/>
      <c r="S14" s="562"/>
      <c r="T14" s="561"/>
      <c r="U14" s="561"/>
      <c r="V14" s="561"/>
      <c r="W14" s="561"/>
      <c r="X14" s="561"/>
      <c r="Y14" s="561"/>
      <c r="Z14" s="561"/>
    </row>
    <row r="15" spans="1:26" ht="28.5" customHeight="1" thickBot="1">
      <c r="A15" s="1581" t="s">
        <v>19</v>
      </c>
      <c r="B15" s="1573">
        <f t="shared" ref="B15:G15" si="2">SUM(B14)</f>
        <v>0</v>
      </c>
      <c r="C15" s="1573">
        <f t="shared" si="2"/>
        <v>0</v>
      </c>
      <c r="D15" s="1573">
        <f t="shared" si="2"/>
        <v>0</v>
      </c>
      <c r="E15" s="1573">
        <f t="shared" si="2"/>
        <v>0</v>
      </c>
      <c r="F15" s="1573">
        <f t="shared" si="2"/>
        <v>0</v>
      </c>
      <c r="G15" s="1573">
        <f t="shared" si="2"/>
        <v>0</v>
      </c>
      <c r="H15" s="1573">
        <v>0</v>
      </c>
      <c r="I15" s="1573">
        <v>0</v>
      </c>
      <c r="J15" s="1573">
        <v>0</v>
      </c>
      <c r="K15" s="1573">
        <v>0</v>
      </c>
      <c r="L15" s="1573">
        <v>0</v>
      </c>
      <c r="M15" s="1582">
        <v>0</v>
      </c>
      <c r="N15" s="1570"/>
      <c r="O15" s="562"/>
      <c r="P15" s="562"/>
      <c r="Q15" s="562"/>
      <c r="R15" s="562"/>
      <c r="S15" s="562"/>
      <c r="T15" s="561"/>
      <c r="U15" s="561"/>
      <c r="V15" s="561"/>
      <c r="W15" s="561"/>
      <c r="X15" s="561"/>
      <c r="Y15" s="561"/>
      <c r="Z15" s="561"/>
    </row>
    <row r="16" spans="1:26" ht="30" customHeight="1" thickBot="1">
      <c r="A16" s="3368" t="s">
        <v>231</v>
      </c>
      <c r="B16" s="3369">
        <f t="shared" ref="B16:G16" si="3">B8</f>
        <v>0</v>
      </c>
      <c r="C16" s="3369">
        <f t="shared" si="3"/>
        <v>40</v>
      </c>
      <c r="D16" s="3369">
        <f t="shared" si="3"/>
        <v>40</v>
      </c>
      <c r="E16" s="3369">
        <f t="shared" si="3"/>
        <v>0</v>
      </c>
      <c r="F16" s="3369">
        <f t="shared" si="3"/>
        <v>36</v>
      </c>
      <c r="G16" s="3369">
        <f t="shared" si="3"/>
        <v>36</v>
      </c>
      <c r="H16" s="3369">
        <v>0</v>
      </c>
      <c r="I16" s="3369">
        <v>0</v>
      </c>
      <c r="J16" s="3369">
        <v>0</v>
      </c>
      <c r="K16" s="3369">
        <v>0</v>
      </c>
      <c r="L16" s="3369">
        <v>76</v>
      </c>
      <c r="M16" s="3370">
        <v>76</v>
      </c>
      <c r="N16" s="1572"/>
      <c r="O16" s="562"/>
      <c r="P16" s="562"/>
      <c r="Q16" s="562"/>
      <c r="R16" s="562"/>
      <c r="S16" s="562"/>
      <c r="T16" s="561"/>
      <c r="U16" s="561"/>
      <c r="V16" s="561"/>
      <c r="W16" s="561"/>
      <c r="X16" s="561"/>
      <c r="Y16" s="561"/>
      <c r="Z16" s="561"/>
    </row>
    <row r="17" spans="1:26" ht="20.25" customHeight="1">
      <c r="A17" s="561"/>
      <c r="B17" s="561"/>
      <c r="C17" s="561"/>
      <c r="D17" s="561"/>
      <c r="E17" s="561"/>
      <c r="F17" s="561"/>
      <c r="G17" s="561"/>
      <c r="H17" s="561"/>
      <c r="I17" s="561"/>
      <c r="J17" s="561"/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</row>
    <row r="18" spans="1:26" ht="20.25" customHeight="1">
      <c r="A18" s="562"/>
      <c r="B18" s="561"/>
      <c r="C18" s="561"/>
      <c r="D18" s="561"/>
      <c r="E18" s="561"/>
      <c r="F18" s="561"/>
      <c r="G18" s="561"/>
      <c r="H18" s="561"/>
      <c r="I18" s="561"/>
      <c r="J18" s="561"/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</row>
    <row r="19" spans="1:26" ht="20.25" customHeight="1">
      <c r="A19" s="561"/>
      <c r="B19" s="561"/>
      <c r="C19" s="561"/>
      <c r="D19" s="561"/>
      <c r="E19" s="561"/>
      <c r="F19" s="561"/>
      <c r="G19" s="561"/>
      <c r="H19" s="561"/>
      <c r="I19" s="561"/>
      <c r="J19" s="561"/>
      <c r="K19" s="561"/>
      <c r="L19" s="561"/>
      <c r="M19" s="561"/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  <c r="Z19" s="561"/>
    </row>
    <row r="20" spans="1:26" ht="20.25" customHeight="1">
      <c r="A20" s="561"/>
      <c r="B20" s="561"/>
      <c r="C20" s="561"/>
      <c r="D20" s="561"/>
      <c r="E20" s="561"/>
      <c r="F20" s="561"/>
      <c r="G20" s="561"/>
      <c r="H20" s="561"/>
      <c r="I20" s="561"/>
      <c r="J20" s="561"/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</row>
    <row r="21" spans="1:26" ht="20.25" customHeight="1">
      <c r="A21" s="561"/>
      <c r="B21" s="561"/>
      <c r="C21" s="561"/>
      <c r="D21" s="561"/>
      <c r="E21" s="561"/>
      <c r="F21" s="561"/>
      <c r="G21" s="561"/>
      <c r="H21" s="561"/>
      <c r="I21" s="561"/>
      <c r="J21" s="561"/>
      <c r="K21" s="561"/>
      <c r="L21" s="561"/>
      <c r="M21" s="561"/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  <c r="Z21" s="561"/>
    </row>
    <row r="22" spans="1:26" ht="20.25" customHeight="1">
      <c r="A22" s="561"/>
      <c r="B22" s="561"/>
      <c r="C22" s="561"/>
      <c r="D22" s="561"/>
      <c r="E22" s="561"/>
      <c r="F22" s="561"/>
      <c r="G22" s="561"/>
      <c r="H22" s="561"/>
      <c r="I22" s="561"/>
      <c r="J22" s="561"/>
      <c r="K22" s="561"/>
      <c r="L22" s="561"/>
      <c r="M22" s="561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  <c r="Z22" s="561"/>
    </row>
    <row r="23" spans="1:26" ht="20.25" customHeight="1">
      <c r="A23" s="561"/>
      <c r="B23" s="561"/>
      <c r="C23" s="561"/>
      <c r="D23" s="561"/>
      <c r="E23" s="561"/>
      <c r="F23" s="561"/>
      <c r="G23" s="561"/>
      <c r="H23" s="561"/>
      <c r="I23" s="561"/>
      <c r="J23" s="561"/>
      <c r="K23" s="561"/>
      <c r="L23" s="561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20.25" customHeight="1">
      <c r="A24" s="561"/>
      <c r="B24" s="561"/>
      <c r="C24" s="561"/>
      <c r="D24" s="561"/>
      <c r="E24" s="561"/>
      <c r="F24" s="561"/>
      <c r="G24" s="561"/>
      <c r="H24" s="561"/>
      <c r="I24" s="561"/>
      <c r="J24" s="561"/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0.25" customHeight="1">
      <c r="A25" s="561"/>
      <c r="B25" s="561"/>
      <c r="C25" s="561"/>
      <c r="D25" s="561"/>
      <c r="E25" s="561"/>
      <c r="F25" s="561"/>
      <c r="G25" s="561"/>
      <c r="H25" s="561"/>
      <c r="I25" s="561"/>
      <c r="J25" s="561"/>
      <c r="K25" s="561"/>
      <c r="L25" s="561"/>
      <c r="M25" s="561"/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0.25" customHeight="1">
      <c r="A26" s="561"/>
      <c r="B26" s="561"/>
      <c r="C26" s="561"/>
      <c r="D26" s="561"/>
      <c r="E26" s="561"/>
      <c r="F26" s="561"/>
      <c r="G26" s="561"/>
      <c r="H26" s="561"/>
      <c r="I26" s="561"/>
      <c r="J26" s="561"/>
      <c r="K26" s="561"/>
      <c r="L26" s="561"/>
      <c r="M26" s="561"/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61"/>
      <c r="B27" s="561"/>
      <c r="C27" s="561"/>
      <c r="D27" s="561"/>
      <c r="E27" s="561"/>
      <c r="F27" s="561"/>
      <c r="G27" s="561"/>
      <c r="H27" s="561"/>
      <c r="I27" s="561"/>
      <c r="J27" s="561"/>
      <c r="K27" s="561"/>
      <c r="L27" s="561"/>
      <c r="M27" s="561"/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61"/>
      <c r="B28" s="561"/>
      <c r="C28" s="561"/>
      <c r="D28" s="561"/>
      <c r="E28" s="561"/>
      <c r="F28" s="561"/>
      <c r="G28" s="561"/>
      <c r="H28" s="561"/>
      <c r="I28" s="561"/>
      <c r="J28" s="561"/>
      <c r="K28" s="561"/>
      <c r="L28" s="561"/>
      <c r="M28" s="561"/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61"/>
      <c r="B29" s="561"/>
      <c r="C29" s="561"/>
      <c r="D29" s="561"/>
      <c r="E29" s="561"/>
      <c r="F29" s="561"/>
      <c r="G29" s="561"/>
      <c r="H29" s="561"/>
      <c r="I29" s="561"/>
      <c r="J29" s="561"/>
      <c r="K29" s="561"/>
      <c r="L29" s="561"/>
      <c r="M29" s="561"/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61"/>
      <c r="B30" s="561"/>
      <c r="C30" s="561"/>
      <c r="D30" s="561"/>
      <c r="E30" s="561"/>
      <c r="F30" s="561"/>
      <c r="G30" s="561"/>
      <c r="H30" s="561"/>
      <c r="I30" s="561"/>
      <c r="J30" s="561"/>
      <c r="K30" s="561"/>
      <c r="L30" s="561"/>
      <c r="M30" s="561"/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61"/>
      <c r="C32" s="561"/>
      <c r="D32" s="561"/>
      <c r="E32" s="561"/>
      <c r="F32" s="561"/>
      <c r="G32" s="561"/>
      <c r="H32" s="561"/>
      <c r="I32" s="561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Лист60">
    <tabColor rgb="FF00B050"/>
  </sheetPr>
  <dimension ref="A1:T37"/>
  <sheetViews>
    <sheetView zoomScale="50" zoomScaleNormal="50" workbookViewId="0">
      <selection activeCell="P33" sqref="P33"/>
    </sheetView>
  </sheetViews>
  <sheetFormatPr defaultRowHeight="25.5"/>
  <cols>
    <col min="1" max="1" width="95.140625" style="416" customWidth="1"/>
    <col min="2" max="2" width="17" style="416" customWidth="1"/>
    <col min="3" max="3" width="16.7109375" style="416" customWidth="1"/>
    <col min="4" max="4" width="17" style="416" customWidth="1"/>
    <col min="5" max="5" width="16.7109375" style="416" customWidth="1"/>
    <col min="6" max="6" width="17" style="416" customWidth="1"/>
    <col min="7" max="7" width="16.7109375" style="416" customWidth="1"/>
    <col min="8" max="8" width="17" style="416" customWidth="1"/>
    <col min="9" max="15" width="16.7109375" style="416" customWidth="1"/>
    <col min="16" max="16" width="18" style="416" customWidth="1"/>
    <col min="17" max="18" width="10.7109375" style="416" customWidth="1"/>
    <col min="19" max="19" width="9.140625" style="416" customWidth="1"/>
    <col min="20" max="20" width="12.85546875" style="416" customWidth="1"/>
    <col min="21" max="21" width="23.42578125" style="416" customWidth="1"/>
    <col min="22" max="23" width="9.140625" style="416" customWidth="1"/>
    <col min="24" max="24" width="10.5703125" style="416" bestFit="1" customWidth="1"/>
    <col min="25" max="25" width="11.28515625" style="416" customWidth="1"/>
    <col min="26" max="256" width="9.140625" style="416"/>
    <col min="257" max="257" width="95.140625" style="416" customWidth="1"/>
    <col min="258" max="258" width="17" style="416" customWidth="1"/>
    <col min="259" max="259" width="16.7109375" style="416" customWidth="1"/>
    <col min="260" max="260" width="17" style="416" customWidth="1"/>
    <col min="261" max="261" width="16.7109375" style="416" customWidth="1"/>
    <col min="262" max="262" width="17" style="416" customWidth="1"/>
    <col min="263" max="263" width="16.7109375" style="416" customWidth="1"/>
    <col min="264" max="264" width="17" style="416" customWidth="1"/>
    <col min="265" max="271" width="16.7109375" style="416" customWidth="1"/>
    <col min="272" max="272" width="18" style="416" customWidth="1"/>
    <col min="273" max="274" width="10.7109375" style="416" customWidth="1"/>
    <col min="275" max="275" width="9.140625" style="416" customWidth="1"/>
    <col min="276" max="276" width="12.85546875" style="416" customWidth="1"/>
    <col min="277" max="277" width="23.42578125" style="416" customWidth="1"/>
    <col min="278" max="279" width="9.140625" style="416" customWidth="1"/>
    <col min="280" max="280" width="10.5703125" style="416" bestFit="1" customWidth="1"/>
    <col min="281" max="281" width="11.28515625" style="416" customWidth="1"/>
    <col min="282" max="512" width="9.140625" style="416"/>
    <col min="513" max="513" width="95.140625" style="416" customWidth="1"/>
    <col min="514" max="514" width="17" style="416" customWidth="1"/>
    <col min="515" max="515" width="16.7109375" style="416" customWidth="1"/>
    <col min="516" max="516" width="17" style="416" customWidth="1"/>
    <col min="517" max="517" width="16.7109375" style="416" customWidth="1"/>
    <col min="518" max="518" width="17" style="416" customWidth="1"/>
    <col min="519" max="519" width="16.7109375" style="416" customWidth="1"/>
    <col min="520" max="520" width="17" style="416" customWidth="1"/>
    <col min="521" max="527" width="16.7109375" style="416" customWidth="1"/>
    <col min="528" max="528" width="18" style="416" customWidth="1"/>
    <col min="529" max="530" width="10.7109375" style="416" customWidth="1"/>
    <col min="531" max="531" width="9.140625" style="416" customWidth="1"/>
    <col min="532" max="532" width="12.85546875" style="416" customWidth="1"/>
    <col min="533" max="533" width="23.42578125" style="416" customWidth="1"/>
    <col min="534" max="535" width="9.140625" style="416" customWidth="1"/>
    <col min="536" max="536" width="10.5703125" style="416" bestFit="1" customWidth="1"/>
    <col min="537" max="537" width="11.28515625" style="416" customWidth="1"/>
    <col min="538" max="768" width="9.140625" style="416"/>
    <col min="769" max="769" width="95.140625" style="416" customWidth="1"/>
    <col min="770" max="770" width="17" style="416" customWidth="1"/>
    <col min="771" max="771" width="16.7109375" style="416" customWidth="1"/>
    <col min="772" max="772" width="17" style="416" customWidth="1"/>
    <col min="773" max="773" width="16.7109375" style="416" customWidth="1"/>
    <col min="774" max="774" width="17" style="416" customWidth="1"/>
    <col min="775" max="775" width="16.7109375" style="416" customWidth="1"/>
    <col min="776" max="776" width="17" style="416" customWidth="1"/>
    <col min="777" max="783" width="16.7109375" style="416" customWidth="1"/>
    <col min="784" max="784" width="18" style="416" customWidth="1"/>
    <col min="785" max="786" width="10.7109375" style="416" customWidth="1"/>
    <col min="787" max="787" width="9.140625" style="416" customWidth="1"/>
    <col min="788" max="788" width="12.85546875" style="416" customWidth="1"/>
    <col min="789" max="789" width="23.42578125" style="416" customWidth="1"/>
    <col min="790" max="791" width="9.140625" style="416" customWidth="1"/>
    <col min="792" max="792" width="10.5703125" style="416" bestFit="1" customWidth="1"/>
    <col min="793" max="793" width="11.28515625" style="416" customWidth="1"/>
    <col min="794" max="1024" width="9.140625" style="416"/>
    <col min="1025" max="1025" width="95.140625" style="416" customWidth="1"/>
    <col min="1026" max="1026" width="17" style="416" customWidth="1"/>
    <col min="1027" max="1027" width="16.7109375" style="416" customWidth="1"/>
    <col min="1028" max="1028" width="17" style="416" customWidth="1"/>
    <col min="1029" max="1029" width="16.7109375" style="416" customWidth="1"/>
    <col min="1030" max="1030" width="17" style="416" customWidth="1"/>
    <col min="1031" max="1031" width="16.7109375" style="416" customWidth="1"/>
    <col min="1032" max="1032" width="17" style="416" customWidth="1"/>
    <col min="1033" max="1039" width="16.7109375" style="416" customWidth="1"/>
    <col min="1040" max="1040" width="18" style="416" customWidth="1"/>
    <col min="1041" max="1042" width="10.7109375" style="416" customWidth="1"/>
    <col min="1043" max="1043" width="9.140625" style="416" customWidth="1"/>
    <col min="1044" max="1044" width="12.85546875" style="416" customWidth="1"/>
    <col min="1045" max="1045" width="23.42578125" style="416" customWidth="1"/>
    <col min="1046" max="1047" width="9.140625" style="416" customWidth="1"/>
    <col min="1048" max="1048" width="10.5703125" style="416" bestFit="1" customWidth="1"/>
    <col min="1049" max="1049" width="11.28515625" style="416" customWidth="1"/>
    <col min="1050" max="1280" width="9.140625" style="416"/>
    <col min="1281" max="1281" width="95.140625" style="416" customWidth="1"/>
    <col min="1282" max="1282" width="17" style="416" customWidth="1"/>
    <col min="1283" max="1283" width="16.7109375" style="416" customWidth="1"/>
    <col min="1284" max="1284" width="17" style="416" customWidth="1"/>
    <col min="1285" max="1285" width="16.7109375" style="416" customWidth="1"/>
    <col min="1286" max="1286" width="17" style="416" customWidth="1"/>
    <col min="1287" max="1287" width="16.7109375" style="416" customWidth="1"/>
    <col min="1288" max="1288" width="17" style="416" customWidth="1"/>
    <col min="1289" max="1295" width="16.7109375" style="416" customWidth="1"/>
    <col min="1296" max="1296" width="18" style="416" customWidth="1"/>
    <col min="1297" max="1298" width="10.7109375" style="416" customWidth="1"/>
    <col min="1299" max="1299" width="9.140625" style="416" customWidth="1"/>
    <col min="1300" max="1300" width="12.85546875" style="416" customWidth="1"/>
    <col min="1301" max="1301" width="23.42578125" style="416" customWidth="1"/>
    <col min="1302" max="1303" width="9.140625" style="416" customWidth="1"/>
    <col min="1304" max="1304" width="10.5703125" style="416" bestFit="1" customWidth="1"/>
    <col min="1305" max="1305" width="11.28515625" style="416" customWidth="1"/>
    <col min="1306" max="1536" width="9.140625" style="416"/>
    <col min="1537" max="1537" width="95.140625" style="416" customWidth="1"/>
    <col min="1538" max="1538" width="17" style="416" customWidth="1"/>
    <col min="1539" max="1539" width="16.7109375" style="416" customWidth="1"/>
    <col min="1540" max="1540" width="17" style="416" customWidth="1"/>
    <col min="1541" max="1541" width="16.7109375" style="416" customWidth="1"/>
    <col min="1542" max="1542" width="17" style="416" customWidth="1"/>
    <col min="1543" max="1543" width="16.7109375" style="416" customWidth="1"/>
    <col min="1544" max="1544" width="17" style="416" customWidth="1"/>
    <col min="1545" max="1551" width="16.7109375" style="416" customWidth="1"/>
    <col min="1552" max="1552" width="18" style="416" customWidth="1"/>
    <col min="1553" max="1554" width="10.7109375" style="416" customWidth="1"/>
    <col min="1555" max="1555" width="9.140625" style="416" customWidth="1"/>
    <col min="1556" max="1556" width="12.85546875" style="416" customWidth="1"/>
    <col min="1557" max="1557" width="23.42578125" style="416" customWidth="1"/>
    <col min="1558" max="1559" width="9.140625" style="416" customWidth="1"/>
    <col min="1560" max="1560" width="10.5703125" style="416" bestFit="1" customWidth="1"/>
    <col min="1561" max="1561" width="11.28515625" style="416" customWidth="1"/>
    <col min="1562" max="1792" width="9.140625" style="416"/>
    <col min="1793" max="1793" width="95.140625" style="416" customWidth="1"/>
    <col min="1794" max="1794" width="17" style="416" customWidth="1"/>
    <col min="1795" max="1795" width="16.7109375" style="416" customWidth="1"/>
    <col min="1796" max="1796" width="17" style="416" customWidth="1"/>
    <col min="1797" max="1797" width="16.7109375" style="416" customWidth="1"/>
    <col min="1798" max="1798" width="17" style="416" customWidth="1"/>
    <col min="1799" max="1799" width="16.7109375" style="416" customWidth="1"/>
    <col min="1800" max="1800" width="17" style="416" customWidth="1"/>
    <col min="1801" max="1807" width="16.7109375" style="416" customWidth="1"/>
    <col min="1808" max="1808" width="18" style="416" customWidth="1"/>
    <col min="1809" max="1810" width="10.7109375" style="416" customWidth="1"/>
    <col min="1811" max="1811" width="9.140625" style="416" customWidth="1"/>
    <col min="1812" max="1812" width="12.85546875" style="416" customWidth="1"/>
    <col min="1813" max="1813" width="23.42578125" style="416" customWidth="1"/>
    <col min="1814" max="1815" width="9.140625" style="416" customWidth="1"/>
    <col min="1816" max="1816" width="10.5703125" style="416" bestFit="1" customWidth="1"/>
    <col min="1817" max="1817" width="11.28515625" style="416" customWidth="1"/>
    <col min="1818" max="2048" width="9.140625" style="416"/>
    <col min="2049" max="2049" width="95.140625" style="416" customWidth="1"/>
    <col min="2050" max="2050" width="17" style="416" customWidth="1"/>
    <col min="2051" max="2051" width="16.7109375" style="416" customWidth="1"/>
    <col min="2052" max="2052" width="17" style="416" customWidth="1"/>
    <col min="2053" max="2053" width="16.7109375" style="416" customWidth="1"/>
    <col min="2054" max="2054" width="17" style="416" customWidth="1"/>
    <col min="2055" max="2055" width="16.7109375" style="416" customWidth="1"/>
    <col min="2056" max="2056" width="17" style="416" customWidth="1"/>
    <col min="2057" max="2063" width="16.7109375" style="416" customWidth="1"/>
    <col min="2064" max="2064" width="18" style="416" customWidth="1"/>
    <col min="2065" max="2066" width="10.7109375" style="416" customWidth="1"/>
    <col min="2067" max="2067" width="9.140625" style="416" customWidth="1"/>
    <col min="2068" max="2068" width="12.85546875" style="416" customWidth="1"/>
    <col min="2069" max="2069" width="23.42578125" style="416" customWidth="1"/>
    <col min="2070" max="2071" width="9.140625" style="416" customWidth="1"/>
    <col min="2072" max="2072" width="10.5703125" style="416" bestFit="1" customWidth="1"/>
    <col min="2073" max="2073" width="11.28515625" style="416" customWidth="1"/>
    <col min="2074" max="2304" width="9.140625" style="416"/>
    <col min="2305" max="2305" width="95.140625" style="416" customWidth="1"/>
    <col min="2306" max="2306" width="17" style="416" customWidth="1"/>
    <col min="2307" max="2307" width="16.7109375" style="416" customWidth="1"/>
    <col min="2308" max="2308" width="17" style="416" customWidth="1"/>
    <col min="2309" max="2309" width="16.7109375" style="416" customWidth="1"/>
    <col min="2310" max="2310" width="17" style="416" customWidth="1"/>
    <col min="2311" max="2311" width="16.7109375" style="416" customWidth="1"/>
    <col min="2312" max="2312" width="17" style="416" customWidth="1"/>
    <col min="2313" max="2319" width="16.7109375" style="416" customWidth="1"/>
    <col min="2320" max="2320" width="18" style="416" customWidth="1"/>
    <col min="2321" max="2322" width="10.7109375" style="416" customWidth="1"/>
    <col min="2323" max="2323" width="9.140625" style="416" customWidth="1"/>
    <col min="2324" max="2324" width="12.85546875" style="416" customWidth="1"/>
    <col min="2325" max="2325" width="23.42578125" style="416" customWidth="1"/>
    <col min="2326" max="2327" width="9.140625" style="416" customWidth="1"/>
    <col min="2328" max="2328" width="10.5703125" style="416" bestFit="1" customWidth="1"/>
    <col min="2329" max="2329" width="11.28515625" style="416" customWidth="1"/>
    <col min="2330" max="2560" width="9.140625" style="416"/>
    <col min="2561" max="2561" width="95.140625" style="416" customWidth="1"/>
    <col min="2562" max="2562" width="17" style="416" customWidth="1"/>
    <col min="2563" max="2563" width="16.7109375" style="416" customWidth="1"/>
    <col min="2564" max="2564" width="17" style="416" customWidth="1"/>
    <col min="2565" max="2565" width="16.7109375" style="416" customWidth="1"/>
    <col min="2566" max="2566" width="17" style="416" customWidth="1"/>
    <col min="2567" max="2567" width="16.7109375" style="416" customWidth="1"/>
    <col min="2568" max="2568" width="17" style="416" customWidth="1"/>
    <col min="2569" max="2575" width="16.7109375" style="416" customWidth="1"/>
    <col min="2576" max="2576" width="18" style="416" customWidth="1"/>
    <col min="2577" max="2578" width="10.7109375" style="416" customWidth="1"/>
    <col min="2579" max="2579" width="9.140625" style="416" customWidth="1"/>
    <col min="2580" max="2580" width="12.85546875" style="416" customWidth="1"/>
    <col min="2581" max="2581" width="23.42578125" style="416" customWidth="1"/>
    <col min="2582" max="2583" width="9.140625" style="416" customWidth="1"/>
    <col min="2584" max="2584" width="10.5703125" style="416" bestFit="1" customWidth="1"/>
    <col min="2585" max="2585" width="11.28515625" style="416" customWidth="1"/>
    <col min="2586" max="2816" width="9.140625" style="416"/>
    <col min="2817" max="2817" width="95.140625" style="416" customWidth="1"/>
    <col min="2818" max="2818" width="17" style="416" customWidth="1"/>
    <col min="2819" max="2819" width="16.7109375" style="416" customWidth="1"/>
    <col min="2820" max="2820" width="17" style="416" customWidth="1"/>
    <col min="2821" max="2821" width="16.7109375" style="416" customWidth="1"/>
    <col min="2822" max="2822" width="17" style="416" customWidth="1"/>
    <col min="2823" max="2823" width="16.7109375" style="416" customWidth="1"/>
    <col min="2824" max="2824" width="17" style="416" customWidth="1"/>
    <col min="2825" max="2831" width="16.7109375" style="416" customWidth="1"/>
    <col min="2832" max="2832" width="18" style="416" customWidth="1"/>
    <col min="2833" max="2834" width="10.7109375" style="416" customWidth="1"/>
    <col min="2835" max="2835" width="9.140625" style="416" customWidth="1"/>
    <col min="2836" max="2836" width="12.85546875" style="416" customWidth="1"/>
    <col min="2837" max="2837" width="23.42578125" style="416" customWidth="1"/>
    <col min="2838" max="2839" width="9.140625" style="416" customWidth="1"/>
    <col min="2840" max="2840" width="10.5703125" style="416" bestFit="1" customWidth="1"/>
    <col min="2841" max="2841" width="11.28515625" style="416" customWidth="1"/>
    <col min="2842" max="3072" width="9.140625" style="416"/>
    <col min="3073" max="3073" width="95.140625" style="416" customWidth="1"/>
    <col min="3074" max="3074" width="17" style="416" customWidth="1"/>
    <col min="3075" max="3075" width="16.7109375" style="416" customWidth="1"/>
    <col min="3076" max="3076" width="17" style="416" customWidth="1"/>
    <col min="3077" max="3077" width="16.7109375" style="416" customWidth="1"/>
    <col min="3078" max="3078" width="17" style="416" customWidth="1"/>
    <col min="3079" max="3079" width="16.7109375" style="416" customWidth="1"/>
    <col min="3080" max="3080" width="17" style="416" customWidth="1"/>
    <col min="3081" max="3087" width="16.7109375" style="416" customWidth="1"/>
    <col min="3088" max="3088" width="18" style="416" customWidth="1"/>
    <col min="3089" max="3090" width="10.7109375" style="416" customWidth="1"/>
    <col min="3091" max="3091" width="9.140625" style="416" customWidth="1"/>
    <col min="3092" max="3092" width="12.85546875" style="416" customWidth="1"/>
    <col min="3093" max="3093" width="23.42578125" style="416" customWidth="1"/>
    <col min="3094" max="3095" width="9.140625" style="416" customWidth="1"/>
    <col min="3096" max="3096" width="10.5703125" style="416" bestFit="1" customWidth="1"/>
    <col min="3097" max="3097" width="11.28515625" style="416" customWidth="1"/>
    <col min="3098" max="3328" width="9.140625" style="416"/>
    <col min="3329" max="3329" width="95.140625" style="416" customWidth="1"/>
    <col min="3330" max="3330" width="17" style="416" customWidth="1"/>
    <col min="3331" max="3331" width="16.7109375" style="416" customWidth="1"/>
    <col min="3332" max="3332" width="17" style="416" customWidth="1"/>
    <col min="3333" max="3333" width="16.7109375" style="416" customWidth="1"/>
    <col min="3334" max="3334" width="17" style="416" customWidth="1"/>
    <col min="3335" max="3335" width="16.7109375" style="416" customWidth="1"/>
    <col min="3336" max="3336" width="17" style="416" customWidth="1"/>
    <col min="3337" max="3343" width="16.7109375" style="416" customWidth="1"/>
    <col min="3344" max="3344" width="18" style="416" customWidth="1"/>
    <col min="3345" max="3346" width="10.7109375" style="416" customWidth="1"/>
    <col min="3347" max="3347" width="9.140625" style="416" customWidth="1"/>
    <col min="3348" max="3348" width="12.85546875" style="416" customWidth="1"/>
    <col min="3349" max="3349" width="23.42578125" style="416" customWidth="1"/>
    <col min="3350" max="3351" width="9.140625" style="416" customWidth="1"/>
    <col min="3352" max="3352" width="10.5703125" style="416" bestFit="1" customWidth="1"/>
    <col min="3353" max="3353" width="11.28515625" style="416" customWidth="1"/>
    <col min="3354" max="3584" width="9.140625" style="416"/>
    <col min="3585" max="3585" width="95.140625" style="416" customWidth="1"/>
    <col min="3586" max="3586" width="17" style="416" customWidth="1"/>
    <col min="3587" max="3587" width="16.7109375" style="416" customWidth="1"/>
    <col min="3588" max="3588" width="17" style="416" customWidth="1"/>
    <col min="3589" max="3589" width="16.7109375" style="416" customWidth="1"/>
    <col min="3590" max="3590" width="17" style="416" customWidth="1"/>
    <col min="3591" max="3591" width="16.7109375" style="416" customWidth="1"/>
    <col min="3592" max="3592" width="17" style="416" customWidth="1"/>
    <col min="3593" max="3599" width="16.7109375" style="416" customWidth="1"/>
    <col min="3600" max="3600" width="18" style="416" customWidth="1"/>
    <col min="3601" max="3602" width="10.7109375" style="416" customWidth="1"/>
    <col min="3603" max="3603" width="9.140625" style="416" customWidth="1"/>
    <col min="3604" max="3604" width="12.85546875" style="416" customWidth="1"/>
    <col min="3605" max="3605" width="23.42578125" style="416" customWidth="1"/>
    <col min="3606" max="3607" width="9.140625" style="416" customWidth="1"/>
    <col min="3608" max="3608" width="10.5703125" style="416" bestFit="1" customWidth="1"/>
    <col min="3609" max="3609" width="11.28515625" style="416" customWidth="1"/>
    <col min="3610" max="3840" width="9.140625" style="416"/>
    <col min="3841" max="3841" width="95.140625" style="416" customWidth="1"/>
    <col min="3842" max="3842" width="17" style="416" customWidth="1"/>
    <col min="3843" max="3843" width="16.7109375" style="416" customWidth="1"/>
    <col min="3844" max="3844" width="17" style="416" customWidth="1"/>
    <col min="3845" max="3845" width="16.7109375" style="416" customWidth="1"/>
    <col min="3846" max="3846" width="17" style="416" customWidth="1"/>
    <col min="3847" max="3847" width="16.7109375" style="416" customWidth="1"/>
    <col min="3848" max="3848" width="17" style="416" customWidth="1"/>
    <col min="3849" max="3855" width="16.7109375" style="416" customWidth="1"/>
    <col min="3856" max="3856" width="18" style="416" customWidth="1"/>
    <col min="3857" max="3858" width="10.7109375" style="416" customWidth="1"/>
    <col min="3859" max="3859" width="9.140625" style="416" customWidth="1"/>
    <col min="3860" max="3860" width="12.85546875" style="416" customWidth="1"/>
    <col min="3861" max="3861" width="23.42578125" style="416" customWidth="1"/>
    <col min="3862" max="3863" width="9.140625" style="416" customWidth="1"/>
    <col min="3864" max="3864" width="10.5703125" style="416" bestFit="1" customWidth="1"/>
    <col min="3865" max="3865" width="11.28515625" style="416" customWidth="1"/>
    <col min="3866" max="4096" width="9.140625" style="416"/>
    <col min="4097" max="4097" width="95.140625" style="416" customWidth="1"/>
    <col min="4098" max="4098" width="17" style="416" customWidth="1"/>
    <col min="4099" max="4099" width="16.7109375" style="416" customWidth="1"/>
    <col min="4100" max="4100" width="17" style="416" customWidth="1"/>
    <col min="4101" max="4101" width="16.7109375" style="416" customWidth="1"/>
    <col min="4102" max="4102" width="17" style="416" customWidth="1"/>
    <col min="4103" max="4103" width="16.7109375" style="416" customWidth="1"/>
    <col min="4104" max="4104" width="17" style="416" customWidth="1"/>
    <col min="4105" max="4111" width="16.7109375" style="416" customWidth="1"/>
    <col min="4112" max="4112" width="18" style="416" customWidth="1"/>
    <col min="4113" max="4114" width="10.7109375" style="416" customWidth="1"/>
    <col min="4115" max="4115" width="9.140625" style="416" customWidth="1"/>
    <col min="4116" max="4116" width="12.85546875" style="416" customWidth="1"/>
    <col min="4117" max="4117" width="23.42578125" style="416" customWidth="1"/>
    <col min="4118" max="4119" width="9.140625" style="416" customWidth="1"/>
    <col min="4120" max="4120" width="10.5703125" style="416" bestFit="1" customWidth="1"/>
    <col min="4121" max="4121" width="11.28515625" style="416" customWidth="1"/>
    <col min="4122" max="4352" width="9.140625" style="416"/>
    <col min="4353" max="4353" width="95.140625" style="416" customWidth="1"/>
    <col min="4354" max="4354" width="17" style="416" customWidth="1"/>
    <col min="4355" max="4355" width="16.7109375" style="416" customWidth="1"/>
    <col min="4356" max="4356" width="17" style="416" customWidth="1"/>
    <col min="4357" max="4357" width="16.7109375" style="416" customWidth="1"/>
    <col min="4358" max="4358" width="17" style="416" customWidth="1"/>
    <col min="4359" max="4359" width="16.7109375" style="416" customWidth="1"/>
    <col min="4360" max="4360" width="17" style="416" customWidth="1"/>
    <col min="4361" max="4367" width="16.7109375" style="416" customWidth="1"/>
    <col min="4368" max="4368" width="18" style="416" customWidth="1"/>
    <col min="4369" max="4370" width="10.7109375" style="416" customWidth="1"/>
    <col min="4371" max="4371" width="9.140625" style="416" customWidth="1"/>
    <col min="4372" max="4372" width="12.85546875" style="416" customWidth="1"/>
    <col min="4373" max="4373" width="23.42578125" style="416" customWidth="1"/>
    <col min="4374" max="4375" width="9.140625" style="416" customWidth="1"/>
    <col min="4376" max="4376" width="10.5703125" style="416" bestFit="1" customWidth="1"/>
    <col min="4377" max="4377" width="11.28515625" style="416" customWidth="1"/>
    <col min="4378" max="4608" width="9.140625" style="416"/>
    <col min="4609" max="4609" width="95.140625" style="416" customWidth="1"/>
    <col min="4610" max="4610" width="17" style="416" customWidth="1"/>
    <col min="4611" max="4611" width="16.7109375" style="416" customWidth="1"/>
    <col min="4612" max="4612" width="17" style="416" customWidth="1"/>
    <col min="4613" max="4613" width="16.7109375" style="416" customWidth="1"/>
    <col min="4614" max="4614" width="17" style="416" customWidth="1"/>
    <col min="4615" max="4615" width="16.7109375" style="416" customWidth="1"/>
    <col min="4616" max="4616" width="17" style="416" customWidth="1"/>
    <col min="4617" max="4623" width="16.7109375" style="416" customWidth="1"/>
    <col min="4624" max="4624" width="18" style="416" customWidth="1"/>
    <col min="4625" max="4626" width="10.7109375" style="416" customWidth="1"/>
    <col min="4627" max="4627" width="9.140625" style="416" customWidth="1"/>
    <col min="4628" max="4628" width="12.85546875" style="416" customWidth="1"/>
    <col min="4629" max="4629" width="23.42578125" style="416" customWidth="1"/>
    <col min="4630" max="4631" width="9.140625" style="416" customWidth="1"/>
    <col min="4632" max="4632" width="10.5703125" style="416" bestFit="1" customWidth="1"/>
    <col min="4633" max="4633" width="11.28515625" style="416" customWidth="1"/>
    <col min="4634" max="4864" width="9.140625" style="416"/>
    <col min="4865" max="4865" width="95.140625" style="416" customWidth="1"/>
    <col min="4866" max="4866" width="17" style="416" customWidth="1"/>
    <col min="4867" max="4867" width="16.7109375" style="416" customWidth="1"/>
    <col min="4868" max="4868" width="17" style="416" customWidth="1"/>
    <col min="4869" max="4869" width="16.7109375" style="416" customWidth="1"/>
    <col min="4870" max="4870" width="17" style="416" customWidth="1"/>
    <col min="4871" max="4871" width="16.7109375" style="416" customWidth="1"/>
    <col min="4872" max="4872" width="17" style="416" customWidth="1"/>
    <col min="4873" max="4879" width="16.7109375" style="416" customWidth="1"/>
    <col min="4880" max="4880" width="18" style="416" customWidth="1"/>
    <col min="4881" max="4882" width="10.7109375" style="416" customWidth="1"/>
    <col min="4883" max="4883" width="9.140625" style="416" customWidth="1"/>
    <col min="4884" max="4884" width="12.85546875" style="416" customWidth="1"/>
    <col min="4885" max="4885" width="23.42578125" style="416" customWidth="1"/>
    <col min="4886" max="4887" width="9.140625" style="416" customWidth="1"/>
    <col min="4888" max="4888" width="10.5703125" style="416" bestFit="1" customWidth="1"/>
    <col min="4889" max="4889" width="11.28515625" style="416" customWidth="1"/>
    <col min="4890" max="5120" width="9.140625" style="416"/>
    <col min="5121" max="5121" width="95.140625" style="416" customWidth="1"/>
    <col min="5122" max="5122" width="17" style="416" customWidth="1"/>
    <col min="5123" max="5123" width="16.7109375" style="416" customWidth="1"/>
    <col min="5124" max="5124" width="17" style="416" customWidth="1"/>
    <col min="5125" max="5125" width="16.7109375" style="416" customWidth="1"/>
    <col min="5126" max="5126" width="17" style="416" customWidth="1"/>
    <col min="5127" max="5127" width="16.7109375" style="416" customWidth="1"/>
    <col min="5128" max="5128" width="17" style="416" customWidth="1"/>
    <col min="5129" max="5135" width="16.7109375" style="416" customWidth="1"/>
    <col min="5136" max="5136" width="18" style="416" customWidth="1"/>
    <col min="5137" max="5138" width="10.7109375" style="416" customWidth="1"/>
    <col min="5139" max="5139" width="9.140625" style="416" customWidth="1"/>
    <col min="5140" max="5140" width="12.85546875" style="416" customWidth="1"/>
    <col min="5141" max="5141" width="23.42578125" style="416" customWidth="1"/>
    <col min="5142" max="5143" width="9.140625" style="416" customWidth="1"/>
    <col min="5144" max="5144" width="10.5703125" style="416" bestFit="1" customWidth="1"/>
    <col min="5145" max="5145" width="11.28515625" style="416" customWidth="1"/>
    <col min="5146" max="5376" width="9.140625" style="416"/>
    <col min="5377" max="5377" width="95.140625" style="416" customWidth="1"/>
    <col min="5378" max="5378" width="17" style="416" customWidth="1"/>
    <col min="5379" max="5379" width="16.7109375" style="416" customWidth="1"/>
    <col min="5380" max="5380" width="17" style="416" customWidth="1"/>
    <col min="5381" max="5381" width="16.7109375" style="416" customWidth="1"/>
    <col min="5382" max="5382" width="17" style="416" customWidth="1"/>
    <col min="5383" max="5383" width="16.7109375" style="416" customWidth="1"/>
    <col min="5384" max="5384" width="17" style="416" customWidth="1"/>
    <col min="5385" max="5391" width="16.7109375" style="416" customWidth="1"/>
    <col min="5392" max="5392" width="18" style="416" customWidth="1"/>
    <col min="5393" max="5394" width="10.7109375" style="416" customWidth="1"/>
    <col min="5395" max="5395" width="9.140625" style="416" customWidth="1"/>
    <col min="5396" max="5396" width="12.85546875" style="416" customWidth="1"/>
    <col min="5397" max="5397" width="23.42578125" style="416" customWidth="1"/>
    <col min="5398" max="5399" width="9.140625" style="416" customWidth="1"/>
    <col min="5400" max="5400" width="10.5703125" style="416" bestFit="1" customWidth="1"/>
    <col min="5401" max="5401" width="11.28515625" style="416" customWidth="1"/>
    <col min="5402" max="5632" width="9.140625" style="416"/>
    <col min="5633" max="5633" width="95.140625" style="416" customWidth="1"/>
    <col min="5634" max="5634" width="17" style="416" customWidth="1"/>
    <col min="5635" max="5635" width="16.7109375" style="416" customWidth="1"/>
    <col min="5636" max="5636" width="17" style="416" customWidth="1"/>
    <col min="5637" max="5637" width="16.7109375" style="416" customWidth="1"/>
    <col min="5638" max="5638" width="17" style="416" customWidth="1"/>
    <col min="5639" max="5639" width="16.7109375" style="416" customWidth="1"/>
    <col min="5640" max="5640" width="17" style="416" customWidth="1"/>
    <col min="5641" max="5647" width="16.7109375" style="416" customWidth="1"/>
    <col min="5648" max="5648" width="18" style="416" customWidth="1"/>
    <col min="5649" max="5650" width="10.7109375" style="416" customWidth="1"/>
    <col min="5651" max="5651" width="9.140625" style="416" customWidth="1"/>
    <col min="5652" max="5652" width="12.85546875" style="416" customWidth="1"/>
    <col min="5653" max="5653" width="23.42578125" style="416" customWidth="1"/>
    <col min="5654" max="5655" width="9.140625" style="416" customWidth="1"/>
    <col min="5656" max="5656" width="10.5703125" style="416" bestFit="1" customWidth="1"/>
    <col min="5657" max="5657" width="11.28515625" style="416" customWidth="1"/>
    <col min="5658" max="5888" width="9.140625" style="416"/>
    <col min="5889" max="5889" width="95.140625" style="416" customWidth="1"/>
    <col min="5890" max="5890" width="17" style="416" customWidth="1"/>
    <col min="5891" max="5891" width="16.7109375" style="416" customWidth="1"/>
    <col min="5892" max="5892" width="17" style="416" customWidth="1"/>
    <col min="5893" max="5893" width="16.7109375" style="416" customWidth="1"/>
    <col min="5894" max="5894" width="17" style="416" customWidth="1"/>
    <col min="5895" max="5895" width="16.7109375" style="416" customWidth="1"/>
    <col min="5896" max="5896" width="17" style="416" customWidth="1"/>
    <col min="5897" max="5903" width="16.7109375" style="416" customWidth="1"/>
    <col min="5904" max="5904" width="18" style="416" customWidth="1"/>
    <col min="5905" max="5906" width="10.7109375" style="416" customWidth="1"/>
    <col min="5907" max="5907" width="9.140625" style="416" customWidth="1"/>
    <col min="5908" max="5908" width="12.85546875" style="416" customWidth="1"/>
    <col min="5909" max="5909" width="23.42578125" style="416" customWidth="1"/>
    <col min="5910" max="5911" width="9.140625" style="416" customWidth="1"/>
    <col min="5912" max="5912" width="10.5703125" style="416" bestFit="1" customWidth="1"/>
    <col min="5913" max="5913" width="11.28515625" style="416" customWidth="1"/>
    <col min="5914" max="6144" width="9.140625" style="416"/>
    <col min="6145" max="6145" width="95.140625" style="416" customWidth="1"/>
    <col min="6146" max="6146" width="17" style="416" customWidth="1"/>
    <col min="6147" max="6147" width="16.7109375" style="416" customWidth="1"/>
    <col min="6148" max="6148" width="17" style="416" customWidth="1"/>
    <col min="6149" max="6149" width="16.7109375" style="416" customWidth="1"/>
    <col min="6150" max="6150" width="17" style="416" customWidth="1"/>
    <col min="6151" max="6151" width="16.7109375" style="416" customWidth="1"/>
    <col min="6152" max="6152" width="17" style="416" customWidth="1"/>
    <col min="6153" max="6159" width="16.7109375" style="416" customWidth="1"/>
    <col min="6160" max="6160" width="18" style="416" customWidth="1"/>
    <col min="6161" max="6162" width="10.7109375" style="416" customWidth="1"/>
    <col min="6163" max="6163" width="9.140625" style="416" customWidth="1"/>
    <col min="6164" max="6164" width="12.85546875" style="416" customWidth="1"/>
    <col min="6165" max="6165" width="23.42578125" style="416" customWidth="1"/>
    <col min="6166" max="6167" width="9.140625" style="416" customWidth="1"/>
    <col min="6168" max="6168" width="10.5703125" style="416" bestFit="1" customWidth="1"/>
    <col min="6169" max="6169" width="11.28515625" style="416" customWidth="1"/>
    <col min="6170" max="6400" width="9.140625" style="416"/>
    <col min="6401" max="6401" width="95.140625" style="416" customWidth="1"/>
    <col min="6402" max="6402" width="17" style="416" customWidth="1"/>
    <col min="6403" max="6403" width="16.7109375" style="416" customWidth="1"/>
    <col min="6404" max="6404" width="17" style="416" customWidth="1"/>
    <col min="6405" max="6405" width="16.7109375" style="416" customWidth="1"/>
    <col min="6406" max="6406" width="17" style="416" customWidth="1"/>
    <col min="6407" max="6407" width="16.7109375" style="416" customWidth="1"/>
    <col min="6408" max="6408" width="17" style="416" customWidth="1"/>
    <col min="6409" max="6415" width="16.7109375" style="416" customWidth="1"/>
    <col min="6416" max="6416" width="18" style="416" customWidth="1"/>
    <col min="6417" max="6418" width="10.7109375" style="416" customWidth="1"/>
    <col min="6419" max="6419" width="9.140625" style="416" customWidth="1"/>
    <col min="6420" max="6420" width="12.85546875" style="416" customWidth="1"/>
    <col min="6421" max="6421" width="23.42578125" style="416" customWidth="1"/>
    <col min="6422" max="6423" width="9.140625" style="416" customWidth="1"/>
    <col min="6424" max="6424" width="10.5703125" style="416" bestFit="1" customWidth="1"/>
    <col min="6425" max="6425" width="11.28515625" style="416" customWidth="1"/>
    <col min="6426" max="6656" width="9.140625" style="416"/>
    <col min="6657" max="6657" width="95.140625" style="416" customWidth="1"/>
    <col min="6658" max="6658" width="17" style="416" customWidth="1"/>
    <col min="6659" max="6659" width="16.7109375" style="416" customWidth="1"/>
    <col min="6660" max="6660" width="17" style="416" customWidth="1"/>
    <col min="6661" max="6661" width="16.7109375" style="416" customWidth="1"/>
    <col min="6662" max="6662" width="17" style="416" customWidth="1"/>
    <col min="6663" max="6663" width="16.7109375" style="416" customWidth="1"/>
    <col min="6664" max="6664" width="17" style="416" customWidth="1"/>
    <col min="6665" max="6671" width="16.7109375" style="416" customWidth="1"/>
    <col min="6672" max="6672" width="18" style="416" customWidth="1"/>
    <col min="6673" max="6674" width="10.7109375" style="416" customWidth="1"/>
    <col min="6675" max="6675" width="9.140625" style="416" customWidth="1"/>
    <col min="6676" max="6676" width="12.85546875" style="416" customWidth="1"/>
    <col min="6677" max="6677" width="23.42578125" style="416" customWidth="1"/>
    <col min="6678" max="6679" width="9.140625" style="416" customWidth="1"/>
    <col min="6680" max="6680" width="10.5703125" style="416" bestFit="1" customWidth="1"/>
    <col min="6681" max="6681" width="11.28515625" style="416" customWidth="1"/>
    <col min="6682" max="6912" width="9.140625" style="416"/>
    <col min="6913" max="6913" width="95.140625" style="416" customWidth="1"/>
    <col min="6914" max="6914" width="17" style="416" customWidth="1"/>
    <col min="6915" max="6915" width="16.7109375" style="416" customWidth="1"/>
    <col min="6916" max="6916" width="17" style="416" customWidth="1"/>
    <col min="6917" max="6917" width="16.7109375" style="416" customWidth="1"/>
    <col min="6918" max="6918" width="17" style="416" customWidth="1"/>
    <col min="6919" max="6919" width="16.7109375" style="416" customWidth="1"/>
    <col min="6920" max="6920" width="17" style="416" customWidth="1"/>
    <col min="6921" max="6927" width="16.7109375" style="416" customWidth="1"/>
    <col min="6928" max="6928" width="18" style="416" customWidth="1"/>
    <col min="6929" max="6930" width="10.7109375" style="416" customWidth="1"/>
    <col min="6931" max="6931" width="9.140625" style="416" customWidth="1"/>
    <col min="6932" max="6932" width="12.85546875" style="416" customWidth="1"/>
    <col min="6933" max="6933" width="23.42578125" style="416" customWidth="1"/>
    <col min="6934" max="6935" width="9.140625" style="416" customWidth="1"/>
    <col min="6936" max="6936" width="10.5703125" style="416" bestFit="1" customWidth="1"/>
    <col min="6937" max="6937" width="11.28515625" style="416" customWidth="1"/>
    <col min="6938" max="7168" width="9.140625" style="416"/>
    <col min="7169" max="7169" width="95.140625" style="416" customWidth="1"/>
    <col min="7170" max="7170" width="17" style="416" customWidth="1"/>
    <col min="7171" max="7171" width="16.7109375" style="416" customWidth="1"/>
    <col min="7172" max="7172" width="17" style="416" customWidth="1"/>
    <col min="7173" max="7173" width="16.7109375" style="416" customWidth="1"/>
    <col min="7174" max="7174" width="17" style="416" customWidth="1"/>
    <col min="7175" max="7175" width="16.7109375" style="416" customWidth="1"/>
    <col min="7176" max="7176" width="17" style="416" customWidth="1"/>
    <col min="7177" max="7183" width="16.7109375" style="416" customWidth="1"/>
    <col min="7184" max="7184" width="18" style="416" customWidth="1"/>
    <col min="7185" max="7186" width="10.7109375" style="416" customWidth="1"/>
    <col min="7187" max="7187" width="9.140625" style="416" customWidth="1"/>
    <col min="7188" max="7188" width="12.85546875" style="416" customWidth="1"/>
    <col min="7189" max="7189" width="23.42578125" style="416" customWidth="1"/>
    <col min="7190" max="7191" width="9.140625" style="416" customWidth="1"/>
    <col min="7192" max="7192" width="10.5703125" style="416" bestFit="1" customWidth="1"/>
    <col min="7193" max="7193" width="11.28515625" style="416" customWidth="1"/>
    <col min="7194" max="7424" width="9.140625" style="416"/>
    <col min="7425" max="7425" width="95.140625" style="416" customWidth="1"/>
    <col min="7426" max="7426" width="17" style="416" customWidth="1"/>
    <col min="7427" max="7427" width="16.7109375" style="416" customWidth="1"/>
    <col min="7428" max="7428" width="17" style="416" customWidth="1"/>
    <col min="7429" max="7429" width="16.7109375" style="416" customWidth="1"/>
    <col min="7430" max="7430" width="17" style="416" customWidth="1"/>
    <col min="7431" max="7431" width="16.7109375" style="416" customWidth="1"/>
    <col min="7432" max="7432" width="17" style="416" customWidth="1"/>
    <col min="7433" max="7439" width="16.7109375" style="416" customWidth="1"/>
    <col min="7440" max="7440" width="18" style="416" customWidth="1"/>
    <col min="7441" max="7442" width="10.7109375" style="416" customWidth="1"/>
    <col min="7443" max="7443" width="9.140625" style="416" customWidth="1"/>
    <col min="7444" max="7444" width="12.85546875" style="416" customWidth="1"/>
    <col min="7445" max="7445" width="23.42578125" style="416" customWidth="1"/>
    <col min="7446" max="7447" width="9.140625" style="416" customWidth="1"/>
    <col min="7448" max="7448" width="10.5703125" style="416" bestFit="1" customWidth="1"/>
    <col min="7449" max="7449" width="11.28515625" style="416" customWidth="1"/>
    <col min="7450" max="7680" width="9.140625" style="416"/>
    <col min="7681" max="7681" width="95.140625" style="416" customWidth="1"/>
    <col min="7682" max="7682" width="17" style="416" customWidth="1"/>
    <col min="7683" max="7683" width="16.7109375" style="416" customWidth="1"/>
    <col min="7684" max="7684" width="17" style="416" customWidth="1"/>
    <col min="7685" max="7685" width="16.7109375" style="416" customWidth="1"/>
    <col min="7686" max="7686" width="17" style="416" customWidth="1"/>
    <col min="7687" max="7687" width="16.7109375" style="416" customWidth="1"/>
    <col min="7688" max="7688" width="17" style="416" customWidth="1"/>
    <col min="7689" max="7695" width="16.7109375" style="416" customWidth="1"/>
    <col min="7696" max="7696" width="18" style="416" customWidth="1"/>
    <col min="7697" max="7698" width="10.7109375" style="416" customWidth="1"/>
    <col min="7699" max="7699" width="9.140625" style="416" customWidth="1"/>
    <col min="7700" max="7700" width="12.85546875" style="416" customWidth="1"/>
    <col min="7701" max="7701" width="23.42578125" style="416" customWidth="1"/>
    <col min="7702" max="7703" width="9.140625" style="416" customWidth="1"/>
    <col min="7704" max="7704" width="10.5703125" style="416" bestFit="1" customWidth="1"/>
    <col min="7705" max="7705" width="11.28515625" style="416" customWidth="1"/>
    <col min="7706" max="7936" width="9.140625" style="416"/>
    <col min="7937" max="7937" width="95.140625" style="416" customWidth="1"/>
    <col min="7938" max="7938" width="17" style="416" customWidth="1"/>
    <col min="7939" max="7939" width="16.7109375" style="416" customWidth="1"/>
    <col min="7940" max="7940" width="17" style="416" customWidth="1"/>
    <col min="7941" max="7941" width="16.7109375" style="416" customWidth="1"/>
    <col min="7942" max="7942" width="17" style="416" customWidth="1"/>
    <col min="7943" max="7943" width="16.7109375" style="416" customWidth="1"/>
    <col min="7944" max="7944" width="17" style="416" customWidth="1"/>
    <col min="7945" max="7951" width="16.7109375" style="416" customWidth="1"/>
    <col min="7952" max="7952" width="18" style="416" customWidth="1"/>
    <col min="7953" max="7954" width="10.7109375" style="416" customWidth="1"/>
    <col min="7955" max="7955" width="9.140625" style="416" customWidth="1"/>
    <col min="7956" max="7956" width="12.85546875" style="416" customWidth="1"/>
    <col min="7957" max="7957" width="23.42578125" style="416" customWidth="1"/>
    <col min="7958" max="7959" width="9.140625" style="416" customWidth="1"/>
    <col min="7960" max="7960" width="10.5703125" style="416" bestFit="1" customWidth="1"/>
    <col min="7961" max="7961" width="11.28515625" style="416" customWidth="1"/>
    <col min="7962" max="8192" width="9.140625" style="416"/>
    <col min="8193" max="8193" width="95.140625" style="416" customWidth="1"/>
    <col min="8194" max="8194" width="17" style="416" customWidth="1"/>
    <col min="8195" max="8195" width="16.7109375" style="416" customWidth="1"/>
    <col min="8196" max="8196" width="17" style="416" customWidth="1"/>
    <col min="8197" max="8197" width="16.7109375" style="416" customWidth="1"/>
    <col min="8198" max="8198" width="17" style="416" customWidth="1"/>
    <col min="8199" max="8199" width="16.7109375" style="416" customWidth="1"/>
    <col min="8200" max="8200" width="17" style="416" customWidth="1"/>
    <col min="8201" max="8207" width="16.7109375" style="416" customWidth="1"/>
    <col min="8208" max="8208" width="18" style="416" customWidth="1"/>
    <col min="8209" max="8210" width="10.7109375" style="416" customWidth="1"/>
    <col min="8211" max="8211" width="9.140625" style="416" customWidth="1"/>
    <col min="8212" max="8212" width="12.85546875" style="416" customWidth="1"/>
    <col min="8213" max="8213" width="23.42578125" style="416" customWidth="1"/>
    <col min="8214" max="8215" width="9.140625" style="416" customWidth="1"/>
    <col min="8216" max="8216" width="10.5703125" style="416" bestFit="1" customWidth="1"/>
    <col min="8217" max="8217" width="11.28515625" style="416" customWidth="1"/>
    <col min="8218" max="8448" width="9.140625" style="416"/>
    <col min="8449" max="8449" width="95.140625" style="416" customWidth="1"/>
    <col min="8450" max="8450" width="17" style="416" customWidth="1"/>
    <col min="8451" max="8451" width="16.7109375" style="416" customWidth="1"/>
    <col min="8452" max="8452" width="17" style="416" customWidth="1"/>
    <col min="8453" max="8453" width="16.7109375" style="416" customWidth="1"/>
    <col min="8454" max="8454" width="17" style="416" customWidth="1"/>
    <col min="8455" max="8455" width="16.7109375" style="416" customWidth="1"/>
    <col min="8456" max="8456" width="17" style="416" customWidth="1"/>
    <col min="8457" max="8463" width="16.7109375" style="416" customWidth="1"/>
    <col min="8464" max="8464" width="18" style="416" customWidth="1"/>
    <col min="8465" max="8466" width="10.7109375" style="416" customWidth="1"/>
    <col min="8467" max="8467" width="9.140625" style="416" customWidth="1"/>
    <col min="8468" max="8468" width="12.85546875" style="416" customWidth="1"/>
    <col min="8469" max="8469" width="23.42578125" style="416" customWidth="1"/>
    <col min="8470" max="8471" width="9.140625" style="416" customWidth="1"/>
    <col min="8472" max="8472" width="10.5703125" style="416" bestFit="1" customWidth="1"/>
    <col min="8473" max="8473" width="11.28515625" style="416" customWidth="1"/>
    <col min="8474" max="8704" width="9.140625" style="416"/>
    <col min="8705" max="8705" width="95.140625" style="416" customWidth="1"/>
    <col min="8706" max="8706" width="17" style="416" customWidth="1"/>
    <col min="8707" max="8707" width="16.7109375" style="416" customWidth="1"/>
    <col min="8708" max="8708" width="17" style="416" customWidth="1"/>
    <col min="8709" max="8709" width="16.7109375" style="416" customWidth="1"/>
    <col min="8710" max="8710" width="17" style="416" customWidth="1"/>
    <col min="8711" max="8711" width="16.7109375" style="416" customWidth="1"/>
    <col min="8712" max="8712" width="17" style="416" customWidth="1"/>
    <col min="8713" max="8719" width="16.7109375" style="416" customWidth="1"/>
    <col min="8720" max="8720" width="18" style="416" customWidth="1"/>
    <col min="8721" max="8722" width="10.7109375" style="416" customWidth="1"/>
    <col min="8723" max="8723" width="9.140625" style="416" customWidth="1"/>
    <col min="8724" max="8724" width="12.85546875" style="416" customWidth="1"/>
    <col min="8725" max="8725" width="23.42578125" style="416" customWidth="1"/>
    <col min="8726" max="8727" width="9.140625" style="416" customWidth="1"/>
    <col min="8728" max="8728" width="10.5703125" style="416" bestFit="1" customWidth="1"/>
    <col min="8729" max="8729" width="11.28515625" style="416" customWidth="1"/>
    <col min="8730" max="8960" width="9.140625" style="416"/>
    <col min="8961" max="8961" width="95.140625" style="416" customWidth="1"/>
    <col min="8962" max="8962" width="17" style="416" customWidth="1"/>
    <col min="8963" max="8963" width="16.7109375" style="416" customWidth="1"/>
    <col min="8964" max="8964" width="17" style="416" customWidth="1"/>
    <col min="8965" max="8965" width="16.7109375" style="416" customWidth="1"/>
    <col min="8966" max="8966" width="17" style="416" customWidth="1"/>
    <col min="8967" max="8967" width="16.7109375" style="416" customWidth="1"/>
    <col min="8968" max="8968" width="17" style="416" customWidth="1"/>
    <col min="8969" max="8975" width="16.7109375" style="416" customWidth="1"/>
    <col min="8976" max="8976" width="18" style="416" customWidth="1"/>
    <col min="8977" max="8978" width="10.7109375" style="416" customWidth="1"/>
    <col min="8979" max="8979" width="9.140625" style="416" customWidth="1"/>
    <col min="8980" max="8980" width="12.85546875" style="416" customWidth="1"/>
    <col min="8981" max="8981" width="23.42578125" style="416" customWidth="1"/>
    <col min="8982" max="8983" width="9.140625" style="416" customWidth="1"/>
    <col min="8984" max="8984" width="10.5703125" style="416" bestFit="1" customWidth="1"/>
    <col min="8985" max="8985" width="11.28515625" style="416" customWidth="1"/>
    <col min="8986" max="9216" width="9.140625" style="416"/>
    <col min="9217" max="9217" width="95.140625" style="416" customWidth="1"/>
    <col min="9218" max="9218" width="17" style="416" customWidth="1"/>
    <col min="9219" max="9219" width="16.7109375" style="416" customWidth="1"/>
    <col min="9220" max="9220" width="17" style="416" customWidth="1"/>
    <col min="9221" max="9221" width="16.7109375" style="416" customWidth="1"/>
    <col min="9222" max="9222" width="17" style="416" customWidth="1"/>
    <col min="9223" max="9223" width="16.7109375" style="416" customWidth="1"/>
    <col min="9224" max="9224" width="17" style="416" customWidth="1"/>
    <col min="9225" max="9231" width="16.7109375" style="416" customWidth="1"/>
    <col min="9232" max="9232" width="18" style="416" customWidth="1"/>
    <col min="9233" max="9234" width="10.7109375" style="416" customWidth="1"/>
    <col min="9235" max="9235" width="9.140625" style="416" customWidth="1"/>
    <col min="9236" max="9236" width="12.85546875" style="416" customWidth="1"/>
    <col min="9237" max="9237" width="23.42578125" style="416" customWidth="1"/>
    <col min="9238" max="9239" width="9.140625" style="416" customWidth="1"/>
    <col min="9240" max="9240" width="10.5703125" style="416" bestFit="1" customWidth="1"/>
    <col min="9241" max="9241" width="11.28515625" style="416" customWidth="1"/>
    <col min="9242" max="9472" width="9.140625" style="416"/>
    <col min="9473" max="9473" width="95.140625" style="416" customWidth="1"/>
    <col min="9474" max="9474" width="17" style="416" customWidth="1"/>
    <col min="9475" max="9475" width="16.7109375" style="416" customWidth="1"/>
    <col min="9476" max="9476" width="17" style="416" customWidth="1"/>
    <col min="9477" max="9477" width="16.7109375" style="416" customWidth="1"/>
    <col min="9478" max="9478" width="17" style="416" customWidth="1"/>
    <col min="9479" max="9479" width="16.7109375" style="416" customWidth="1"/>
    <col min="9480" max="9480" width="17" style="416" customWidth="1"/>
    <col min="9481" max="9487" width="16.7109375" style="416" customWidth="1"/>
    <col min="9488" max="9488" width="18" style="416" customWidth="1"/>
    <col min="9489" max="9490" width="10.7109375" style="416" customWidth="1"/>
    <col min="9491" max="9491" width="9.140625" style="416" customWidth="1"/>
    <col min="9492" max="9492" width="12.85546875" style="416" customWidth="1"/>
    <col min="9493" max="9493" width="23.42578125" style="416" customWidth="1"/>
    <col min="9494" max="9495" width="9.140625" style="416" customWidth="1"/>
    <col min="9496" max="9496" width="10.5703125" style="416" bestFit="1" customWidth="1"/>
    <col min="9497" max="9497" width="11.28515625" style="416" customWidth="1"/>
    <col min="9498" max="9728" width="9.140625" style="416"/>
    <col min="9729" max="9729" width="95.140625" style="416" customWidth="1"/>
    <col min="9730" max="9730" width="17" style="416" customWidth="1"/>
    <col min="9731" max="9731" width="16.7109375" style="416" customWidth="1"/>
    <col min="9732" max="9732" width="17" style="416" customWidth="1"/>
    <col min="9733" max="9733" width="16.7109375" style="416" customWidth="1"/>
    <col min="9734" max="9734" width="17" style="416" customWidth="1"/>
    <col min="9735" max="9735" width="16.7109375" style="416" customWidth="1"/>
    <col min="9736" max="9736" width="17" style="416" customWidth="1"/>
    <col min="9737" max="9743" width="16.7109375" style="416" customWidth="1"/>
    <col min="9744" max="9744" width="18" style="416" customWidth="1"/>
    <col min="9745" max="9746" width="10.7109375" style="416" customWidth="1"/>
    <col min="9747" max="9747" width="9.140625" style="416" customWidth="1"/>
    <col min="9748" max="9748" width="12.85546875" style="416" customWidth="1"/>
    <col min="9749" max="9749" width="23.42578125" style="416" customWidth="1"/>
    <col min="9750" max="9751" width="9.140625" style="416" customWidth="1"/>
    <col min="9752" max="9752" width="10.5703125" style="416" bestFit="1" customWidth="1"/>
    <col min="9753" max="9753" width="11.28515625" style="416" customWidth="1"/>
    <col min="9754" max="9984" width="9.140625" style="416"/>
    <col min="9985" max="9985" width="95.140625" style="416" customWidth="1"/>
    <col min="9986" max="9986" width="17" style="416" customWidth="1"/>
    <col min="9987" max="9987" width="16.7109375" style="416" customWidth="1"/>
    <col min="9988" max="9988" width="17" style="416" customWidth="1"/>
    <col min="9989" max="9989" width="16.7109375" style="416" customWidth="1"/>
    <col min="9990" max="9990" width="17" style="416" customWidth="1"/>
    <col min="9991" max="9991" width="16.7109375" style="416" customWidth="1"/>
    <col min="9992" max="9992" width="17" style="416" customWidth="1"/>
    <col min="9993" max="9999" width="16.7109375" style="416" customWidth="1"/>
    <col min="10000" max="10000" width="18" style="416" customWidth="1"/>
    <col min="10001" max="10002" width="10.7109375" style="416" customWidth="1"/>
    <col min="10003" max="10003" width="9.140625" style="416" customWidth="1"/>
    <col min="10004" max="10004" width="12.85546875" style="416" customWidth="1"/>
    <col min="10005" max="10005" width="23.42578125" style="416" customWidth="1"/>
    <col min="10006" max="10007" width="9.140625" style="416" customWidth="1"/>
    <col min="10008" max="10008" width="10.5703125" style="416" bestFit="1" customWidth="1"/>
    <col min="10009" max="10009" width="11.28515625" style="416" customWidth="1"/>
    <col min="10010" max="10240" width="9.140625" style="416"/>
    <col min="10241" max="10241" width="95.140625" style="416" customWidth="1"/>
    <col min="10242" max="10242" width="17" style="416" customWidth="1"/>
    <col min="10243" max="10243" width="16.7109375" style="416" customWidth="1"/>
    <col min="10244" max="10244" width="17" style="416" customWidth="1"/>
    <col min="10245" max="10245" width="16.7109375" style="416" customWidth="1"/>
    <col min="10246" max="10246" width="17" style="416" customWidth="1"/>
    <col min="10247" max="10247" width="16.7109375" style="416" customWidth="1"/>
    <col min="10248" max="10248" width="17" style="416" customWidth="1"/>
    <col min="10249" max="10255" width="16.7109375" style="416" customWidth="1"/>
    <col min="10256" max="10256" width="18" style="416" customWidth="1"/>
    <col min="10257" max="10258" width="10.7109375" style="416" customWidth="1"/>
    <col min="10259" max="10259" width="9.140625" style="416" customWidth="1"/>
    <col min="10260" max="10260" width="12.85546875" style="416" customWidth="1"/>
    <col min="10261" max="10261" width="23.42578125" style="416" customWidth="1"/>
    <col min="10262" max="10263" width="9.140625" style="416" customWidth="1"/>
    <col min="10264" max="10264" width="10.5703125" style="416" bestFit="1" customWidth="1"/>
    <col min="10265" max="10265" width="11.28515625" style="416" customWidth="1"/>
    <col min="10266" max="10496" width="9.140625" style="416"/>
    <col min="10497" max="10497" width="95.140625" style="416" customWidth="1"/>
    <col min="10498" max="10498" width="17" style="416" customWidth="1"/>
    <col min="10499" max="10499" width="16.7109375" style="416" customWidth="1"/>
    <col min="10500" max="10500" width="17" style="416" customWidth="1"/>
    <col min="10501" max="10501" width="16.7109375" style="416" customWidth="1"/>
    <col min="10502" max="10502" width="17" style="416" customWidth="1"/>
    <col min="10503" max="10503" width="16.7109375" style="416" customWidth="1"/>
    <col min="10504" max="10504" width="17" style="416" customWidth="1"/>
    <col min="10505" max="10511" width="16.7109375" style="416" customWidth="1"/>
    <col min="10512" max="10512" width="18" style="416" customWidth="1"/>
    <col min="10513" max="10514" width="10.7109375" style="416" customWidth="1"/>
    <col min="10515" max="10515" width="9.140625" style="416" customWidth="1"/>
    <col min="10516" max="10516" width="12.85546875" style="416" customWidth="1"/>
    <col min="10517" max="10517" width="23.42578125" style="416" customWidth="1"/>
    <col min="10518" max="10519" width="9.140625" style="416" customWidth="1"/>
    <col min="10520" max="10520" width="10.5703125" style="416" bestFit="1" customWidth="1"/>
    <col min="10521" max="10521" width="11.28515625" style="416" customWidth="1"/>
    <col min="10522" max="10752" width="9.140625" style="416"/>
    <col min="10753" max="10753" width="95.140625" style="416" customWidth="1"/>
    <col min="10754" max="10754" width="17" style="416" customWidth="1"/>
    <col min="10755" max="10755" width="16.7109375" style="416" customWidth="1"/>
    <col min="10756" max="10756" width="17" style="416" customWidth="1"/>
    <col min="10757" max="10757" width="16.7109375" style="416" customWidth="1"/>
    <col min="10758" max="10758" width="17" style="416" customWidth="1"/>
    <col min="10759" max="10759" width="16.7109375" style="416" customWidth="1"/>
    <col min="10760" max="10760" width="17" style="416" customWidth="1"/>
    <col min="10761" max="10767" width="16.7109375" style="416" customWidth="1"/>
    <col min="10768" max="10768" width="18" style="416" customWidth="1"/>
    <col min="10769" max="10770" width="10.7109375" style="416" customWidth="1"/>
    <col min="10771" max="10771" width="9.140625" style="416" customWidth="1"/>
    <col min="10772" max="10772" width="12.85546875" style="416" customWidth="1"/>
    <col min="10773" max="10773" width="23.42578125" style="416" customWidth="1"/>
    <col min="10774" max="10775" width="9.140625" style="416" customWidth="1"/>
    <col min="10776" max="10776" width="10.5703125" style="416" bestFit="1" customWidth="1"/>
    <col min="10777" max="10777" width="11.28515625" style="416" customWidth="1"/>
    <col min="10778" max="11008" width="9.140625" style="416"/>
    <col min="11009" max="11009" width="95.140625" style="416" customWidth="1"/>
    <col min="11010" max="11010" width="17" style="416" customWidth="1"/>
    <col min="11011" max="11011" width="16.7109375" style="416" customWidth="1"/>
    <col min="11012" max="11012" width="17" style="416" customWidth="1"/>
    <col min="11013" max="11013" width="16.7109375" style="416" customWidth="1"/>
    <col min="11014" max="11014" width="17" style="416" customWidth="1"/>
    <col min="11015" max="11015" width="16.7109375" style="416" customWidth="1"/>
    <col min="11016" max="11016" width="17" style="416" customWidth="1"/>
    <col min="11017" max="11023" width="16.7109375" style="416" customWidth="1"/>
    <col min="11024" max="11024" width="18" style="416" customWidth="1"/>
    <col min="11025" max="11026" width="10.7109375" style="416" customWidth="1"/>
    <col min="11027" max="11027" width="9.140625" style="416" customWidth="1"/>
    <col min="11028" max="11028" width="12.85546875" style="416" customWidth="1"/>
    <col min="11029" max="11029" width="23.42578125" style="416" customWidth="1"/>
    <col min="11030" max="11031" width="9.140625" style="416" customWidth="1"/>
    <col min="11032" max="11032" width="10.5703125" style="416" bestFit="1" customWidth="1"/>
    <col min="11033" max="11033" width="11.28515625" style="416" customWidth="1"/>
    <col min="11034" max="11264" width="9.140625" style="416"/>
    <col min="11265" max="11265" width="95.140625" style="416" customWidth="1"/>
    <col min="11266" max="11266" width="17" style="416" customWidth="1"/>
    <col min="11267" max="11267" width="16.7109375" style="416" customWidth="1"/>
    <col min="11268" max="11268" width="17" style="416" customWidth="1"/>
    <col min="11269" max="11269" width="16.7109375" style="416" customWidth="1"/>
    <col min="11270" max="11270" width="17" style="416" customWidth="1"/>
    <col min="11271" max="11271" width="16.7109375" style="416" customWidth="1"/>
    <col min="11272" max="11272" width="17" style="416" customWidth="1"/>
    <col min="11273" max="11279" width="16.7109375" style="416" customWidth="1"/>
    <col min="11280" max="11280" width="18" style="416" customWidth="1"/>
    <col min="11281" max="11282" width="10.7109375" style="416" customWidth="1"/>
    <col min="11283" max="11283" width="9.140625" style="416" customWidth="1"/>
    <col min="11284" max="11284" width="12.85546875" style="416" customWidth="1"/>
    <col min="11285" max="11285" width="23.42578125" style="416" customWidth="1"/>
    <col min="11286" max="11287" width="9.140625" style="416" customWidth="1"/>
    <col min="11288" max="11288" width="10.5703125" style="416" bestFit="1" customWidth="1"/>
    <col min="11289" max="11289" width="11.28515625" style="416" customWidth="1"/>
    <col min="11290" max="11520" width="9.140625" style="416"/>
    <col min="11521" max="11521" width="95.140625" style="416" customWidth="1"/>
    <col min="11522" max="11522" width="17" style="416" customWidth="1"/>
    <col min="11523" max="11523" width="16.7109375" style="416" customWidth="1"/>
    <col min="11524" max="11524" width="17" style="416" customWidth="1"/>
    <col min="11525" max="11525" width="16.7109375" style="416" customWidth="1"/>
    <col min="11526" max="11526" width="17" style="416" customWidth="1"/>
    <col min="11527" max="11527" width="16.7109375" style="416" customWidth="1"/>
    <col min="11528" max="11528" width="17" style="416" customWidth="1"/>
    <col min="11529" max="11535" width="16.7109375" style="416" customWidth="1"/>
    <col min="11536" max="11536" width="18" style="416" customWidth="1"/>
    <col min="11537" max="11538" width="10.7109375" style="416" customWidth="1"/>
    <col min="11539" max="11539" width="9.140625" style="416" customWidth="1"/>
    <col min="11540" max="11540" width="12.85546875" style="416" customWidth="1"/>
    <col min="11541" max="11541" width="23.42578125" style="416" customWidth="1"/>
    <col min="11542" max="11543" width="9.140625" style="416" customWidth="1"/>
    <col min="11544" max="11544" width="10.5703125" style="416" bestFit="1" customWidth="1"/>
    <col min="11545" max="11545" width="11.28515625" style="416" customWidth="1"/>
    <col min="11546" max="11776" width="9.140625" style="416"/>
    <col min="11777" max="11777" width="95.140625" style="416" customWidth="1"/>
    <col min="11778" max="11778" width="17" style="416" customWidth="1"/>
    <col min="11779" max="11779" width="16.7109375" style="416" customWidth="1"/>
    <col min="11780" max="11780" width="17" style="416" customWidth="1"/>
    <col min="11781" max="11781" width="16.7109375" style="416" customWidth="1"/>
    <col min="11782" max="11782" width="17" style="416" customWidth="1"/>
    <col min="11783" max="11783" width="16.7109375" style="416" customWidth="1"/>
    <col min="11784" max="11784" width="17" style="416" customWidth="1"/>
    <col min="11785" max="11791" width="16.7109375" style="416" customWidth="1"/>
    <col min="11792" max="11792" width="18" style="416" customWidth="1"/>
    <col min="11793" max="11794" width="10.7109375" style="416" customWidth="1"/>
    <col min="11795" max="11795" width="9.140625" style="416" customWidth="1"/>
    <col min="11796" max="11796" width="12.85546875" style="416" customWidth="1"/>
    <col min="11797" max="11797" width="23.42578125" style="416" customWidth="1"/>
    <col min="11798" max="11799" width="9.140625" style="416" customWidth="1"/>
    <col min="11800" max="11800" width="10.5703125" style="416" bestFit="1" customWidth="1"/>
    <col min="11801" max="11801" width="11.28515625" style="416" customWidth="1"/>
    <col min="11802" max="12032" width="9.140625" style="416"/>
    <col min="12033" max="12033" width="95.140625" style="416" customWidth="1"/>
    <col min="12034" max="12034" width="17" style="416" customWidth="1"/>
    <col min="12035" max="12035" width="16.7109375" style="416" customWidth="1"/>
    <col min="12036" max="12036" width="17" style="416" customWidth="1"/>
    <col min="12037" max="12037" width="16.7109375" style="416" customWidth="1"/>
    <col min="12038" max="12038" width="17" style="416" customWidth="1"/>
    <col min="12039" max="12039" width="16.7109375" style="416" customWidth="1"/>
    <col min="12040" max="12040" width="17" style="416" customWidth="1"/>
    <col min="12041" max="12047" width="16.7109375" style="416" customWidth="1"/>
    <col min="12048" max="12048" width="18" style="416" customWidth="1"/>
    <col min="12049" max="12050" width="10.7109375" style="416" customWidth="1"/>
    <col min="12051" max="12051" width="9.140625" style="416" customWidth="1"/>
    <col min="12052" max="12052" width="12.85546875" style="416" customWidth="1"/>
    <col min="12053" max="12053" width="23.42578125" style="416" customWidth="1"/>
    <col min="12054" max="12055" width="9.140625" style="416" customWidth="1"/>
    <col min="12056" max="12056" width="10.5703125" style="416" bestFit="1" customWidth="1"/>
    <col min="12057" max="12057" width="11.28515625" style="416" customWidth="1"/>
    <col min="12058" max="12288" width="9.140625" style="416"/>
    <col min="12289" max="12289" width="95.140625" style="416" customWidth="1"/>
    <col min="12290" max="12290" width="17" style="416" customWidth="1"/>
    <col min="12291" max="12291" width="16.7109375" style="416" customWidth="1"/>
    <col min="12292" max="12292" width="17" style="416" customWidth="1"/>
    <col min="12293" max="12293" width="16.7109375" style="416" customWidth="1"/>
    <col min="12294" max="12294" width="17" style="416" customWidth="1"/>
    <col min="12295" max="12295" width="16.7109375" style="416" customWidth="1"/>
    <col min="12296" max="12296" width="17" style="416" customWidth="1"/>
    <col min="12297" max="12303" width="16.7109375" style="416" customWidth="1"/>
    <col min="12304" max="12304" width="18" style="416" customWidth="1"/>
    <col min="12305" max="12306" width="10.7109375" style="416" customWidth="1"/>
    <col min="12307" max="12307" width="9.140625" style="416" customWidth="1"/>
    <col min="12308" max="12308" width="12.85546875" style="416" customWidth="1"/>
    <col min="12309" max="12309" width="23.42578125" style="416" customWidth="1"/>
    <col min="12310" max="12311" width="9.140625" style="416" customWidth="1"/>
    <col min="12312" max="12312" width="10.5703125" style="416" bestFit="1" customWidth="1"/>
    <col min="12313" max="12313" width="11.28515625" style="416" customWidth="1"/>
    <col min="12314" max="12544" width="9.140625" style="416"/>
    <col min="12545" max="12545" width="95.140625" style="416" customWidth="1"/>
    <col min="12546" max="12546" width="17" style="416" customWidth="1"/>
    <col min="12547" max="12547" width="16.7109375" style="416" customWidth="1"/>
    <col min="12548" max="12548" width="17" style="416" customWidth="1"/>
    <col min="12549" max="12549" width="16.7109375" style="416" customWidth="1"/>
    <col min="12550" max="12550" width="17" style="416" customWidth="1"/>
    <col min="12551" max="12551" width="16.7109375" style="416" customWidth="1"/>
    <col min="12552" max="12552" width="17" style="416" customWidth="1"/>
    <col min="12553" max="12559" width="16.7109375" style="416" customWidth="1"/>
    <col min="12560" max="12560" width="18" style="416" customWidth="1"/>
    <col min="12561" max="12562" width="10.7109375" style="416" customWidth="1"/>
    <col min="12563" max="12563" width="9.140625" style="416" customWidth="1"/>
    <col min="12564" max="12564" width="12.85546875" style="416" customWidth="1"/>
    <col min="12565" max="12565" width="23.42578125" style="416" customWidth="1"/>
    <col min="12566" max="12567" width="9.140625" style="416" customWidth="1"/>
    <col min="12568" max="12568" width="10.5703125" style="416" bestFit="1" customWidth="1"/>
    <col min="12569" max="12569" width="11.28515625" style="416" customWidth="1"/>
    <col min="12570" max="12800" width="9.140625" style="416"/>
    <col min="12801" max="12801" width="95.140625" style="416" customWidth="1"/>
    <col min="12802" max="12802" width="17" style="416" customWidth="1"/>
    <col min="12803" max="12803" width="16.7109375" style="416" customWidth="1"/>
    <col min="12804" max="12804" width="17" style="416" customWidth="1"/>
    <col min="12805" max="12805" width="16.7109375" style="416" customWidth="1"/>
    <col min="12806" max="12806" width="17" style="416" customWidth="1"/>
    <col min="12807" max="12807" width="16.7109375" style="416" customWidth="1"/>
    <col min="12808" max="12808" width="17" style="416" customWidth="1"/>
    <col min="12809" max="12815" width="16.7109375" style="416" customWidth="1"/>
    <col min="12816" max="12816" width="18" style="416" customWidth="1"/>
    <col min="12817" max="12818" width="10.7109375" style="416" customWidth="1"/>
    <col min="12819" max="12819" width="9.140625" style="416" customWidth="1"/>
    <col min="12820" max="12820" width="12.85546875" style="416" customWidth="1"/>
    <col min="12821" max="12821" width="23.42578125" style="416" customWidth="1"/>
    <col min="12822" max="12823" width="9.140625" style="416" customWidth="1"/>
    <col min="12824" max="12824" width="10.5703125" style="416" bestFit="1" customWidth="1"/>
    <col min="12825" max="12825" width="11.28515625" style="416" customWidth="1"/>
    <col min="12826" max="13056" width="9.140625" style="416"/>
    <col min="13057" max="13057" width="95.140625" style="416" customWidth="1"/>
    <col min="13058" max="13058" width="17" style="416" customWidth="1"/>
    <col min="13059" max="13059" width="16.7109375" style="416" customWidth="1"/>
    <col min="13060" max="13060" width="17" style="416" customWidth="1"/>
    <col min="13061" max="13061" width="16.7109375" style="416" customWidth="1"/>
    <col min="13062" max="13062" width="17" style="416" customWidth="1"/>
    <col min="13063" max="13063" width="16.7109375" style="416" customWidth="1"/>
    <col min="13064" max="13064" width="17" style="416" customWidth="1"/>
    <col min="13065" max="13071" width="16.7109375" style="416" customWidth="1"/>
    <col min="13072" max="13072" width="18" style="416" customWidth="1"/>
    <col min="13073" max="13074" width="10.7109375" style="416" customWidth="1"/>
    <col min="13075" max="13075" width="9.140625" style="416" customWidth="1"/>
    <col min="13076" max="13076" width="12.85546875" style="416" customWidth="1"/>
    <col min="13077" max="13077" width="23.42578125" style="416" customWidth="1"/>
    <col min="13078" max="13079" width="9.140625" style="416" customWidth="1"/>
    <col min="13080" max="13080" width="10.5703125" style="416" bestFit="1" customWidth="1"/>
    <col min="13081" max="13081" width="11.28515625" style="416" customWidth="1"/>
    <col min="13082" max="13312" width="9.140625" style="416"/>
    <col min="13313" max="13313" width="95.140625" style="416" customWidth="1"/>
    <col min="13314" max="13314" width="17" style="416" customWidth="1"/>
    <col min="13315" max="13315" width="16.7109375" style="416" customWidth="1"/>
    <col min="13316" max="13316" width="17" style="416" customWidth="1"/>
    <col min="13317" max="13317" width="16.7109375" style="416" customWidth="1"/>
    <col min="13318" max="13318" width="17" style="416" customWidth="1"/>
    <col min="13319" max="13319" width="16.7109375" style="416" customWidth="1"/>
    <col min="13320" max="13320" width="17" style="416" customWidth="1"/>
    <col min="13321" max="13327" width="16.7109375" style="416" customWidth="1"/>
    <col min="13328" max="13328" width="18" style="416" customWidth="1"/>
    <col min="13329" max="13330" width="10.7109375" style="416" customWidth="1"/>
    <col min="13331" max="13331" width="9.140625" style="416" customWidth="1"/>
    <col min="13332" max="13332" width="12.85546875" style="416" customWidth="1"/>
    <col min="13333" max="13333" width="23.42578125" style="416" customWidth="1"/>
    <col min="13334" max="13335" width="9.140625" style="416" customWidth="1"/>
    <col min="13336" max="13336" width="10.5703125" style="416" bestFit="1" customWidth="1"/>
    <col min="13337" max="13337" width="11.28515625" style="416" customWidth="1"/>
    <col min="13338" max="13568" width="9.140625" style="416"/>
    <col min="13569" max="13569" width="95.140625" style="416" customWidth="1"/>
    <col min="13570" max="13570" width="17" style="416" customWidth="1"/>
    <col min="13571" max="13571" width="16.7109375" style="416" customWidth="1"/>
    <col min="13572" max="13572" width="17" style="416" customWidth="1"/>
    <col min="13573" max="13573" width="16.7109375" style="416" customWidth="1"/>
    <col min="13574" max="13574" width="17" style="416" customWidth="1"/>
    <col min="13575" max="13575" width="16.7109375" style="416" customWidth="1"/>
    <col min="13576" max="13576" width="17" style="416" customWidth="1"/>
    <col min="13577" max="13583" width="16.7109375" style="416" customWidth="1"/>
    <col min="13584" max="13584" width="18" style="416" customWidth="1"/>
    <col min="13585" max="13586" width="10.7109375" style="416" customWidth="1"/>
    <col min="13587" max="13587" width="9.140625" style="416" customWidth="1"/>
    <col min="13588" max="13588" width="12.85546875" style="416" customWidth="1"/>
    <col min="13589" max="13589" width="23.42578125" style="416" customWidth="1"/>
    <col min="13590" max="13591" width="9.140625" style="416" customWidth="1"/>
    <col min="13592" max="13592" width="10.5703125" style="416" bestFit="1" customWidth="1"/>
    <col min="13593" max="13593" width="11.28515625" style="416" customWidth="1"/>
    <col min="13594" max="13824" width="9.140625" style="416"/>
    <col min="13825" max="13825" width="95.140625" style="416" customWidth="1"/>
    <col min="13826" max="13826" width="17" style="416" customWidth="1"/>
    <col min="13827" max="13827" width="16.7109375" style="416" customWidth="1"/>
    <col min="13828" max="13828" width="17" style="416" customWidth="1"/>
    <col min="13829" max="13829" width="16.7109375" style="416" customWidth="1"/>
    <col min="13830" max="13830" width="17" style="416" customWidth="1"/>
    <col min="13831" max="13831" width="16.7109375" style="416" customWidth="1"/>
    <col min="13832" max="13832" width="17" style="416" customWidth="1"/>
    <col min="13833" max="13839" width="16.7109375" style="416" customWidth="1"/>
    <col min="13840" max="13840" width="18" style="416" customWidth="1"/>
    <col min="13841" max="13842" width="10.7109375" style="416" customWidth="1"/>
    <col min="13843" max="13843" width="9.140625" style="416" customWidth="1"/>
    <col min="13844" max="13844" width="12.85546875" style="416" customWidth="1"/>
    <col min="13845" max="13845" width="23.42578125" style="416" customWidth="1"/>
    <col min="13846" max="13847" width="9.140625" style="416" customWidth="1"/>
    <col min="13848" max="13848" width="10.5703125" style="416" bestFit="1" customWidth="1"/>
    <col min="13849" max="13849" width="11.28515625" style="416" customWidth="1"/>
    <col min="13850" max="14080" width="9.140625" style="416"/>
    <col min="14081" max="14081" width="95.140625" style="416" customWidth="1"/>
    <col min="14082" max="14082" width="17" style="416" customWidth="1"/>
    <col min="14083" max="14083" width="16.7109375" style="416" customWidth="1"/>
    <col min="14084" max="14084" width="17" style="416" customWidth="1"/>
    <col min="14085" max="14085" width="16.7109375" style="416" customWidth="1"/>
    <col min="14086" max="14086" width="17" style="416" customWidth="1"/>
    <col min="14087" max="14087" width="16.7109375" style="416" customWidth="1"/>
    <col min="14088" max="14088" width="17" style="416" customWidth="1"/>
    <col min="14089" max="14095" width="16.7109375" style="416" customWidth="1"/>
    <col min="14096" max="14096" width="18" style="416" customWidth="1"/>
    <col min="14097" max="14098" width="10.7109375" style="416" customWidth="1"/>
    <col min="14099" max="14099" width="9.140625" style="416" customWidth="1"/>
    <col min="14100" max="14100" width="12.85546875" style="416" customWidth="1"/>
    <col min="14101" max="14101" width="23.42578125" style="416" customWidth="1"/>
    <col min="14102" max="14103" width="9.140625" style="416" customWidth="1"/>
    <col min="14104" max="14104" width="10.5703125" style="416" bestFit="1" customWidth="1"/>
    <col min="14105" max="14105" width="11.28515625" style="416" customWidth="1"/>
    <col min="14106" max="14336" width="9.140625" style="416"/>
    <col min="14337" max="14337" width="95.140625" style="416" customWidth="1"/>
    <col min="14338" max="14338" width="17" style="416" customWidth="1"/>
    <col min="14339" max="14339" width="16.7109375" style="416" customWidth="1"/>
    <col min="14340" max="14340" width="17" style="416" customWidth="1"/>
    <col min="14341" max="14341" width="16.7109375" style="416" customWidth="1"/>
    <col min="14342" max="14342" width="17" style="416" customWidth="1"/>
    <col min="14343" max="14343" width="16.7109375" style="416" customWidth="1"/>
    <col min="14344" max="14344" width="17" style="416" customWidth="1"/>
    <col min="14345" max="14351" width="16.7109375" style="416" customWidth="1"/>
    <col min="14352" max="14352" width="18" style="416" customWidth="1"/>
    <col min="14353" max="14354" width="10.7109375" style="416" customWidth="1"/>
    <col min="14355" max="14355" width="9.140625" style="416" customWidth="1"/>
    <col min="14356" max="14356" width="12.85546875" style="416" customWidth="1"/>
    <col min="14357" max="14357" width="23.42578125" style="416" customWidth="1"/>
    <col min="14358" max="14359" width="9.140625" style="416" customWidth="1"/>
    <col min="14360" max="14360" width="10.5703125" style="416" bestFit="1" customWidth="1"/>
    <col min="14361" max="14361" width="11.28515625" style="416" customWidth="1"/>
    <col min="14362" max="14592" width="9.140625" style="416"/>
    <col min="14593" max="14593" width="95.140625" style="416" customWidth="1"/>
    <col min="14594" max="14594" width="17" style="416" customWidth="1"/>
    <col min="14595" max="14595" width="16.7109375" style="416" customWidth="1"/>
    <col min="14596" max="14596" width="17" style="416" customWidth="1"/>
    <col min="14597" max="14597" width="16.7109375" style="416" customWidth="1"/>
    <col min="14598" max="14598" width="17" style="416" customWidth="1"/>
    <col min="14599" max="14599" width="16.7109375" style="416" customWidth="1"/>
    <col min="14600" max="14600" width="17" style="416" customWidth="1"/>
    <col min="14601" max="14607" width="16.7109375" style="416" customWidth="1"/>
    <col min="14608" max="14608" width="18" style="416" customWidth="1"/>
    <col min="14609" max="14610" width="10.7109375" style="416" customWidth="1"/>
    <col min="14611" max="14611" width="9.140625" style="416" customWidth="1"/>
    <col min="14612" max="14612" width="12.85546875" style="416" customWidth="1"/>
    <col min="14613" max="14613" width="23.42578125" style="416" customWidth="1"/>
    <col min="14614" max="14615" width="9.140625" style="416" customWidth="1"/>
    <col min="14616" max="14616" width="10.5703125" style="416" bestFit="1" customWidth="1"/>
    <col min="14617" max="14617" width="11.28515625" style="416" customWidth="1"/>
    <col min="14618" max="14848" width="9.140625" style="416"/>
    <col min="14849" max="14849" width="95.140625" style="416" customWidth="1"/>
    <col min="14850" max="14850" width="17" style="416" customWidth="1"/>
    <col min="14851" max="14851" width="16.7109375" style="416" customWidth="1"/>
    <col min="14852" max="14852" width="17" style="416" customWidth="1"/>
    <col min="14853" max="14853" width="16.7109375" style="416" customWidth="1"/>
    <col min="14854" max="14854" width="17" style="416" customWidth="1"/>
    <col min="14855" max="14855" width="16.7109375" style="416" customWidth="1"/>
    <col min="14856" max="14856" width="17" style="416" customWidth="1"/>
    <col min="14857" max="14863" width="16.7109375" style="416" customWidth="1"/>
    <col min="14864" max="14864" width="18" style="416" customWidth="1"/>
    <col min="14865" max="14866" width="10.7109375" style="416" customWidth="1"/>
    <col min="14867" max="14867" width="9.140625" style="416" customWidth="1"/>
    <col min="14868" max="14868" width="12.85546875" style="416" customWidth="1"/>
    <col min="14869" max="14869" width="23.42578125" style="416" customWidth="1"/>
    <col min="14870" max="14871" width="9.140625" style="416" customWidth="1"/>
    <col min="14872" max="14872" width="10.5703125" style="416" bestFit="1" customWidth="1"/>
    <col min="14873" max="14873" width="11.28515625" style="416" customWidth="1"/>
    <col min="14874" max="15104" width="9.140625" style="416"/>
    <col min="15105" max="15105" width="95.140625" style="416" customWidth="1"/>
    <col min="15106" max="15106" width="17" style="416" customWidth="1"/>
    <col min="15107" max="15107" width="16.7109375" style="416" customWidth="1"/>
    <col min="15108" max="15108" width="17" style="416" customWidth="1"/>
    <col min="15109" max="15109" width="16.7109375" style="416" customWidth="1"/>
    <col min="15110" max="15110" width="17" style="416" customWidth="1"/>
    <col min="15111" max="15111" width="16.7109375" style="416" customWidth="1"/>
    <col min="15112" max="15112" width="17" style="416" customWidth="1"/>
    <col min="15113" max="15119" width="16.7109375" style="416" customWidth="1"/>
    <col min="15120" max="15120" width="18" style="416" customWidth="1"/>
    <col min="15121" max="15122" width="10.7109375" style="416" customWidth="1"/>
    <col min="15123" max="15123" width="9.140625" style="416" customWidth="1"/>
    <col min="15124" max="15124" width="12.85546875" style="416" customWidth="1"/>
    <col min="15125" max="15125" width="23.42578125" style="416" customWidth="1"/>
    <col min="15126" max="15127" width="9.140625" style="416" customWidth="1"/>
    <col min="15128" max="15128" width="10.5703125" style="416" bestFit="1" customWidth="1"/>
    <col min="15129" max="15129" width="11.28515625" style="416" customWidth="1"/>
    <col min="15130" max="15360" width="9.140625" style="416"/>
    <col min="15361" max="15361" width="95.140625" style="416" customWidth="1"/>
    <col min="15362" max="15362" width="17" style="416" customWidth="1"/>
    <col min="15363" max="15363" width="16.7109375" style="416" customWidth="1"/>
    <col min="15364" max="15364" width="17" style="416" customWidth="1"/>
    <col min="15365" max="15365" width="16.7109375" style="416" customWidth="1"/>
    <col min="15366" max="15366" width="17" style="416" customWidth="1"/>
    <col min="15367" max="15367" width="16.7109375" style="416" customWidth="1"/>
    <col min="15368" max="15368" width="17" style="416" customWidth="1"/>
    <col min="15369" max="15375" width="16.7109375" style="416" customWidth="1"/>
    <col min="15376" max="15376" width="18" style="416" customWidth="1"/>
    <col min="15377" max="15378" width="10.7109375" style="416" customWidth="1"/>
    <col min="15379" max="15379" width="9.140625" style="416" customWidth="1"/>
    <col min="15380" max="15380" width="12.85546875" style="416" customWidth="1"/>
    <col min="15381" max="15381" width="23.42578125" style="416" customWidth="1"/>
    <col min="15382" max="15383" width="9.140625" style="416" customWidth="1"/>
    <col min="15384" max="15384" width="10.5703125" style="416" bestFit="1" customWidth="1"/>
    <col min="15385" max="15385" width="11.28515625" style="416" customWidth="1"/>
    <col min="15386" max="15616" width="9.140625" style="416"/>
    <col min="15617" max="15617" width="95.140625" style="416" customWidth="1"/>
    <col min="15618" max="15618" width="17" style="416" customWidth="1"/>
    <col min="15619" max="15619" width="16.7109375" style="416" customWidth="1"/>
    <col min="15620" max="15620" width="17" style="416" customWidth="1"/>
    <col min="15621" max="15621" width="16.7109375" style="416" customWidth="1"/>
    <col min="15622" max="15622" width="17" style="416" customWidth="1"/>
    <col min="15623" max="15623" width="16.7109375" style="416" customWidth="1"/>
    <col min="15624" max="15624" width="17" style="416" customWidth="1"/>
    <col min="15625" max="15631" width="16.7109375" style="416" customWidth="1"/>
    <col min="15632" max="15632" width="18" style="416" customWidth="1"/>
    <col min="15633" max="15634" width="10.7109375" style="416" customWidth="1"/>
    <col min="15635" max="15635" width="9.140625" style="416" customWidth="1"/>
    <col min="15636" max="15636" width="12.85546875" style="416" customWidth="1"/>
    <col min="15637" max="15637" width="23.42578125" style="416" customWidth="1"/>
    <col min="15638" max="15639" width="9.140625" style="416" customWidth="1"/>
    <col min="15640" max="15640" width="10.5703125" style="416" bestFit="1" customWidth="1"/>
    <col min="15641" max="15641" width="11.28515625" style="416" customWidth="1"/>
    <col min="15642" max="15872" width="9.140625" style="416"/>
    <col min="15873" max="15873" width="95.140625" style="416" customWidth="1"/>
    <col min="15874" max="15874" width="17" style="416" customWidth="1"/>
    <col min="15875" max="15875" width="16.7109375" style="416" customWidth="1"/>
    <col min="15876" max="15876" width="17" style="416" customWidth="1"/>
    <col min="15877" max="15877" width="16.7109375" style="416" customWidth="1"/>
    <col min="15878" max="15878" width="17" style="416" customWidth="1"/>
    <col min="15879" max="15879" width="16.7109375" style="416" customWidth="1"/>
    <col min="15880" max="15880" width="17" style="416" customWidth="1"/>
    <col min="15881" max="15887" width="16.7109375" style="416" customWidth="1"/>
    <col min="15888" max="15888" width="18" style="416" customWidth="1"/>
    <col min="15889" max="15890" width="10.7109375" style="416" customWidth="1"/>
    <col min="15891" max="15891" width="9.140625" style="416" customWidth="1"/>
    <col min="15892" max="15892" width="12.85546875" style="416" customWidth="1"/>
    <col min="15893" max="15893" width="23.42578125" style="416" customWidth="1"/>
    <col min="15894" max="15895" width="9.140625" style="416" customWidth="1"/>
    <col min="15896" max="15896" width="10.5703125" style="416" bestFit="1" customWidth="1"/>
    <col min="15897" max="15897" width="11.28515625" style="416" customWidth="1"/>
    <col min="15898" max="16128" width="9.140625" style="416"/>
    <col min="16129" max="16129" width="95.140625" style="416" customWidth="1"/>
    <col min="16130" max="16130" width="17" style="416" customWidth="1"/>
    <col min="16131" max="16131" width="16.7109375" style="416" customWidth="1"/>
    <col min="16132" max="16132" width="17" style="416" customWidth="1"/>
    <col min="16133" max="16133" width="16.7109375" style="416" customWidth="1"/>
    <col min="16134" max="16134" width="17" style="416" customWidth="1"/>
    <col min="16135" max="16135" width="16.7109375" style="416" customWidth="1"/>
    <col min="16136" max="16136" width="17" style="416" customWidth="1"/>
    <col min="16137" max="16143" width="16.7109375" style="416" customWidth="1"/>
    <col min="16144" max="16144" width="18" style="416" customWidth="1"/>
    <col min="16145" max="16146" width="10.7109375" style="416" customWidth="1"/>
    <col min="16147" max="16147" width="9.140625" style="416" customWidth="1"/>
    <col min="16148" max="16148" width="12.85546875" style="416" customWidth="1"/>
    <col min="16149" max="16149" width="23.42578125" style="416" customWidth="1"/>
    <col min="16150" max="16151" width="9.140625" style="416" customWidth="1"/>
    <col min="16152" max="16152" width="10.5703125" style="416" bestFit="1" customWidth="1"/>
    <col min="16153" max="16153" width="11.28515625" style="416" customWidth="1"/>
    <col min="16154" max="16384" width="9.140625" style="416"/>
  </cols>
  <sheetData>
    <row r="1" spans="1:20" ht="25.5" customHeight="1">
      <c r="A1" s="7922" t="s">
        <v>232</v>
      </c>
      <c r="B1" s="7922"/>
      <c r="C1" s="7922"/>
      <c r="D1" s="7922"/>
      <c r="E1" s="7922"/>
      <c r="F1" s="7922"/>
      <c r="G1" s="7922"/>
      <c r="H1" s="7922"/>
      <c r="I1" s="7922"/>
      <c r="J1" s="7922"/>
      <c r="K1" s="7922"/>
      <c r="L1" s="7922"/>
      <c r="M1" s="7922"/>
      <c r="N1" s="7922"/>
      <c r="O1" s="7922"/>
      <c r="P1" s="7922"/>
      <c r="Q1" s="4256"/>
      <c r="R1" s="4256"/>
      <c r="S1" s="4256"/>
      <c r="T1" s="4256"/>
    </row>
    <row r="2" spans="1:20">
      <c r="A2" s="7923" t="s">
        <v>158</v>
      </c>
      <c r="B2" s="7923"/>
      <c r="C2" s="7923"/>
      <c r="D2" s="7923"/>
      <c r="E2" s="7923"/>
      <c r="F2" s="7923"/>
      <c r="G2" s="7923"/>
      <c r="H2" s="7923"/>
      <c r="I2" s="7923"/>
      <c r="J2" s="7923"/>
      <c r="K2" s="7923"/>
      <c r="L2" s="7923"/>
      <c r="M2" s="7923"/>
      <c r="N2" s="7923"/>
      <c r="O2" s="7923"/>
      <c r="P2" s="7923"/>
    </row>
    <row r="3" spans="1:20" ht="25.5" customHeight="1">
      <c r="A3" s="7924" t="s">
        <v>443</v>
      </c>
      <c r="B3" s="7924"/>
      <c r="C3" s="7924"/>
      <c r="D3" s="7924"/>
      <c r="E3" s="7924"/>
      <c r="F3" s="7924"/>
      <c r="G3" s="7924"/>
      <c r="H3" s="7924"/>
      <c r="I3" s="7924"/>
      <c r="J3" s="7924"/>
      <c r="K3" s="7924"/>
      <c r="L3" s="7924"/>
      <c r="M3" s="7924"/>
      <c r="N3" s="7924"/>
      <c r="O3" s="7924"/>
      <c r="P3" s="7924"/>
      <c r="Q3" s="4157"/>
      <c r="R3" s="4157"/>
    </row>
    <row r="4" spans="1:20" ht="23.25" customHeight="1" thickBot="1">
      <c r="A4" s="417"/>
    </row>
    <row r="5" spans="1:20" ht="20.25" customHeight="1">
      <c r="A5" s="7925" t="s">
        <v>1</v>
      </c>
      <c r="B5" s="7928" t="s">
        <v>2</v>
      </c>
      <c r="C5" s="7929"/>
      <c r="D5" s="7930"/>
      <c r="E5" s="7928" t="s">
        <v>3</v>
      </c>
      <c r="F5" s="7929"/>
      <c r="G5" s="7930"/>
      <c r="H5" s="7928" t="s">
        <v>4</v>
      </c>
      <c r="I5" s="7929"/>
      <c r="J5" s="7930"/>
      <c r="K5" s="7928" t="s">
        <v>5</v>
      </c>
      <c r="L5" s="7929"/>
      <c r="M5" s="7930"/>
      <c r="N5" s="7937" t="s">
        <v>342</v>
      </c>
      <c r="O5" s="7938"/>
      <c r="P5" s="7939"/>
      <c r="Q5" s="45"/>
      <c r="R5" s="45"/>
    </row>
    <row r="6" spans="1:20" ht="16.5" customHeight="1" thickBot="1">
      <c r="A6" s="7926"/>
      <c r="B6" s="7931"/>
      <c r="C6" s="7932"/>
      <c r="D6" s="7933"/>
      <c r="E6" s="7934"/>
      <c r="F6" s="7935"/>
      <c r="G6" s="7936"/>
      <c r="H6" s="7934"/>
      <c r="I6" s="7935"/>
      <c r="J6" s="7936"/>
      <c r="K6" s="7931"/>
      <c r="L6" s="7932"/>
      <c r="M6" s="7933"/>
      <c r="N6" s="7940"/>
      <c r="O6" s="7941"/>
      <c r="P6" s="7942"/>
      <c r="Q6" s="45"/>
      <c r="R6" s="45"/>
    </row>
    <row r="7" spans="1:20" ht="57" customHeight="1" thickBot="1">
      <c r="A7" s="7927"/>
      <c r="B7" s="4645" t="s">
        <v>7</v>
      </c>
      <c r="C7" s="4645" t="s">
        <v>8</v>
      </c>
      <c r="D7" s="4646" t="s">
        <v>9</v>
      </c>
      <c r="E7" s="4645" t="s">
        <v>7</v>
      </c>
      <c r="F7" s="4645" t="s">
        <v>8</v>
      </c>
      <c r="G7" s="4646" t="s">
        <v>9</v>
      </c>
      <c r="H7" s="4645" t="s">
        <v>159</v>
      </c>
      <c r="I7" s="4645" t="s">
        <v>8</v>
      </c>
      <c r="J7" s="4646" t="s">
        <v>9</v>
      </c>
      <c r="K7" s="4645" t="s">
        <v>159</v>
      </c>
      <c r="L7" s="4645" t="s">
        <v>8</v>
      </c>
      <c r="M7" s="4646" t="s">
        <v>9</v>
      </c>
      <c r="N7" s="4645" t="s">
        <v>7</v>
      </c>
      <c r="O7" s="4645" t="s">
        <v>8</v>
      </c>
      <c r="P7" s="4260" t="s">
        <v>9</v>
      </c>
      <c r="Q7" s="45"/>
      <c r="R7" s="45"/>
    </row>
    <row r="8" spans="1:20" ht="27" thickBot="1">
      <c r="A8" s="4261" t="s">
        <v>10</v>
      </c>
      <c r="B8" s="4262"/>
      <c r="C8" s="4262"/>
      <c r="D8" s="4262"/>
      <c r="E8" s="4262"/>
      <c r="F8" s="4262"/>
      <c r="G8" s="4263"/>
      <c r="H8" s="4264"/>
      <c r="I8" s="4262"/>
      <c r="J8" s="4262"/>
      <c r="K8" s="4262"/>
      <c r="L8" s="4262"/>
      <c r="M8" s="4263"/>
      <c r="N8" s="4262"/>
      <c r="O8" s="4262"/>
      <c r="P8" s="4263"/>
      <c r="Q8" s="45"/>
      <c r="R8" s="45"/>
    </row>
    <row r="9" spans="1:20" ht="35.25" customHeight="1">
      <c r="A9" s="4265" t="s">
        <v>431</v>
      </c>
      <c r="B9" s="4266">
        <v>0</v>
      </c>
      <c r="C9" s="4326">
        <v>0</v>
      </c>
      <c r="D9" s="4327">
        <v>0</v>
      </c>
      <c r="E9" s="4339">
        <v>8</v>
      </c>
      <c r="F9" s="4337">
        <v>13</v>
      </c>
      <c r="G9" s="4267">
        <f t="shared" ref="G9:G14" si="0">SUM(E9:F9)</f>
        <v>21</v>
      </c>
      <c r="H9" s="4266">
        <v>6</v>
      </c>
      <c r="I9" s="4326">
        <v>17</v>
      </c>
      <c r="J9" s="4327">
        <v>23</v>
      </c>
      <c r="K9" s="4328">
        <v>15</v>
      </c>
      <c r="L9" s="4322">
        <v>4</v>
      </c>
      <c r="M9" s="4268">
        <f>SUM(K9:L9)</f>
        <v>19</v>
      </c>
      <c r="N9" s="4269">
        <f>SUM(B9+E9+H9+K9)</f>
        <v>29</v>
      </c>
      <c r="O9" s="4269">
        <f>SUM(C9+F9+I9+L9)</f>
        <v>34</v>
      </c>
      <c r="P9" s="4270">
        <f t="shared" ref="P9:P13" si="1">SUM(N9:O9)</f>
        <v>63</v>
      </c>
      <c r="Q9" s="45"/>
      <c r="R9" s="45"/>
    </row>
    <row r="10" spans="1:20" ht="26.25" customHeight="1">
      <c r="A10" s="4265" t="s">
        <v>432</v>
      </c>
      <c r="B10" s="4266">
        <v>0</v>
      </c>
      <c r="C10" s="4329">
        <v>28</v>
      </c>
      <c r="D10" s="4267">
        <v>28</v>
      </c>
      <c r="E10" s="4307">
        <v>7</v>
      </c>
      <c r="F10" s="4337">
        <v>12</v>
      </c>
      <c r="G10" s="4267">
        <f t="shared" si="0"/>
        <v>19</v>
      </c>
      <c r="H10" s="4266">
        <v>7</v>
      </c>
      <c r="I10" s="4329">
        <v>16</v>
      </c>
      <c r="J10" s="4267">
        <v>23</v>
      </c>
      <c r="K10" s="4309">
        <v>14</v>
      </c>
      <c r="L10" s="4322">
        <v>4</v>
      </c>
      <c r="M10" s="4268">
        <f>SUM(K10:L10)</f>
        <v>18</v>
      </c>
      <c r="N10" s="4269">
        <f>SUM(B10+E10+H10+K10)</f>
        <v>28</v>
      </c>
      <c r="O10" s="4269">
        <f>SUM(C10+F10+I10+L10)</f>
        <v>60</v>
      </c>
      <c r="P10" s="4270">
        <f t="shared" si="1"/>
        <v>88</v>
      </c>
      <c r="Q10" s="45"/>
      <c r="R10" s="45"/>
    </row>
    <row r="11" spans="1:20" ht="29.25" customHeight="1">
      <c r="A11" s="4265" t="s">
        <v>235</v>
      </c>
      <c r="B11" s="4266">
        <v>13</v>
      </c>
      <c r="C11" s="4329">
        <v>2</v>
      </c>
      <c r="D11" s="4267">
        <v>15</v>
      </c>
      <c r="E11" s="4307">
        <v>15</v>
      </c>
      <c r="F11" s="4337">
        <v>0</v>
      </c>
      <c r="G11" s="4267">
        <f t="shared" si="0"/>
        <v>15</v>
      </c>
      <c r="H11" s="4266">
        <v>13</v>
      </c>
      <c r="I11" s="4329">
        <v>0</v>
      </c>
      <c r="J11" s="4267">
        <v>13</v>
      </c>
      <c r="K11" s="4309">
        <v>15</v>
      </c>
      <c r="L11" s="4322">
        <v>0</v>
      </c>
      <c r="M11" s="4268">
        <f>SUM(K11:L11)</f>
        <v>15</v>
      </c>
      <c r="N11" s="4269">
        <f t="shared" ref="N11:O14" si="2">SUM(B11+E11+H11+K11)</f>
        <v>56</v>
      </c>
      <c r="O11" s="4269">
        <f t="shared" si="2"/>
        <v>2</v>
      </c>
      <c r="P11" s="4270">
        <f>SUM(P9:P10)</f>
        <v>151</v>
      </c>
      <c r="Q11" s="45"/>
      <c r="R11" s="45"/>
    </row>
    <row r="12" spans="1:20" ht="36" customHeight="1">
      <c r="A12" s="4265" t="s">
        <v>236</v>
      </c>
      <c r="B12" s="4266">
        <v>6</v>
      </c>
      <c r="C12" s="4329">
        <v>10</v>
      </c>
      <c r="D12" s="4267">
        <v>16</v>
      </c>
      <c r="E12" s="4307">
        <v>14</v>
      </c>
      <c r="F12" s="4337">
        <v>9</v>
      </c>
      <c r="G12" s="4267">
        <f t="shared" si="0"/>
        <v>23</v>
      </c>
      <c r="H12" s="4266">
        <v>15</v>
      </c>
      <c r="I12" s="4329">
        <v>5</v>
      </c>
      <c r="J12" s="4267">
        <v>20</v>
      </c>
      <c r="K12" s="4330">
        <v>24</v>
      </c>
      <c r="L12" s="4323">
        <v>4</v>
      </c>
      <c r="M12" s="4271">
        <f>SUM(K12:L12)</f>
        <v>28</v>
      </c>
      <c r="N12" s="4269">
        <f t="shared" si="2"/>
        <v>59</v>
      </c>
      <c r="O12" s="4269">
        <f t="shared" si="2"/>
        <v>28</v>
      </c>
      <c r="P12" s="4270">
        <f t="shared" si="1"/>
        <v>87</v>
      </c>
      <c r="Q12" s="45"/>
      <c r="R12" s="45"/>
    </row>
    <row r="13" spans="1:20" ht="36" customHeight="1">
      <c r="A13" s="4265" t="s">
        <v>237</v>
      </c>
      <c r="B13" s="4266">
        <v>13</v>
      </c>
      <c r="C13" s="4329">
        <v>2</v>
      </c>
      <c r="D13" s="4267">
        <v>15</v>
      </c>
      <c r="E13" s="4307">
        <v>9</v>
      </c>
      <c r="F13" s="4337">
        <v>3</v>
      </c>
      <c r="G13" s="4267">
        <f t="shared" si="0"/>
        <v>12</v>
      </c>
      <c r="H13" s="4266">
        <v>17</v>
      </c>
      <c r="I13" s="4329">
        <v>0</v>
      </c>
      <c r="J13" s="4267">
        <v>17</v>
      </c>
      <c r="K13" s="4309">
        <v>15</v>
      </c>
      <c r="L13" s="4322">
        <v>0</v>
      </c>
      <c r="M13" s="4268">
        <f>SUM(K13:L13)</f>
        <v>15</v>
      </c>
      <c r="N13" s="4269">
        <f t="shared" si="2"/>
        <v>54</v>
      </c>
      <c r="O13" s="4269">
        <f t="shared" si="2"/>
        <v>5</v>
      </c>
      <c r="P13" s="4270">
        <f t="shared" si="1"/>
        <v>59</v>
      </c>
      <c r="Q13" s="45"/>
      <c r="R13" s="45"/>
    </row>
    <row r="14" spans="1:20" ht="37.5" customHeight="1" thickBot="1">
      <c r="A14" s="4265" t="s">
        <v>378</v>
      </c>
      <c r="B14" s="4266">
        <v>5</v>
      </c>
      <c r="C14" s="4329">
        <v>9</v>
      </c>
      <c r="D14" s="4267">
        <v>14</v>
      </c>
      <c r="E14" s="4307">
        <v>10</v>
      </c>
      <c r="F14" s="4337">
        <v>10</v>
      </c>
      <c r="G14" s="4267">
        <f t="shared" si="0"/>
        <v>20</v>
      </c>
      <c r="H14" s="4266">
        <v>0</v>
      </c>
      <c r="I14" s="4329">
        <v>0</v>
      </c>
      <c r="J14" s="4267">
        <v>0</v>
      </c>
      <c r="K14" s="4309">
        <v>0</v>
      </c>
      <c r="L14" s="4322">
        <v>0</v>
      </c>
      <c r="M14" s="4268">
        <v>0</v>
      </c>
      <c r="N14" s="4269">
        <f t="shared" si="2"/>
        <v>15</v>
      </c>
      <c r="O14" s="4269">
        <f t="shared" si="2"/>
        <v>19</v>
      </c>
      <c r="P14" s="4270">
        <f>SUM(P12:P13)</f>
        <v>146</v>
      </c>
      <c r="Q14" s="45"/>
      <c r="R14" s="45"/>
    </row>
    <row r="15" spans="1:20" ht="29.25" customHeight="1" thickBot="1">
      <c r="A15" s="4272" t="s">
        <v>27</v>
      </c>
      <c r="B15" s="4319">
        <f t="shared" ref="B15:O15" si="3">SUM(B9:B14)</f>
        <v>37</v>
      </c>
      <c r="C15" s="4331">
        <f t="shared" si="3"/>
        <v>51</v>
      </c>
      <c r="D15" s="4273">
        <f t="shared" si="3"/>
        <v>88</v>
      </c>
      <c r="E15" s="4273">
        <f t="shared" si="3"/>
        <v>63</v>
      </c>
      <c r="F15" s="4316">
        <f t="shared" si="3"/>
        <v>47</v>
      </c>
      <c r="G15" s="4273">
        <f t="shared" si="3"/>
        <v>110</v>
      </c>
      <c r="H15" s="4319">
        <f t="shared" si="3"/>
        <v>58</v>
      </c>
      <c r="I15" s="4331">
        <f t="shared" si="3"/>
        <v>38</v>
      </c>
      <c r="J15" s="4273">
        <f t="shared" si="3"/>
        <v>96</v>
      </c>
      <c r="K15" s="4273">
        <f t="shared" si="3"/>
        <v>83</v>
      </c>
      <c r="L15" s="4316">
        <f t="shared" si="3"/>
        <v>12</v>
      </c>
      <c r="M15" s="4273">
        <f t="shared" si="3"/>
        <v>95</v>
      </c>
      <c r="N15" s="4273">
        <f t="shared" si="3"/>
        <v>241</v>
      </c>
      <c r="O15" s="4273">
        <f t="shared" si="3"/>
        <v>148</v>
      </c>
      <c r="P15" s="4274">
        <f>SUM(N15:O15)</f>
        <v>389</v>
      </c>
      <c r="Q15" s="45"/>
      <c r="R15" s="45"/>
    </row>
    <row r="16" spans="1:20" ht="27" thickBot="1">
      <c r="A16" s="4272" t="s">
        <v>15</v>
      </c>
      <c r="B16" s="4336"/>
      <c r="C16" s="4275"/>
      <c r="D16" s="4276"/>
      <c r="E16" s="4277"/>
      <c r="F16" s="4278"/>
      <c r="G16" s="4279"/>
      <c r="H16" s="521"/>
      <c r="I16" s="4332"/>
      <c r="J16" s="1661"/>
      <c r="K16" s="4280"/>
      <c r="L16" s="4280"/>
      <c r="M16" s="521"/>
      <c r="N16" s="4281"/>
      <c r="O16" s="2677"/>
      <c r="P16" s="2678"/>
      <c r="Q16" s="46"/>
      <c r="R16" s="46"/>
    </row>
    <row r="17" spans="1:18" ht="26.25">
      <c r="A17" s="4282" t="s">
        <v>16</v>
      </c>
      <c r="B17" s="4283"/>
      <c r="C17" s="4340"/>
      <c r="D17" s="4284"/>
      <c r="E17" s="4285"/>
      <c r="F17" s="4288"/>
      <c r="G17" s="4287"/>
      <c r="H17" s="4320"/>
      <c r="I17" s="4286"/>
      <c r="J17" s="4287"/>
      <c r="K17" s="4288"/>
      <c r="L17" s="4324" t="s">
        <v>28</v>
      </c>
      <c r="M17" s="4289"/>
      <c r="N17" s="4290"/>
      <c r="O17" s="4291"/>
      <c r="P17" s="4292"/>
      <c r="Q17" s="217"/>
      <c r="R17" s="217"/>
    </row>
    <row r="18" spans="1:18" ht="30.75" customHeight="1">
      <c r="A18" s="4265" t="s">
        <v>431</v>
      </c>
      <c r="B18" s="4266">
        <v>0</v>
      </c>
      <c r="C18" s="4329">
        <v>0</v>
      </c>
      <c r="D18" s="4267">
        <v>0</v>
      </c>
      <c r="E18" s="4307">
        <v>8</v>
      </c>
      <c r="F18" s="4337">
        <v>13</v>
      </c>
      <c r="G18" s="4267">
        <f t="shared" ref="G18:G23" si="4">SUM(E18:F18)</f>
        <v>21</v>
      </c>
      <c r="H18" s="4266">
        <v>6</v>
      </c>
      <c r="I18" s="4329">
        <v>17</v>
      </c>
      <c r="J18" s="4267">
        <v>23</v>
      </c>
      <c r="K18" s="4309">
        <v>15</v>
      </c>
      <c r="L18" s="4322">
        <v>4</v>
      </c>
      <c r="M18" s="4268">
        <f>SUM(K18:L18)</f>
        <v>19</v>
      </c>
      <c r="N18" s="4269">
        <f>SUM(B18+E18+H18+K18)</f>
        <v>29</v>
      </c>
      <c r="O18" s="4269">
        <f>SUM(C18+F18+I18+L18)</f>
        <v>34</v>
      </c>
      <c r="P18" s="4270">
        <f>SUM(N18:O18)</f>
        <v>63</v>
      </c>
      <c r="Q18" s="217"/>
      <c r="R18" s="217"/>
    </row>
    <row r="19" spans="1:18" ht="27.75" customHeight="1">
      <c r="A19" s="4265" t="s">
        <v>432</v>
      </c>
      <c r="B19" s="4266">
        <v>0</v>
      </c>
      <c r="C19" s="4329">
        <v>28</v>
      </c>
      <c r="D19" s="4267">
        <v>28</v>
      </c>
      <c r="E19" s="4307">
        <v>7</v>
      </c>
      <c r="F19" s="4337">
        <v>12</v>
      </c>
      <c r="G19" s="4267">
        <f t="shared" si="4"/>
        <v>19</v>
      </c>
      <c r="H19" s="4266">
        <v>7</v>
      </c>
      <c r="I19" s="4329">
        <v>16</v>
      </c>
      <c r="J19" s="4267">
        <v>23</v>
      </c>
      <c r="K19" s="4309">
        <v>14</v>
      </c>
      <c r="L19" s="4322">
        <v>4</v>
      </c>
      <c r="M19" s="4268">
        <f>SUM(K19:L19)</f>
        <v>18</v>
      </c>
      <c r="N19" s="4269">
        <f>SUM(B19+E19+H19+K19)</f>
        <v>28</v>
      </c>
      <c r="O19" s="4269">
        <f>SUM(C19+F19+I19+L19)</f>
        <v>60</v>
      </c>
      <c r="P19" s="4270">
        <f>SUM(N19:O19)</f>
        <v>88</v>
      </c>
      <c r="Q19" s="217"/>
      <c r="R19" s="217"/>
    </row>
    <row r="20" spans="1:18" ht="34.5" customHeight="1">
      <c r="A20" s="4265" t="s">
        <v>235</v>
      </c>
      <c r="B20" s="4266">
        <v>13</v>
      </c>
      <c r="C20" s="4329">
        <v>1</v>
      </c>
      <c r="D20" s="4267">
        <v>14</v>
      </c>
      <c r="E20" s="4307">
        <v>15</v>
      </c>
      <c r="F20" s="4337">
        <v>0</v>
      </c>
      <c r="G20" s="4267">
        <f t="shared" si="4"/>
        <v>15</v>
      </c>
      <c r="H20" s="4266">
        <v>13</v>
      </c>
      <c r="I20" s="4329">
        <v>0</v>
      </c>
      <c r="J20" s="4267">
        <v>13</v>
      </c>
      <c r="K20" s="4309">
        <v>15</v>
      </c>
      <c r="L20" s="4325">
        <v>0</v>
      </c>
      <c r="M20" s="4293">
        <f>SUM(K20:L20)</f>
        <v>15</v>
      </c>
      <c r="N20" s="4294">
        <f>SUM(B20+E20+H20+K20)</f>
        <v>56</v>
      </c>
      <c r="O20" s="4295">
        <f>L20+I20+F20+C20</f>
        <v>1</v>
      </c>
      <c r="P20" s="4296">
        <f>N20+O20</f>
        <v>57</v>
      </c>
      <c r="Q20" s="217"/>
      <c r="R20" s="217"/>
    </row>
    <row r="21" spans="1:18" ht="26.25">
      <c r="A21" s="4265" t="s">
        <v>236</v>
      </c>
      <c r="B21" s="4266">
        <v>6</v>
      </c>
      <c r="C21" s="4329">
        <v>10</v>
      </c>
      <c r="D21" s="4267">
        <v>16</v>
      </c>
      <c r="E21" s="4307">
        <v>14</v>
      </c>
      <c r="F21" s="4337">
        <v>9</v>
      </c>
      <c r="G21" s="4267">
        <f t="shared" si="4"/>
        <v>23</v>
      </c>
      <c r="H21" s="4266">
        <v>14</v>
      </c>
      <c r="I21" s="4329">
        <v>5</v>
      </c>
      <c r="J21" s="4267">
        <v>19</v>
      </c>
      <c r="K21" s="4309">
        <v>24</v>
      </c>
      <c r="L21" s="4325">
        <v>4</v>
      </c>
      <c r="M21" s="4293">
        <f>SUM(K21:L21)</f>
        <v>28</v>
      </c>
      <c r="N21" s="4269">
        <f>SUM(B21+E21+H21+K21)</f>
        <v>58</v>
      </c>
      <c r="O21" s="4297">
        <f>C21+F21+I21+L21</f>
        <v>28</v>
      </c>
      <c r="P21" s="4270">
        <f t="shared" ref="P21:P30" si="5">SUM(N21:O21)</f>
        <v>86</v>
      </c>
      <c r="Q21" s="217"/>
      <c r="R21" s="217"/>
    </row>
    <row r="22" spans="1:18" ht="27" customHeight="1">
      <c r="A22" s="4265" t="s">
        <v>237</v>
      </c>
      <c r="B22" s="4266">
        <v>13</v>
      </c>
      <c r="C22" s="4329">
        <v>2</v>
      </c>
      <c r="D22" s="4267">
        <v>15</v>
      </c>
      <c r="E22" s="4307">
        <v>9</v>
      </c>
      <c r="F22" s="4337">
        <v>3</v>
      </c>
      <c r="G22" s="4267">
        <f t="shared" si="4"/>
        <v>12</v>
      </c>
      <c r="H22" s="4266">
        <v>17</v>
      </c>
      <c r="I22" s="4329">
        <v>0</v>
      </c>
      <c r="J22" s="4267">
        <v>17</v>
      </c>
      <c r="K22" s="4309">
        <v>15</v>
      </c>
      <c r="L22" s="4325">
        <v>0</v>
      </c>
      <c r="M22" s="4293">
        <f>SUM(K22:L22)</f>
        <v>15</v>
      </c>
      <c r="N22" s="4269">
        <f>B22+E22+H22+K22</f>
        <v>54</v>
      </c>
      <c r="O22" s="4297">
        <f>C22+F22+I22+L22</f>
        <v>5</v>
      </c>
      <c r="P22" s="4270">
        <f>SUM(N22:O22)</f>
        <v>59</v>
      </c>
      <c r="Q22" s="217"/>
      <c r="R22" s="217"/>
    </row>
    <row r="23" spans="1:18" ht="30.75" customHeight="1" thickBot="1">
      <c r="A23" s="4265" t="s">
        <v>378</v>
      </c>
      <c r="B23" s="4266">
        <v>5</v>
      </c>
      <c r="C23" s="4329">
        <v>9</v>
      </c>
      <c r="D23" s="4267">
        <v>14</v>
      </c>
      <c r="E23" s="4307">
        <v>10</v>
      </c>
      <c r="F23" s="4337">
        <v>10</v>
      </c>
      <c r="G23" s="4267">
        <f t="shared" si="4"/>
        <v>20</v>
      </c>
      <c r="H23" s="4266">
        <v>0</v>
      </c>
      <c r="I23" s="4329">
        <v>0</v>
      </c>
      <c r="J23" s="4267">
        <v>0</v>
      </c>
      <c r="K23" s="4309">
        <v>0</v>
      </c>
      <c r="L23" s="4322">
        <v>0</v>
      </c>
      <c r="M23" s="4268">
        <v>0</v>
      </c>
      <c r="N23" s="4269">
        <f>SUM(B23+E23+H23+K23)</f>
        <v>15</v>
      </c>
      <c r="O23" s="4269">
        <f>SUM(C23+F23+I23+L23)</f>
        <v>19</v>
      </c>
      <c r="P23" s="4270">
        <f>SUM(N23:O23)</f>
        <v>34</v>
      </c>
      <c r="Q23" s="217"/>
      <c r="R23" s="217"/>
    </row>
    <row r="24" spans="1:18" ht="33.75" customHeight="1" thickBot="1">
      <c r="A24" s="4298" t="s">
        <v>17</v>
      </c>
      <c r="B24" s="4319">
        <v>37</v>
      </c>
      <c r="C24" s="4331">
        <v>50</v>
      </c>
      <c r="D24" s="4273">
        <v>87</v>
      </c>
      <c r="E24" s="4273">
        <f t="shared" ref="E24:O24" si="6">SUM(E18:E23)</f>
        <v>63</v>
      </c>
      <c r="F24" s="4316">
        <f t="shared" si="6"/>
        <v>47</v>
      </c>
      <c r="G24" s="4273">
        <f t="shared" si="6"/>
        <v>110</v>
      </c>
      <c r="H24" s="4319">
        <v>57</v>
      </c>
      <c r="I24" s="4331">
        <v>38</v>
      </c>
      <c r="J24" s="4273">
        <v>95</v>
      </c>
      <c r="K24" s="4273">
        <f t="shared" si="6"/>
        <v>83</v>
      </c>
      <c r="L24" s="4316">
        <f t="shared" si="6"/>
        <v>12</v>
      </c>
      <c r="M24" s="4273">
        <f t="shared" si="6"/>
        <v>95</v>
      </c>
      <c r="N24" s="4299">
        <f t="shared" si="6"/>
        <v>240</v>
      </c>
      <c r="O24" s="4300">
        <f t="shared" si="6"/>
        <v>147</v>
      </c>
      <c r="P24" s="4301">
        <f>SUM(N24:O24)</f>
        <v>387</v>
      </c>
      <c r="Q24" s="217"/>
      <c r="R24" s="217"/>
    </row>
    <row r="25" spans="1:18" ht="27.75" customHeight="1">
      <c r="A25" s="3957" t="s">
        <v>18</v>
      </c>
      <c r="B25" s="4321"/>
      <c r="C25" s="4303"/>
      <c r="D25" s="4304"/>
      <c r="E25" s="4302"/>
      <c r="F25" s="4338"/>
      <c r="G25" s="4304"/>
      <c r="H25" s="4321"/>
      <c r="I25" s="4303"/>
      <c r="J25" s="4304"/>
      <c r="K25" s="4305"/>
      <c r="L25" s="4305"/>
      <c r="M25" s="4306"/>
      <c r="N25" s="4294">
        <f t="shared" ref="N25:O30" si="7">B25+E25+H25+K25</f>
        <v>0</v>
      </c>
      <c r="O25" s="4295">
        <f t="shared" si="7"/>
        <v>0</v>
      </c>
      <c r="P25" s="4296">
        <f t="shared" si="5"/>
        <v>0</v>
      </c>
      <c r="Q25" s="217"/>
      <c r="R25" s="217"/>
    </row>
    <row r="26" spans="1:18" ht="36" customHeight="1">
      <c r="A26" s="4265" t="s">
        <v>233</v>
      </c>
      <c r="B26" s="4266">
        <v>0</v>
      </c>
      <c r="C26" s="4308">
        <v>0</v>
      </c>
      <c r="D26" s="3392">
        <v>0</v>
      </c>
      <c r="E26" s="4307">
        <v>0</v>
      </c>
      <c r="F26" s="4311">
        <v>0</v>
      </c>
      <c r="G26" s="3392">
        <v>0</v>
      </c>
      <c r="H26" s="4266">
        <v>0</v>
      </c>
      <c r="I26" s="4308">
        <v>0</v>
      </c>
      <c r="J26" s="3392">
        <v>0</v>
      </c>
      <c r="K26" s="4309">
        <v>0</v>
      </c>
      <c r="L26" s="4325">
        <v>0</v>
      </c>
      <c r="M26" s="4310">
        <v>0</v>
      </c>
      <c r="N26" s="4269">
        <f t="shared" si="7"/>
        <v>0</v>
      </c>
      <c r="O26" s="4297">
        <f t="shared" si="7"/>
        <v>0</v>
      </c>
      <c r="P26" s="4270">
        <f t="shared" si="5"/>
        <v>0</v>
      </c>
      <c r="Q26" s="47"/>
      <c r="R26" s="47"/>
    </row>
    <row r="27" spans="1:18" ht="32.25" customHeight="1">
      <c r="A27" s="4265" t="s">
        <v>234</v>
      </c>
      <c r="B27" s="4307">
        <v>0</v>
      </c>
      <c r="C27" s="4308">
        <v>0</v>
      </c>
      <c r="D27" s="3392">
        <v>0</v>
      </c>
      <c r="E27" s="4307">
        <v>0</v>
      </c>
      <c r="F27" s="4308">
        <v>0</v>
      </c>
      <c r="G27" s="3392">
        <v>0</v>
      </c>
      <c r="H27" s="4266">
        <v>0</v>
      </c>
      <c r="I27" s="4308">
        <v>0</v>
      </c>
      <c r="J27" s="3392">
        <v>0</v>
      </c>
      <c r="K27" s="4309">
        <v>0</v>
      </c>
      <c r="L27" s="4325">
        <v>0</v>
      </c>
      <c r="M27" s="4310">
        <v>0</v>
      </c>
      <c r="N27" s="4269">
        <f t="shared" si="7"/>
        <v>0</v>
      </c>
      <c r="O27" s="4297">
        <f t="shared" si="7"/>
        <v>0</v>
      </c>
      <c r="P27" s="4270">
        <f t="shared" si="5"/>
        <v>0</v>
      </c>
      <c r="Q27" s="47"/>
      <c r="R27" s="47"/>
    </row>
    <row r="28" spans="1:18" ht="36.75" customHeight="1">
      <c r="A28" s="4265" t="s">
        <v>235</v>
      </c>
      <c r="B28" s="4307">
        <v>0</v>
      </c>
      <c r="C28" s="4308">
        <v>1</v>
      </c>
      <c r="D28" s="3392">
        <v>1</v>
      </c>
      <c r="E28" s="4307">
        <v>0</v>
      </c>
      <c r="F28" s="4308">
        <v>0</v>
      </c>
      <c r="G28" s="3392">
        <v>0</v>
      </c>
      <c r="H28" s="4266">
        <v>0</v>
      </c>
      <c r="I28" s="4308">
        <v>0</v>
      </c>
      <c r="J28" s="3392">
        <v>0</v>
      </c>
      <c r="K28" s="4309">
        <v>0</v>
      </c>
      <c r="L28" s="4325">
        <v>0</v>
      </c>
      <c r="M28" s="4310">
        <v>0</v>
      </c>
      <c r="N28" s="4269">
        <f t="shared" si="7"/>
        <v>0</v>
      </c>
      <c r="O28" s="4297">
        <f t="shared" si="7"/>
        <v>1</v>
      </c>
      <c r="P28" s="4270">
        <f t="shared" si="5"/>
        <v>1</v>
      </c>
      <c r="Q28" s="47"/>
      <c r="R28" s="47"/>
    </row>
    <row r="29" spans="1:18" ht="33.75" customHeight="1">
      <c r="A29" s="4265" t="s">
        <v>236</v>
      </c>
      <c r="B29" s="4307">
        <v>0</v>
      </c>
      <c r="C29" s="4308">
        <v>0</v>
      </c>
      <c r="D29" s="3392">
        <v>0</v>
      </c>
      <c r="E29" s="4307">
        <v>0</v>
      </c>
      <c r="F29" s="4308">
        <v>0</v>
      </c>
      <c r="G29" s="3392">
        <v>0</v>
      </c>
      <c r="H29" s="4266">
        <v>1</v>
      </c>
      <c r="I29" s="4308">
        <v>0</v>
      </c>
      <c r="J29" s="3392">
        <v>1</v>
      </c>
      <c r="K29" s="4309">
        <v>0</v>
      </c>
      <c r="L29" s="4325">
        <v>0</v>
      </c>
      <c r="M29" s="4310">
        <v>0</v>
      </c>
      <c r="N29" s="4269">
        <f t="shared" si="7"/>
        <v>1</v>
      </c>
      <c r="O29" s="4297">
        <v>0</v>
      </c>
      <c r="P29" s="4270">
        <f t="shared" si="5"/>
        <v>1</v>
      </c>
      <c r="Q29" s="47"/>
      <c r="R29" s="47"/>
    </row>
    <row r="30" spans="1:18" ht="30.75" customHeight="1" thickBot="1">
      <c r="A30" s="4265" t="s">
        <v>237</v>
      </c>
      <c r="B30" s="4307">
        <v>0</v>
      </c>
      <c r="C30" s="4308">
        <v>0</v>
      </c>
      <c r="D30" s="3392">
        <v>0</v>
      </c>
      <c r="E30" s="4307">
        <v>0</v>
      </c>
      <c r="F30" s="4308">
        <v>0</v>
      </c>
      <c r="G30" s="3392">
        <v>0</v>
      </c>
      <c r="H30" s="4266">
        <v>0</v>
      </c>
      <c r="I30" s="4333">
        <v>0</v>
      </c>
      <c r="J30" s="4334">
        <v>0</v>
      </c>
      <c r="K30" s="4335">
        <v>0</v>
      </c>
      <c r="L30" s="4325">
        <v>0</v>
      </c>
      <c r="M30" s="4310">
        <v>0</v>
      </c>
      <c r="N30" s="4269">
        <f t="shared" si="7"/>
        <v>0</v>
      </c>
      <c r="O30" s="4297">
        <f t="shared" si="7"/>
        <v>0</v>
      </c>
      <c r="P30" s="4270">
        <f t="shared" si="5"/>
        <v>0</v>
      </c>
      <c r="Q30" s="47"/>
      <c r="R30" s="47"/>
    </row>
    <row r="31" spans="1:18" ht="26.25" thickBot="1">
      <c r="A31" s="4261" t="s">
        <v>19</v>
      </c>
      <c r="B31" s="4312">
        <f t="shared" ref="B31" si="8">SUM(B29:B30)</f>
        <v>0</v>
      </c>
      <c r="C31" s="4312">
        <v>1</v>
      </c>
      <c r="D31" s="4312">
        <v>1</v>
      </c>
      <c r="E31" s="4312">
        <f>SUM(E26:E30)</f>
        <v>0</v>
      </c>
      <c r="F31" s="4312">
        <f>SUM(F26:F30)</f>
        <v>0</v>
      </c>
      <c r="G31" s="4313">
        <f>SUM(G27:G30)</f>
        <v>0</v>
      </c>
      <c r="H31" s="4312">
        <f t="shared" ref="H31:M31" si="9">SUM(H26:H30)</f>
        <v>1</v>
      </c>
      <c r="I31" s="4312">
        <f t="shared" si="9"/>
        <v>0</v>
      </c>
      <c r="J31" s="4313">
        <f t="shared" si="9"/>
        <v>1</v>
      </c>
      <c r="K31" s="4314">
        <f t="shared" si="9"/>
        <v>0</v>
      </c>
      <c r="L31" s="4312">
        <f t="shared" si="9"/>
        <v>0</v>
      </c>
      <c r="M31" s="4313">
        <f t="shared" si="9"/>
        <v>0</v>
      </c>
      <c r="N31" s="4312">
        <f>N25+N26+N27+N28+N29+N30</f>
        <v>1</v>
      </c>
      <c r="O31" s="4312">
        <f>SUM(O26:O30)</f>
        <v>1</v>
      </c>
      <c r="P31" s="4313">
        <f>SUM(P25:P30)</f>
        <v>2</v>
      </c>
      <c r="Q31" s="418"/>
      <c r="R31" s="418"/>
    </row>
    <row r="32" spans="1:18" ht="35.25" customHeight="1" thickBot="1">
      <c r="A32" s="4315" t="s">
        <v>29</v>
      </c>
      <c r="B32" s="4273">
        <f t="shared" ref="B32:D32" si="10">SUM(B24)</f>
        <v>37</v>
      </c>
      <c r="C32" s="4273">
        <f t="shared" si="10"/>
        <v>50</v>
      </c>
      <c r="D32" s="4273">
        <f t="shared" si="10"/>
        <v>87</v>
      </c>
      <c r="E32" s="4273">
        <f>SUM(E24)</f>
        <v>63</v>
      </c>
      <c r="F32" s="4273">
        <f t="shared" ref="F32:G32" si="11">SUM(F24)</f>
        <v>47</v>
      </c>
      <c r="G32" s="4273">
        <f t="shared" si="11"/>
        <v>110</v>
      </c>
      <c r="H32" s="4316">
        <f t="shared" ref="H32:M32" si="12">H24</f>
        <v>57</v>
      </c>
      <c r="I32" s="4273">
        <f t="shared" si="12"/>
        <v>38</v>
      </c>
      <c r="J32" s="4273">
        <f t="shared" si="12"/>
        <v>95</v>
      </c>
      <c r="K32" s="4273">
        <f t="shared" si="12"/>
        <v>83</v>
      </c>
      <c r="L32" s="4273">
        <f t="shared" si="12"/>
        <v>12</v>
      </c>
      <c r="M32" s="4273">
        <f t="shared" si="12"/>
        <v>95</v>
      </c>
      <c r="N32" s="4273">
        <f>N24</f>
        <v>240</v>
      </c>
      <c r="O32" s="4273">
        <f>O24</f>
        <v>147</v>
      </c>
      <c r="P32" s="4274">
        <f>P24</f>
        <v>387</v>
      </c>
      <c r="Q32" s="418"/>
      <c r="R32" s="418"/>
    </row>
    <row r="33" spans="1:18" ht="26.25" thickBot="1">
      <c r="A33" s="4315" t="s">
        <v>30</v>
      </c>
      <c r="B33" s="4273">
        <f>B31</f>
        <v>0</v>
      </c>
      <c r="C33" s="4273">
        <f t="shared" ref="C33:P33" si="13">C31</f>
        <v>1</v>
      </c>
      <c r="D33" s="4273">
        <f t="shared" si="13"/>
        <v>1</v>
      </c>
      <c r="E33" s="4273">
        <f t="shared" si="13"/>
        <v>0</v>
      </c>
      <c r="F33" s="4273">
        <f t="shared" si="13"/>
        <v>0</v>
      </c>
      <c r="G33" s="4273">
        <f t="shared" si="13"/>
        <v>0</v>
      </c>
      <c r="H33" s="4273">
        <f t="shared" si="13"/>
        <v>1</v>
      </c>
      <c r="I33" s="4273">
        <f t="shared" si="13"/>
        <v>0</v>
      </c>
      <c r="J33" s="4273">
        <f t="shared" si="13"/>
        <v>1</v>
      </c>
      <c r="K33" s="4273">
        <f t="shared" si="13"/>
        <v>0</v>
      </c>
      <c r="L33" s="4273">
        <f t="shared" si="13"/>
        <v>0</v>
      </c>
      <c r="M33" s="4273">
        <f t="shared" si="13"/>
        <v>0</v>
      </c>
      <c r="N33" s="4273">
        <f t="shared" si="13"/>
        <v>1</v>
      </c>
      <c r="O33" s="4273">
        <f t="shared" si="13"/>
        <v>1</v>
      </c>
      <c r="P33" s="4273">
        <f t="shared" si="13"/>
        <v>2</v>
      </c>
      <c r="Q33" s="419"/>
    </row>
    <row r="34" spans="1:18" ht="38.25" customHeight="1" thickBot="1">
      <c r="A34" s="4317" t="s">
        <v>31</v>
      </c>
      <c r="B34" s="4312">
        <f>B32+B33</f>
        <v>37</v>
      </c>
      <c r="C34" s="4312">
        <f t="shared" ref="C34:P34" si="14">C32+C33</f>
        <v>51</v>
      </c>
      <c r="D34" s="4312">
        <f t="shared" si="14"/>
        <v>88</v>
      </c>
      <c r="E34" s="4312">
        <f t="shared" si="14"/>
        <v>63</v>
      </c>
      <c r="F34" s="4312">
        <f t="shared" si="14"/>
        <v>47</v>
      </c>
      <c r="G34" s="4312">
        <f t="shared" si="14"/>
        <v>110</v>
      </c>
      <c r="H34" s="4312">
        <f t="shared" si="14"/>
        <v>58</v>
      </c>
      <c r="I34" s="4312">
        <f t="shared" si="14"/>
        <v>38</v>
      </c>
      <c r="J34" s="4312">
        <f t="shared" si="14"/>
        <v>96</v>
      </c>
      <c r="K34" s="4312">
        <f t="shared" si="14"/>
        <v>83</v>
      </c>
      <c r="L34" s="4312">
        <f t="shared" si="14"/>
        <v>12</v>
      </c>
      <c r="M34" s="4312">
        <f t="shared" si="14"/>
        <v>95</v>
      </c>
      <c r="N34" s="4312">
        <f t="shared" si="14"/>
        <v>241</v>
      </c>
      <c r="O34" s="4312">
        <f t="shared" si="14"/>
        <v>148</v>
      </c>
      <c r="P34" s="4313">
        <f t="shared" si="14"/>
        <v>389</v>
      </c>
      <c r="Q34" s="418"/>
      <c r="R34" s="418"/>
    </row>
    <row r="35" spans="1:18">
      <c r="A35" s="7921"/>
      <c r="B35" s="7921"/>
      <c r="C35" s="7921"/>
      <c r="D35" s="7921"/>
      <c r="E35" s="7921"/>
      <c r="F35" s="7921"/>
      <c r="G35" s="7921"/>
      <c r="H35" s="7921"/>
      <c r="I35" s="7921"/>
      <c r="J35" s="7921"/>
      <c r="K35" s="7921"/>
      <c r="L35" s="7921"/>
      <c r="M35" s="7921"/>
      <c r="N35" s="7921"/>
      <c r="O35" s="7921"/>
      <c r="P35" s="7921"/>
    </row>
    <row r="36" spans="1:18">
      <c r="B36" s="419"/>
      <c r="C36" s="419"/>
      <c r="D36" s="419"/>
      <c r="E36" s="419"/>
      <c r="F36" s="419"/>
      <c r="G36" s="419"/>
      <c r="H36" s="419"/>
      <c r="I36" s="419"/>
      <c r="J36" s="419"/>
      <c r="K36" s="419"/>
      <c r="L36" s="419"/>
      <c r="M36" s="419"/>
      <c r="N36" s="419"/>
      <c r="O36" s="419"/>
      <c r="P36" s="419"/>
    </row>
    <row r="37" spans="1:18">
      <c r="B37" s="418"/>
      <c r="C37" s="418"/>
      <c r="D37" s="418"/>
      <c r="E37" s="418"/>
      <c r="F37" s="418"/>
      <c r="G37" s="418"/>
      <c r="H37" s="418"/>
      <c r="I37" s="418"/>
      <c r="J37" s="418"/>
      <c r="K37" s="418"/>
      <c r="L37" s="418"/>
      <c r="M37" s="418"/>
      <c r="N37" s="418"/>
      <c r="O37" s="418"/>
      <c r="P37" s="418"/>
    </row>
  </sheetData>
  <mergeCells count="10">
    <mergeCell ref="A35:P35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Лист63">
    <tabColor rgb="FF00B050"/>
  </sheetPr>
  <dimension ref="A1:Y26"/>
  <sheetViews>
    <sheetView zoomScale="60" zoomScaleNormal="60" workbookViewId="0">
      <selection activeCell="A25" sqref="A25"/>
    </sheetView>
  </sheetViews>
  <sheetFormatPr defaultColWidth="8.85546875" defaultRowHeight="20.25"/>
  <cols>
    <col min="1" max="1" width="75" style="261" customWidth="1"/>
    <col min="2" max="2" width="8.5703125" style="261" customWidth="1"/>
    <col min="3" max="3" width="9.28515625" style="261" customWidth="1"/>
    <col min="4" max="4" width="9" style="261" customWidth="1"/>
    <col min="5" max="5" width="8.5703125" style="261" customWidth="1"/>
    <col min="6" max="6" width="7.85546875" style="261" customWidth="1"/>
    <col min="7" max="7" width="9.28515625" style="261" customWidth="1"/>
    <col min="8" max="8" width="8.28515625" style="261" customWidth="1"/>
    <col min="9" max="9" width="9.28515625" style="261" customWidth="1"/>
    <col min="10" max="10" width="9.7109375" style="261" customWidth="1"/>
    <col min="11" max="11" width="9.5703125" style="261" customWidth="1"/>
    <col min="12" max="12" width="8.85546875" style="261" customWidth="1"/>
    <col min="13" max="14" width="9" style="261" customWidth="1"/>
    <col min="15" max="15" width="8.85546875" style="261" customWidth="1"/>
    <col min="16" max="16" width="8.5703125" style="261" customWidth="1"/>
    <col min="17" max="19" width="7.85546875" style="261" customWidth="1"/>
    <col min="20" max="20" width="9" style="261" customWidth="1"/>
    <col min="21" max="22" width="7.85546875" style="261" customWidth="1"/>
    <col min="23" max="23" width="10.140625" style="261" customWidth="1"/>
    <col min="24" max="24" width="9.7109375" style="261" customWidth="1"/>
    <col min="25" max="25" width="10" style="261" customWidth="1"/>
    <col min="26" max="26" width="14.28515625" style="261" customWidth="1"/>
    <col min="27" max="27" width="10.5703125" style="261" bestFit="1" customWidth="1"/>
    <col min="28" max="28" width="9.28515625" style="261" bestFit="1" customWidth="1"/>
    <col min="29" max="256" width="8.85546875" style="261"/>
    <col min="257" max="257" width="87.85546875" style="261" customWidth="1"/>
    <col min="258" max="281" width="7.85546875" style="261" customWidth="1"/>
    <col min="282" max="282" width="14.28515625" style="261" customWidth="1"/>
    <col min="283" max="283" width="10.5703125" style="261" bestFit="1" customWidth="1"/>
    <col min="284" max="284" width="9.28515625" style="261" bestFit="1" customWidth="1"/>
    <col min="285" max="512" width="8.85546875" style="261"/>
    <col min="513" max="513" width="87.85546875" style="261" customWidth="1"/>
    <col min="514" max="537" width="7.85546875" style="261" customWidth="1"/>
    <col min="538" max="538" width="14.28515625" style="261" customWidth="1"/>
    <col min="539" max="539" width="10.5703125" style="261" bestFit="1" customWidth="1"/>
    <col min="540" max="540" width="9.28515625" style="261" bestFit="1" customWidth="1"/>
    <col min="541" max="768" width="8.85546875" style="261"/>
    <col min="769" max="769" width="87.85546875" style="261" customWidth="1"/>
    <col min="770" max="793" width="7.85546875" style="261" customWidth="1"/>
    <col min="794" max="794" width="14.28515625" style="261" customWidth="1"/>
    <col min="795" max="795" width="10.5703125" style="261" bestFit="1" customWidth="1"/>
    <col min="796" max="796" width="9.28515625" style="261" bestFit="1" customWidth="1"/>
    <col min="797" max="1024" width="8.85546875" style="261"/>
    <col min="1025" max="1025" width="87.85546875" style="261" customWidth="1"/>
    <col min="1026" max="1049" width="7.85546875" style="261" customWidth="1"/>
    <col min="1050" max="1050" width="14.28515625" style="261" customWidth="1"/>
    <col min="1051" max="1051" width="10.5703125" style="261" bestFit="1" customWidth="1"/>
    <col min="1052" max="1052" width="9.28515625" style="261" bestFit="1" customWidth="1"/>
    <col min="1053" max="1280" width="8.85546875" style="261"/>
    <col min="1281" max="1281" width="87.85546875" style="261" customWidth="1"/>
    <col min="1282" max="1305" width="7.85546875" style="261" customWidth="1"/>
    <col min="1306" max="1306" width="14.28515625" style="261" customWidth="1"/>
    <col min="1307" max="1307" width="10.5703125" style="261" bestFit="1" customWidth="1"/>
    <col min="1308" max="1308" width="9.28515625" style="261" bestFit="1" customWidth="1"/>
    <col min="1309" max="1536" width="8.85546875" style="261"/>
    <col min="1537" max="1537" width="87.85546875" style="261" customWidth="1"/>
    <col min="1538" max="1561" width="7.85546875" style="261" customWidth="1"/>
    <col min="1562" max="1562" width="14.28515625" style="261" customWidth="1"/>
    <col min="1563" max="1563" width="10.5703125" style="261" bestFit="1" customWidth="1"/>
    <col min="1564" max="1564" width="9.28515625" style="261" bestFit="1" customWidth="1"/>
    <col min="1565" max="1792" width="8.85546875" style="261"/>
    <col min="1793" max="1793" width="87.85546875" style="261" customWidth="1"/>
    <col min="1794" max="1817" width="7.85546875" style="261" customWidth="1"/>
    <col min="1818" max="1818" width="14.28515625" style="261" customWidth="1"/>
    <col min="1819" max="1819" width="10.5703125" style="261" bestFit="1" customWidth="1"/>
    <col min="1820" max="1820" width="9.28515625" style="261" bestFit="1" customWidth="1"/>
    <col min="1821" max="2048" width="8.85546875" style="261"/>
    <col min="2049" max="2049" width="87.85546875" style="261" customWidth="1"/>
    <col min="2050" max="2073" width="7.85546875" style="261" customWidth="1"/>
    <col min="2074" max="2074" width="14.28515625" style="261" customWidth="1"/>
    <col min="2075" max="2075" width="10.5703125" style="261" bestFit="1" customWidth="1"/>
    <col min="2076" max="2076" width="9.28515625" style="261" bestFit="1" customWidth="1"/>
    <col min="2077" max="2304" width="8.85546875" style="261"/>
    <col min="2305" max="2305" width="87.85546875" style="261" customWidth="1"/>
    <col min="2306" max="2329" width="7.85546875" style="261" customWidth="1"/>
    <col min="2330" max="2330" width="14.28515625" style="261" customWidth="1"/>
    <col min="2331" max="2331" width="10.5703125" style="261" bestFit="1" customWidth="1"/>
    <col min="2332" max="2332" width="9.28515625" style="261" bestFit="1" customWidth="1"/>
    <col min="2333" max="2560" width="8.85546875" style="261"/>
    <col min="2561" max="2561" width="87.85546875" style="261" customWidth="1"/>
    <col min="2562" max="2585" width="7.85546875" style="261" customWidth="1"/>
    <col min="2586" max="2586" width="14.28515625" style="261" customWidth="1"/>
    <col min="2587" max="2587" width="10.5703125" style="261" bestFit="1" customWidth="1"/>
    <col min="2588" max="2588" width="9.28515625" style="261" bestFit="1" customWidth="1"/>
    <col min="2589" max="2816" width="8.85546875" style="261"/>
    <col min="2817" max="2817" width="87.85546875" style="261" customWidth="1"/>
    <col min="2818" max="2841" width="7.85546875" style="261" customWidth="1"/>
    <col min="2842" max="2842" width="14.28515625" style="261" customWidth="1"/>
    <col min="2843" max="2843" width="10.5703125" style="261" bestFit="1" customWidth="1"/>
    <col min="2844" max="2844" width="9.28515625" style="261" bestFit="1" customWidth="1"/>
    <col min="2845" max="3072" width="8.85546875" style="261"/>
    <col min="3073" max="3073" width="87.85546875" style="261" customWidth="1"/>
    <col min="3074" max="3097" width="7.85546875" style="261" customWidth="1"/>
    <col min="3098" max="3098" width="14.28515625" style="261" customWidth="1"/>
    <col min="3099" max="3099" width="10.5703125" style="261" bestFit="1" customWidth="1"/>
    <col min="3100" max="3100" width="9.28515625" style="261" bestFit="1" customWidth="1"/>
    <col min="3101" max="3328" width="8.85546875" style="261"/>
    <col min="3329" max="3329" width="87.85546875" style="261" customWidth="1"/>
    <col min="3330" max="3353" width="7.85546875" style="261" customWidth="1"/>
    <col min="3354" max="3354" width="14.28515625" style="261" customWidth="1"/>
    <col min="3355" max="3355" width="10.5703125" style="261" bestFit="1" customWidth="1"/>
    <col min="3356" max="3356" width="9.28515625" style="261" bestFit="1" customWidth="1"/>
    <col min="3357" max="3584" width="8.85546875" style="261"/>
    <col min="3585" max="3585" width="87.85546875" style="261" customWidth="1"/>
    <col min="3586" max="3609" width="7.85546875" style="261" customWidth="1"/>
    <col min="3610" max="3610" width="14.28515625" style="261" customWidth="1"/>
    <col min="3611" max="3611" width="10.5703125" style="261" bestFit="1" customWidth="1"/>
    <col min="3612" max="3612" width="9.28515625" style="261" bestFit="1" customWidth="1"/>
    <col min="3613" max="3840" width="8.85546875" style="261"/>
    <col min="3841" max="3841" width="87.85546875" style="261" customWidth="1"/>
    <col min="3842" max="3865" width="7.85546875" style="261" customWidth="1"/>
    <col min="3866" max="3866" width="14.28515625" style="261" customWidth="1"/>
    <col min="3867" max="3867" width="10.5703125" style="261" bestFit="1" customWidth="1"/>
    <col min="3868" max="3868" width="9.28515625" style="261" bestFit="1" customWidth="1"/>
    <col min="3869" max="4096" width="8.85546875" style="261"/>
    <col min="4097" max="4097" width="87.85546875" style="261" customWidth="1"/>
    <col min="4098" max="4121" width="7.85546875" style="261" customWidth="1"/>
    <col min="4122" max="4122" width="14.28515625" style="261" customWidth="1"/>
    <col min="4123" max="4123" width="10.5703125" style="261" bestFit="1" customWidth="1"/>
    <col min="4124" max="4124" width="9.28515625" style="261" bestFit="1" customWidth="1"/>
    <col min="4125" max="4352" width="8.85546875" style="261"/>
    <col min="4353" max="4353" width="87.85546875" style="261" customWidth="1"/>
    <col min="4354" max="4377" width="7.85546875" style="261" customWidth="1"/>
    <col min="4378" max="4378" width="14.28515625" style="261" customWidth="1"/>
    <col min="4379" max="4379" width="10.5703125" style="261" bestFit="1" customWidth="1"/>
    <col min="4380" max="4380" width="9.28515625" style="261" bestFit="1" customWidth="1"/>
    <col min="4381" max="4608" width="8.85546875" style="261"/>
    <col min="4609" max="4609" width="87.85546875" style="261" customWidth="1"/>
    <col min="4610" max="4633" width="7.85546875" style="261" customWidth="1"/>
    <col min="4634" max="4634" width="14.28515625" style="261" customWidth="1"/>
    <col min="4635" max="4635" width="10.5703125" style="261" bestFit="1" customWidth="1"/>
    <col min="4636" max="4636" width="9.28515625" style="261" bestFit="1" customWidth="1"/>
    <col min="4637" max="4864" width="8.85546875" style="261"/>
    <col min="4865" max="4865" width="87.85546875" style="261" customWidth="1"/>
    <col min="4866" max="4889" width="7.85546875" style="261" customWidth="1"/>
    <col min="4890" max="4890" width="14.28515625" style="261" customWidth="1"/>
    <col min="4891" max="4891" width="10.5703125" style="261" bestFit="1" customWidth="1"/>
    <col min="4892" max="4892" width="9.28515625" style="261" bestFit="1" customWidth="1"/>
    <col min="4893" max="5120" width="8.85546875" style="261"/>
    <col min="5121" max="5121" width="87.85546875" style="261" customWidth="1"/>
    <col min="5122" max="5145" width="7.85546875" style="261" customWidth="1"/>
    <col min="5146" max="5146" width="14.28515625" style="261" customWidth="1"/>
    <col min="5147" max="5147" width="10.5703125" style="261" bestFit="1" customWidth="1"/>
    <col min="5148" max="5148" width="9.28515625" style="261" bestFit="1" customWidth="1"/>
    <col min="5149" max="5376" width="8.85546875" style="261"/>
    <col min="5377" max="5377" width="87.85546875" style="261" customWidth="1"/>
    <col min="5378" max="5401" width="7.85546875" style="261" customWidth="1"/>
    <col min="5402" max="5402" width="14.28515625" style="261" customWidth="1"/>
    <col min="5403" max="5403" width="10.5703125" style="261" bestFit="1" customWidth="1"/>
    <col min="5404" max="5404" width="9.28515625" style="261" bestFit="1" customWidth="1"/>
    <col min="5405" max="5632" width="8.85546875" style="261"/>
    <col min="5633" max="5633" width="87.85546875" style="261" customWidth="1"/>
    <col min="5634" max="5657" width="7.85546875" style="261" customWidth="1"/>
    <col min="5658" max="5658" width="14.28515625" style="261" customWidth="1"/>
    <col min="5659" max="5659" width="10.5703125" style="261" bestFit="1" customWidth="1"/>
    <col min="5660" max="5660" width="9.28515625" style="261" bestFit="1" customWidth="1"/>
    <col min="5661" max="5888" width="8.85546875" style="261"/>
    <col min="5889" max="5889" width="87.85546875" style="261" customWidth="1"/>
    <col min="5890" max="5913" width="7.85546875" style="261" customWidth="1"/>
    <col min="5914" max="5914" width="14.28515625" style="261" customWidth="1"/>
    <col min="5915" max="5915" width="10.5703125" style="261" bestFit="1" customWidth="1"/>
    <col min="5916" max="5916" width="9.28515625" style="261" bestFit="1" customWidth="1"/>
    <col min="5917" max="6144" width="8.85546875" style="261"/>
    <col min="6145" max="6145" width="87.85546875" style="261" customWidth="1"/>
    <col min="6146" max="6169" width="7.85546875" style="261" customWidth="1"/>
    <col min="6170" max="6170" width="14.28515625" style="261" customWidth="1"/>
    <col min="6171" max="6171" width="10.5703125" style="261" bestFit="1" customWidth="1"/>
    <col min="6172" max="6172" width="9.28515625" style="261" bestFit="1" customWidth="1"/>
    <col min="6173" max="6400" width="8.85546875" style="261"/>
    <col min="6401" max="6401" width="87.85546875" style="261" customWidth="1"/>
    <col min="6402" max="6425" width="7.85546875" style="261" customWidth="1"/>
    <col min="6426" max="6426" width="14.28515625" style="261" customWidth="1"/>
    <col min="6427" max="6427" width="10.5703125" style="261" bestFit="1" customWidth="1"/>
    <col min="6428" max="6428" width="9.28515625" style="261" bestFit="1" customWidth="1"/>
    <col min="6429" max="6656" width="8.85546875" style="261"/>
    <col min="6657" max="6657" width="87.85546875" style="261" customWidth="1"/>
    <col min="6658" max="6681" width="7.85546875" style="261" customWidth="1"/>
    <col min="6682" max="6682" width="14.28515625" style="261" customWidth="1"/>
    <col min="6683" max="6683" width="10.5703125" style="261" bestFit="1" customWidth="1"/>
    <col min="6684" max="6684" width="9.28515625" style="261" bestFit="1" customWidth="1"/>
    <col min="6685" max="6912" width="8.85546875" style="261"/>
    <col min="6913" max="6913" width="87.85546875" style="261" customWidth="1"/>
    <col min="6914" max="6937" width="7.85546875" style="261" customWidth="1"/>
    <col min="6938" max="6938" width="14.28515625" style="261" customWidth="1"/>
    <col min="6939" max="6939" width="10.5703125" style="261" bestFit="1" customWidth="1"/>
    <col min="6940" max="6940" width="9.28515625" style="261" bestFit="1" customWidth="1"/>
    <col min="6941" max="7168" width="8.85546875" style="261"/>
    <col min="7169" max="7169" width="87.85546875" style="261" customWidth="1"/>
    <col min="7170" max="7193" width="7.85546875" style="261" customWidth="1"/>
    <col min="7194" max="7194" width="14.28515625" style="261" customWidth="1"/>
    <col min="7195" max="7195" width="10.5703125" style="261" bestFit="1" customWidth="1"/>
    <col min="7196" max="7196" width="9.28515625" style="261" bestFit="1" customWidth="1"/>
    <col min="7197" max="7424" width="8.85546875" style="261"/>
    <col min="7425" max="7425" width="87.85546875" style="261" customWidth="1"/>
    <col min="7426" max="7449" width="7.85546875" style="261" customWidth="1"/>
    <col min="7450" max="7450" width="14.28515625" style="261" customWidth="1"/>
    <col min="7451" max="7451" width="10.5703125" style="261" bestFit="1" customWidth="1"/>
    <col min="7452" max="7452" width="9.28515625" style="261" bestFit="1" customWidth="1"/>
    <col min="7453" max="7680" width="8.85546875" style="261"/>
    <col min="7681" max="7681" width="87.85546875" style="261" customWidth="1"/>
    <col min="7682" max="7705" width="7.85546875" style="261" customWidth="1"/>
    <col min="7706" max="7706" width="14.28515625" style="261" customWidth="1"/>
    <col min="7707" max="7707" width="10.5703125" style="261" bestFit="1" customWidth="1"/>
    <col min="7708" max="7708" width="9.28515625" style="261" bestFit="1" customWidth="1"/>
    <col min="7709" max="7936" width="8.85546875" style="261"/>
    <col min="7937" max="7937" width="87.85546875" style="261" customWidth="1"/>
    <col min="7938" max="7961" width="7.85546875" style="261" customWidth="1"/>
    <col min="7962" max="7962" width="14.28515625" style="261" customWidth="1"/>
    <col min="7963" max="7963" width="10.5703125" style="261" bestFit="1" customWidth="1"/>
    <col min="7964" max="7964" width="9.28515625" style="261" bestFit="1" customWidth="1"/>
    <col min="7965" max="8192" width="8.85546875" style="261"/>
    <col min="8193" max="8193" width="87.85546875" style="261" customWidth="1"/>
    <col min="8194" max="8217" width="7.85546875" style="261" customWidth="1"/>
    <col min="8218" max="8218" width="14.28515625" style="261" customWidth="1"/>
    <col min="8219" max="8219" width="10.5703125" style="261" bestFit="1" customWidth="1"/>
    <col min="8220" max="8220" width="9.28515625" style="261" bestFit="1" customWidth="1"/>
    <col min="8221" max="8448" width="8.85546875" style="261"/>
    <col min="8449" max="8449" width="87.85546875" style="261" customWidth="1"/>
    <col min="8450" max="8473" width="7.85546875" style="261" customWidth="1"/>
    <col min="8474" max="8474" width="14.28515625" style="261" customWidth="1"/>
    <col min="8475" max="8475" width="10.5703125" style="261" bestFit="1" customWidth="1"/>
    <col min="8476" max="8476" width="9.28515625" style="261" bestFit="1" customWidth="1"/>
    <col min="8477" max="8704" width="8.85546875" style="261"/>
    <col min="8705" max="8705" width="87.85546875" style="261" customWidth="1"/>
    <col min="8706" max="8729" width="7.85546875" style="261" customWidth="1"/>
    <col min="8730" max="8730" width="14.28515625" style="261" customWidth="1"/>
    <col min="8731" max="8731" width="10.5703125" style="261" bestFit="1" customWidth="1"/>
    <col min="8732" max="8732" width="9.28515625" style="261" bestFit="1" customWidth="1"/>
    <col min="8733" max="8960" width="8.85546875" style="261"/>
    <col min="8961" max="8961" width="87.85546875" style="261" customWidth="1"/>
    <col min="8962" max="8985" width="7.85546875" style="261" customWidth="1"/>
    <col min="8986" max="8986" width="14.28515625" style="261" customWidth="1"/>
    <col min="8987" max="8987" width="10.5703125" style="261" bestFit="1" customWidth="1"/>
    <col min="8988" max="8988" width="9.28515625" style="261" bestFit="1" customWidth="1"/>
    <col min="8989" max="9216" width="8.85546875" style="261"/>
    <col min="9217" max="9217" width="87.85546875" style="261" customWidth="1"/>
    <col min="9218" max="9241" width="7.85546875" style="261" customWidth="1"/>
    <col min="9242" max="9242" width="14.28515625" style="261" customWidth="1"/>
    <col min="9243" max="9243" width="10.5703125" style="261" bestFit="1" customWidth="1"/>
    <col min="9244" max="9244" width="9.28515625" style="261" bestFit="1" customWidth="1"/>
    <col min="9245" max="9472" width="8.85546875" style="261"/>
    <col min="9473" max="9473" width="87.85546875" style="261" customWidth="1"/>
    <col min="9474" max="9497" width="7.85546875" style="261" customWidth="1"/>
    <col min="9498" max="9498" width="14.28515625" style="261" customWidth="1"/>
    <col min="9499" max="9499" width="10.5703125" style="261" bestFit="1" customWidth="1"/>
    <col min="9500" max="9500" width="9.28515625" style="261" bestFit="1" customWidth="1"/>
    <col min="9501" max="9728" width="8.85546875" style="261"/>
    <col min="9729" max="9729" width="87.85546875" style="261" customWidth="1"/>
    <col min="9730" max="9753" width="7.85546875" style="261" customWidth="1"/>
    <col min="9754" max="9754" width="14.28515625" style="261" customWidth="1"/>
    <col min="9755" max="9755" width="10.5703125" style="261" bestFit="1" customWidth="1"/>
    <col min="9756" max="9756" width="9.28515625" style="261" bestFit="1" customWidth="1"/>
    <col min="9757" max="9984" width="8.85546875" style="261"/>
    <col min="9985" max="9985" width="87.85546875" style="261" customWidth="1"/>
    <col min="9986" max="10009" width="7.85546875" style="261" customWidth="1"/>
    <col min="10010" max="10010" width="14.28515625" style="261" customWidth="1"/>
    <col min="10011" max="10011" width="10.5703125" style="261" bestFit="1" customWidth="1"/>
    <col min="10012" max="10012" width="9.28515625" style="261" bestFit="1" customWidth="1"/>
    <col min="10013" max="10240" width="8.85546875" style="261"/>
    <col min="10241" max="10241" width="87.85546875" style="261" customWidth="1"/>
    <col min="10242" max="10265" width="7.85546875" style="261" customWidth="1"/>
    <col min="10266" max="10266" width="14.28515625" style="261" customWidth="1"/>
    <col min="10267" max="10267" width="10.5703125" style="261" bestFit="1" customWidth="1"/>
    <col min="10268" max="10268" width="9.28515625" style="261" bestFit="1" customWidth="1"/>
    <col min="10269" max="10496" width="8.85546875" style="261"/>
    <col min="10497" max="10497" width="87.85546875" style="261" customWidth="1"/>
    <col min="10498" max="10521" width="7.85546875" style="261" customWidth="1"/>
    <col min="10522" max="10522" width="14.28515625" style="261" customWidth="1"/>
    <col min="10523" max="10523" width="10.5703125" style="261" bestFit="1" customWidth="1"/>
    <col min="10524" max="10524" width="9.28515625" style="261" bestFit="1" customWidth="1"/>
    <col min="10525" max="10752" width="8.85546875" style="261"/>
    <col min="10753" max="10753" width="87.85546875" style="261" customWidth="1"/>
    <col min="10754" max="10777" width="7.85546875" style="261" customWidth="1"/>
    <col min="10778" max="10778" width="14.28515625" style="261" customWidth="1"/>
    <col min="10779" max="10779" width="10.5703125" style="261" bestFit="1" customWidth="1"/>
    <col min="10780" max="10780" width="9.28515625" style="261" bestFit="1" customWidth="1"/>
    <col min="10781" max="11008" width="8.85546875" style="261"/>
    <col min="11009" max="11009" width="87.85546875" style="261" customWidth="1"/>
    <col min="11010" max="11033" width="7.85546875" style="261" customWidth="1"/>
    <col min="11034" max="11034" width="14.28515625" style="261" customWidth="1"/>
    <col min="11035" max="11035" width="10.5703125" style="261" bestFit="1" customWidth="1"/>
    <col min="11036" max="11036" width="9.28515625" style="261" bestFit="1" customWidth="1"/>
    <col min="11037" max="11264" width="8.85546875" style="261"/>
    <col min="11265" max="11265" width="87.85546875" style="261" customWidth="1"/>
    <col min="11266" max="11289" width="7.85546875" style="261" customWidth="1"/>
    <col min="11290" max="11290" width="14.28515625" style="261" customWidth="1"/>
    <col min="11291" max="11291" width="10.5703125" style="261" bestFit="1" customWidth="1"/>
    <col min="11292" max="11292" width="9.28515625" style="261" bestFit="1" customWidth="1"/>
    <col min="11293" max="11520" width="8.85546875" style="261"/>
    <col min="11521" max="11521" width="87.85546875" style="261" customWidth="1"/>
    <col min="11522" max="11545" width="7.85546875" style="261" customWidth="1"/>
    <col min="11546" max="11546" width="14.28515625" style="261" customWidth="1"/>
    <col min="11547" max="11547" width="10.5703125" style="261" bestFit="1" customWidth="1"/>
    <col min="11548" max="11548" width="9.28515625" style="261" bestFit="1" customWidth="1"/>
    <col min="11549" max="11776" width="8.85546875" style="261"/>
    <col min="11777" max="11777" width="87.85546875" style="261" customWidth="1"/>
    <col min="11778" max="11801" width="7.85546875" style="261" customWidth="1"/>
    <col min="11802" max="11802" width="14.28515625" style="261" customWidth="1"/>
    <col min="11803" max="11803" width="10.5703125" style="261" bestFit="1" customWidth="1"/>
    <col min="11804" max="11804" width="9.28515625" style="261" bestFit="1" customWidth="1"/>
    <col min="11805" max="12032" width="8.85546875" style="261"/>
    <col min="12033" max="12033" width="87.85546875" style="261" customWidth="1"/>
    <col min="12034" max="12057" width="7.85546875" style="261" customWidth="1"/>
    <col min="12058" max="12058" width="14.28515625" style="261" customWidth="1"/>
    <col min="12059" max="12059" width="10.5703125" style="261" bestFit="1" customWidth="1"/>
    <col min="12060" max="12060" width="9.28515625" style="261" bestFit="1" customWidth="1"/>
    <col min="12061" max="12288" width="8.85546875" style="261"/>
    <col min="12289" max="12289" width="87.85546875" style="261" customWidth="1"/>
    <col min="12290" max="12313" width="7.85546875" style="261" customWidth="1"/>
    <col min="12314" max="12314" width="14.28515625" style="261" customWidth="1"/>
    <col min="12315" max="12315" width="10.5703125" style="261" bestFit="1" customWidth="1"/>
    <col min="12316" max="12316" width="9.28515625" style="261" bestFit="1" customWidth="1"/>
    <col min="12317" max="12544" width="8.85546875" style="261"/>
    <col min="12545" max="12545" width="87.85546875" style="261" customWidth="1"/>
    <col min="12546" max="12569" width="7.85546875" style="261" customWidth="1"/>
    <col min="12570" max="12570" width="14.28515625" style="261" customWidth="1"/>
    <col min="12571" max="12571" width="10.5703125" style="261" bestFit="1" customWidth="1"/>
    <col min="12572" max="12572" width="9.28515625" style="261" bestFit="1" customWidth="1"/>
    <col min="12573" max="12800" width="8.85546875" style="261"/>
    <col min="12801" max="12801" width="87.85546875" style="261" customWidth="1"/>
    <col min="12802" max="12825" width="7.85546875" style="261" customWidth="1"/>
    <col min="12826" max="12826" width="14.28515625" style="261" customWidth="1"/>
    <col min="12827" max="12827" width="10.5703125" style="261" bestFit="1" customWidth="1"/>
    <col min="12828" max="12828" width="9.28515625" style="261" bestFit="1" customWidth="1"/>
    <col min="12829" max="13056" width="8.85546875" style="261"/>
    <col min="13057" max="13057" width="87.85546875" style="261" customWidth="1"/>
    <col min="13058" max="13081" width="7.85546875" style="261" customWidth="1"/>
    <col min="13082" max="13082" width="14.28515625" style="261" customWidth="1"/>
    <col min="13083" max="13083" width="10.5703125" style="261" bestFit="1" customWidth="1"/>
    <col min="13084" max="13084" width="9.28515625" style="261" bestFit="1" customWidth="1"/>
    <col min="13085" max="13312" width="8.85546875" style="261"/>
    <col min="13313" max="13313" width="87.85546875" style="261" customWidth="1"/>
    <col min="13314" max="13337" width="7.85546875" style="261" customWidth="1"/>
    <col min="13338" max="13338" width="14.28515625" style="261" customWidth="1"/>
    <col min="13339" max="13339" width="10.5703125" style="261" bestFit="1" customWidth="1"/>
    <col min="13340" max="13340" width="9.28515625" style="261" bestFit="1" customWidth="1"/>
    <col min="13341" max="13568" width="8.85546875" style="261"/>
    <col min="13569" max="13569" width="87.85546875" style="261" customWidth="1"/>
    <col min="13570" max="13593" width="7.85546875" style="261" customWidth="1"/>
    <col min="13594" max="13594" width="14.28515625" style="261" customWidth="1"/>
    <col min="13595" max="13595" width="10.5703125" style="261" bestFit="1" customWidth="1"/>
    <col min="13596" max="13596" width="9.28515625" style="261" bestFit="1" customWidth="1"/>
    <col min="13597" max="13824" width="8.85546875" style="261"/>
    <col min="13825" max="13825" width="87.85546875" style="261" customWidth="1"/>
    <col min="13826" max="13849" width="7.85546875" style="261" customWidth="1"/>
    <col min="13850" max="13850" width="14.28515625" style="261" customWidth="1"/>
    <col min="13851" max="13851" width="10.5703125" style="261" bestFit="1" customWidth="1"/>
    <col min="13852" max="13852" width="9.28515625" style="261" bestFit="1" customWidth="1"/>
    <col min="13853" max="14080" width="8.85546875" style="261"/>
    <col min="14081" max="14081" width="87.85546875" style="261" customWidth="1"/>
    <col min="14082" max="14105" width="7.85546875" style="261" customWidth="1"/>
    <col min="14106" max="14106" width="14.28515625" style="261" customWidth="1"/>
    <col min="14107" max="14107" width="10.5703125" style="261" bestFit="1" customWidth="1"/>
    <col min="14108" max="14108" width="9.28515625" style="261" bestFit="1" customWidth="1"/>
    <col min="14109" max="14336" width="8.85546875" style="261"/>
    <col min="14337" max="14337" width="87.85546875" style="261" customWidth="1"/>
    <col min="14338" max="14361" width="7.85546875" style="261" customWidth="1"/>
    <col min="14362" max="14362" width="14.28515625" style="261" customWidth="1"/>
    <col min="14363" max="14363" width="10.5703125" style="261" bestFit="1" customWidth="1"/>
    <col min="14364" max="14364" width="9.28515625" style="261" bestFit="1" customWidth="1"/>
    <col min="14365" max="14592" width="8.85546875" style="261"/>
    <col min="14593" max="14593" width="87.85546875" style="261" customWidth="1"/>
    <col min="14594" max="14617" width="7.85546875" style="261" customWidth="1"/>
    <col min="14618" max="14618" width="14.28515625" style="261" customWidth="1"/>
    <col min="14619" max="14619" width="10.5703125" style="261" bestFit="1" customWidth="1"/>
    <col min="14620" max="14620" width="9.28515625" style="261" bestFit="1" customWidth="1"/>
    <col min="14621" max="14848" width="8.85546875" style="261"/>
    <col min="14849" max="14849" width="87.85546875" style="261" customWidth="1"/>
    <col min="14850" max="14873" width="7.85546875" style="261" customWidth="1"/>
    <col min="14874" max="14874" width="14.28515625" style="261" customWidth="1"/>
    <col min="14875" max="14875" width="10.5703125" style="261" bestFit="1" customWidth="1"/>
    <col min="14876" max="14876" width="9.28515625" style="261" bestFit="1" customWidth="1"/>
    <col min="14877" max="15104" width="8.85546875" style="261"/>
    <col min="15105" max="15105" width="87.85546875" style="261" customWidth="1"/>
    <col min="15106" max="15129" width="7.85546875" style="261" customWidth="1"/>
    <col min="15130" max="15130" width="14.28515625" style="261" customWidth="1"/>
    <col min="15131" max="15131" width="10.5703125" style="261" bestFit="1" customWidth="1"/>
    <col min="15132" max="15132" width="9.28515625" style="261" bestFit="1" customWidth="1"/>
    <col min="15133" max="15360" width="8.85546875" style="261"/>
    <col min="15361" max="15361" width="87.85546875" style="261" customWidth="1"/>
    <col min="15362" max="15385" width="7.85546875" style="261" customWidth="1"/>
    <col min="15386" max="15386" width="14.28515625" style="261" customWidth="1"/>
    <col min="15387" max="15387" width="10.5703125" style="261" bestFit="1" customWidth="1"/>
    <col min="15388" max="15388" width="9.28515625" style="261" bestFit="1" customWidth="1"/>
    <col min="15389" max="15616" width="8.85546875" style="261"/>
    <col min="15617" max="15617" width="87.85546875" style="261" customWidth="1"/>
    <col min="15618" max="15641" width="7.85546875" style="261" customWidth="1"/>
    <col min="15642" max="15642" width="14.28515625" style="261" customWidth="1"/>
    <col min="15643" max="15643" width="10.5703125" style="261" bestFit="1" customWidth="1"/>
    <col min="15644" max="15644" width="9.28515625" style="261" bestFit="1" customWidth="1"/>
    <col min="15645" max="15872" width="8.85546875" style="261"/>
    <col min="15873" max="15873" width="87.85546875" style="261" customWidth="1"/>
    <col min="15874" max="15897" width="7.85546875" style="261" customWidth="1"/>
    <col min="15898" max="15898" width="14.28515625" style="261" customWidth="1"/>
    <col min="15899" max="15899" width="10.5703125" style="261" bestFit="1" customWidth="1"/>
    <col min="15900" max="15900" width="9.28515625" style="261" bestFit="1" customWidth="1"/>
    <col min="15901" max="16128" width="8.85546875" style="261"/>
    <col min="16129" max="16129" width="87.85546875" style="261" customWidth="1"/>
    <col min="16130" max="16153" width="7.85546875" style="261" customWidth="1"/>
    <col min="16154" max="16154" width="14.28515625" style="261" customWidth="1"/>
    <col min="16155" max="16155" width="10.5703125" style="261" bestFit="1" customWidth="1"/>
    <col min="16156" max="16156" width="9.28515625" style="261" bestFit="1" customWidth="1"/>
    <col min="16157" max="16384" width="8.85546875" style="261"/>
  </cols>
  <sheetData>
    <row r="1" spans="1:25" ht="20.25" customHeight="1">
      <c r="A1" s="7943" t="s">
        <v>238</v>
      </c>
      <c r="B1" s="7943"/>
      <c r="C1" s="7943"/>
      <c r="D1" s="7943"/>
      <c r="E1" s="7943"/>
      <c r="F1" s="7943"/>
      <c r="G1" s="7943"/>
      <c r="H1" s="7943"/>
      <c r="I1" s="7943"/>
      <c r="J1" s="7943"/>
      <c r="K1" s="7943"/>
      <c r="L1" s="7943"/>
      <c r="M1" s="7943"/>
      <c r="N1" s="7943"/>
      <c r="O1" s="7943"/>
      <c r="P1" s="7943"/>
      <c r="Q1" s="7943"/>
      <c r="R1" s="7943"/>
      <c r="S1" s="7943"/>
      <c r="T1" s="7943"/>
      <c r="U1" s="7943"/>
      <c r="V1" s="7943"/>
      <c r="W1" s="7943"/>
      <c r="X1" s="7943"/>
      <c r="Y1" s="7943"/>
    </row>
    <row r="2" spans="1:25" ht="35.25" customHeight="1">
      <c r="A2" s="7943" t="s">
        <v>453</v>
      </c>
      <c r="B2" s="7943"/>
      <c r="C2" s="7943"/>
      <c r="D2" s="7943"/>
      <c r="E2" s="7943"/>
      <c r="F2" s="7943"/>
      <c r="G2" s="7943"/>
      <c r="H2" s="7943"/>
      <c r="I2" s="7943"/>
      <c r="J2" s="7943"/>
      <c r="K2" s="7943"/>
      <c r="L2" s="7943"/>
      <c r="M2" s="7943"/>
      <c r="N2" s="7943"/>
      <c r="O2" s="7943"/>
      <c r="P2" s="7943"/>
      <c r="Q2" s="7943"/>
      <c r="R2" s="7943"/>
      <c r="S2" s="7943"/>
      <c r="T2" s="7943"/>
      <c r="U2" s="7943"/>
      <c r="V2" s="7943"/>
      <c r="W2" s="7943"/>
      <c r="X2" s="7943"/>
      <c r="Y2" s="7943"/>
    </row>
    <row r="3" spans="1:25" ht="21" thickBot="1">
      <c r="A3" s="2645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</row>
    <row r="4" spans="1:25" ht="20.25" customHeight="1">
      <c r="A4" s="7945" t="s">
        <v>1</v>
      </c>
      <c r="B4" s="7948" t="s">
        <v>2</v>
      </c>
      <c r="C4" s="7949"/>
      <c r="D4" s="7950"/>
      <c r="E4" s="7948" t="s">
        <v>3</v>
      </c>
      <c r="F4" s="7949"/>
      <c r="G4" s="7950"/>
      <c r="H4" s="7948" t="s">
        <v>4</v>
      </c>
      <c r="I4" s="7949"/>
      <c r="J4" s="7950"/>
      <c r="K4" s="7948" t="s">
        <v>5</v>
      </c>
      <c r="L4" s="7949"/>
      <c r="M4" s="7950"/>
      <c r="N4" s="7948" t="s">
        <v>345</v>
      </c>
      <c r="O4" s="7949"/>
      <c r="P4" s="7950"/>
      <c r="Q4" s="7948" t="s">
        <v>346</v>
      </c>
      <c r="R4" s="7949"/>
      <c r="S4" s="7950"/>
      <c r="T4" s="7954">
        <v>6</v>
      </c>
      <c r="U4" s="7949"/>
      <c r="V4" s="7950"/>
      <c r="W4" s="7955" t="s">
        <v>437</v>
      </c>
      <c r="X4" s="7956"/>
      <c r="Y4" s="7957"/>
    </row>
    <row r="5" spans="1:25" ht="21" thickBot="1">
      <c r="A5" s="7946"/>
      <c r="B5" s="7951"/>
      <c r="C5" s="7952"/>
      <c r="D5" s="7953"/>
      <c r="E5" s="7951"/>
      <c r="F5" s="7952"/>
      <c r="G5" s="7953"/>
      <c r="H5" s="7951"/>
      <c r="I5" s="7952"/>
      <c r="J5" s="7953"/>
      <c r="K5" s="7951"/>
      <c r="L5" s="7952"/>
      <c r="M5" s="7953"/>
      <c r="N5" s="7951"/>
      <c r="O5" s="7952"/>
      <c r="P5" s="7953"/>
      <c r="Q5" s="7951"/>
      <c r="R5" s="7952"/>
      <c r="S5" s="7953"/>
      <c r="T5" s="7951"/>
      <c r="U5" s="7952"/>
      <c r="V5" s="7953"/>
      <c r="W5" s="7958"/>
      <c r="X5" s="7959"/>
      <c r="Y5" s="7960"/>
    </row>
    <row r="6" spans="1:25" ht="190.5" customHeight="1" thickBot="1">
      <c r="A6" s="7947"/>
      <c r="B6" s="1666" t="s">
        <v>7</v>
      </c>
      <c r="C6" s="1666" t="s">
        <v>8</v>
      </c>
      <c r="D6" s="1666" t="s">
        <v>9</v>
      </c>
      <c r="E6" s="1666" t="s">
        <v>7</v>
      </c>
      <c r="F6" s="1666" t="s">
        <v>8</v>
      </c>
      <c r="G6" s="1666" t="s">
        <v>9</v>
      </c>
      <c r="H6" s="1666" t="s">
        <v>7</v>
      </c>
      <c r="I6" s="1666" t="s">
        <v>8</v>
      </c>
      <c r="J6" s="1666" t="s">
        <v>9</v>
      </c>
      <c r="K6" s="1666" t="s">
        <v>7</v>
      </c>
      <c r="L6" s="1666" t="s">
        <v>8</v>
      </c>
      <c r="M6" s="1666" t="s">
        <v>9</v>
      </c>
      <c r="N6" s="1666" t="s">
        <v>7</v>
      </c>
      <c r="O6" s="1666" t="s">
        <v>8</v>
      </c>
      <c r="P6" s="1666" t="s">
        <v>9</v>
      </c>
      <c r="Q6" s="1666" t="s">
        <v>7</v>
      </c>
      <c r="R6" s="1666" t="s">
        <v>8</v>
      </c>
      <c r="S6" s="1666" t="s">
        <v>9</v>
      </c>
      <c r="T6" s="1666" t="s">
        <v>7</v>
      </c>
      <c r="U6" s="1666" t="s">
        <v>8</v>
      </c>
      <c r="V6" s="1666" t="s">
        <v>9</v>
      </c>
      <c r="W6" s="1666" t="s">
        <v>7</v>
      </c>
      <c r="X6" s="1666" t="s">
        <v>8</v>
      </c>
      <c r="Y6" s="1773" t="s">
        <v>9</v>
      </c>
    </row>
    <row r="7" spans="1:25" ht="21" thickBot="1">
      <c r="A7" s="1237" t="s">
        <v>10</v>
      </c>
      <c r="B7" s="1239"/>
      <c r="C7" s="1240"/>
      <c r="D7" s="1241"/>
      <c r="E7" s="1242"/>
      <c r="F7" s="1242"/>
      <c r="G7" s="1243"/>
      <c r="H7" s="1239"/>
      <c r="I7" s="1242"/>
      <c r="J7" s="1244"/>
      <c r="K7" s="1242"/>
      <c r="L7" s="1242"/>
      <c r="M7" s="1243"/>
      <c r="N7" s="1243"/>
      <c r="O7" s="1243"/>
      <c r="P7" s="1243"/>
      <c r="Q7" s="1239"/>
      <c r="R7" s="1242"/>
      <c r="S7" s="1244"/>
      <c r="T7" s="1239"/>
      <c r="U7" s="1242"/>
      <c r="V7" s="1244"/>
      <c r="W7" s="1230"/>
      <c r="X7" s="1245"/>
      <c r="Y7" s="1774"/>
    </row>
    <row r="8" spans="1:25" ht="29.25" customHeight="1" thickBot="1">
      <c r="A8" s="1839" t="s">
        <v>239</v>
      </c>
      <c r="B8" s="5162">
        <v>15</v>
      </c>
      <c r="C8" s="5162">
        <v>8</v>
      </c>
      <c r="D8" s="5162">
        <v>23</v>
      </c>
      <c r="E8" s="5162">
        <v>14</v>
      </c>
      <c r="F8" s="5162">
        <v>25</v>
      </c>
      <c r="G8" s="5162">
        <v>39</v>
      </c>
      <c r="H8" s="5162">
        <v>23</v>
      </c>
      <c r="I8" s="5162">
        <v>7</v>
      </c>
      <c r="J8" s="5162">
        <v>30</v>
      </c>
      <c r="K8" s="5150">
        <v>18</v>
      </c>
      <c r="L8" s="5150">
        <v>4</v>
      </c>
      <c r="M8" s="5150">
        <v>22</v>
      </c>
      <c r="N8" s="5151">
        <v>23</v>
      </c>
      <c r="O8" s="5151">
        <v>5</v>
      </c>
      <c r="P8" s="5152">
        <v>28</v>
      </c>
      <c r="Q8" s="5162">
        <v>0</v>
      </c>
      <c r="R8" s="5162">
        <v>0</v>
      </c>
      <c r="S8" s="5162">
        <v>0</v>
      </c>
      <c r="T8" s="5162">
        <v>26</v>
      </c>
      <c r="U8" s="5162">
        <v>1</v>
      </c>
      <c r="V8" s="5162">
        <v>27</v>
      </c>
      <c r="W8" s="4349">
        <f>B8+E8+H8+K8+N8+T8</f>
        <v>119</v>
      </c>
      <c r="X8" s="4349">
        <f t="shared" ref="X8" si="0">C8+F8+I8+L8+O8+U8</f>
        <v>50</v>
      </c>
      <c r="Y8" s="5163">
        <f>D8+G8+J8+M8+P8+V8</f>
        <v>169</v>
      </c>
    </row>
    <row r="9" spans="1:25" ht="30" customHeight="1" thickBot="1">
      <c r="A9" s="1840" t="s">
        <v>14</v>
      </c>
      <c r="B9" s="4343">
        <v>15</v>
      </c>
      <c r="C9" s="4343">
        <v>8</v>
      </c>
      <c r="D9" s="4343">
        <v>23</v>
      </c>
      <c r="E9" s="4343">
        <v>14</v>
      </c>
      <c r="F9" s="4343">
        <v>25</v>
      </c>
      <c r="G9" s="4343">
        <v>39</v>
      </c>
      <c r="H9" s="4343">
        <v>23</v>
      </c>
      <c r="I9" s="4343">
        <v>7</v>
      </c>
      <c r="J9" s="4343">
        <v>30</v>
      </c>
      <c r="K9" s="4343">
        <f>K8</f>
        <v>18</v>
      </c>
      <c r="L9" s="4343">
        <f>L8</f>
        <v>4</v>
      </c>
      <c r="M9" s="4343">
        <f>M8</f>
        <v>22</v>
      </c>
      <c r="N9" s="4343">
        <v>23</v>
      </c>
      <c r="O9" s="4343">
        <v>5</v>
      </c>
      <c r="P9" s="4343">
        <f>P8</f>
        <v>28</v>
      </c>
      <c r="Q9" s="4343">
        <f t="shared" ref="Q9:T9" si="1">Q8</f>
        <v>0</v>
      </c>
      <c r="R9" s="4343">
        <f t="shared" si="1"/>
        <v>0</v>
      </c>
      <c r="S9" s="4343">
        <f t="shared" si="1"/>
        <v>0</v>
      </c>
      <c r="T9" s="4343">
        <f t="shared" si="1"/>
        <v>26</v>
      </c>
      <c r="U9" s="4343">
        <v>1</v>
      </c>
      <c r="V9" s="4343">
        <v>27</v>
      </c>
      <c r="W9" s="4349">
        <f>B9+E9+H9+K9+N9+T9</f>
        <v>119</v>
      </c>
      <c r="X9" s="4349">
        <f t="shared" ref="X9" si="2">C9+F9+I9+L9+O9+U9</f>
        <v>50</v>
      </c>
      <c r="Y9" s="5163">
        <f t="shared" ref="Y9" si="3">D9+G9+J9+M9+P9+V9</f>
        <v>169</v>
      </c>
    </row>
    <row r="10" spans="1:25" ht="21" thickBot="1">
      <c r="A10" s="1841" t="s">
        <v>15</v>
      </c>
      <c r="B10" s="4341"/>
      <c r="C10" s="4342"/>
      <c r="D10" s="4343"/>
      <c r="E10" s="4341"/>
      <c r="F10" s="4342"/>
      <c r="G10" s="4343"/>
      <c r="H10" s="4341"/>
      <c r="I10" s="4342"/>
      <c r="J10" s="4343"/>
      <c r="K10" s="5153"/>
      <c r="L10" s="5153"/>
      <c r="M10" s="5153"/>
      <c r="N10" s="5153"/>
      <c r="O10" s="5153"/>
      <c r="P10" s="5153"/>
      <c r="Q10" s="5154"/>
      <c r="R10" s="5154"/>
      <c r="S10" s="5154"/>
      <c r="T10" s="5153"/>
      <c r="U10" s="5153"/>
      <c r="V10" s="4346"/>
      <c r="W10" s="4343"/>
      <c r="X10" s="4344"/>
      <c r="Y10" s="4347"/>
    </row>
    <row r="11" spans="1:25" ht="21" thickBot="1">
      <c r="A11" s="1842" t="s">
        <v>16</v>
      </c>
      <c r="B11" s="4345"/>
      <c r="C11" s="5155"/>
      <c r="D11" s="5156"/>
      <c r="E11" s="4345"/>
      <c r="F11" s="5155"/>
      <c r="G11" s="5156"/>
      <c r="H11" s="4345"/>
      <c r="I11" s="5155"/>
      <c r="J11" s="5156"/>
      <c r="K11" s="5157"/>
      <c r="L11" s="5158"/>
      <c r="M11" s="5159"/>
      <c r="N11" s="5160"/>
      <c r="O11" s="5158"/>
      <c r="P11" s="5156"/>
      <c r="Q11" s="5161"/>
      <c r="R11" s="5161"/>
      <c r="S11" s="5161"/>
      <c r="T11" s="5157"/>
      <c r="U11" s="5158"/>
      <c r="V11" s="5156"/>
      <c r="W11" s="4348"/>
      <c r="X11" s="4348"/>
      <c r="Y11" s="5164"/>
    </row>
    <row r="12" spans="1:25" ht="21" thickBot="1">
      <c r="A12" s="1236" t="s">
        <v>239</v>
      </c>
      <c r="B12" s="5162">
        <v>15</v>
      </c>
      <c r="C12" s="5162">
        <v>8</v>
      </c>
      <c r="D12" s="5162">
        <v>23</v>
      </c>
      <c r="E12" s="5162">
        <v>14</v>
      </c>
      <c r="F12" s="5162">
        <v>25</v>
      </c>
      <c r="G12" s="5162">
        <v>39</v>
      </c>
      <c r="H12" s="5162">
        <v>23</v>
      </c>
      <c r="I12" s="5162">
        <v>7</v>
      </c>
      <c r="J12" s="5162">
        <v>30</v>
      </c>
      <c r="K12" s="5150">
        <v>18</v>
      </c>
      <c r="L12" s="5150">
        <v>4</v>
      </c>
      <c r="M12" s="5150">
        <v>22</v>
      </c>
      <c r="N12" s="5151">
        <v>23</v>
      </c>
      <c r="O12" s="5151">
        <v>5</v>
      </c>
      <c r="P12" s="5152">
        <v>28</v>
      </c>
      <c r="Q12" s="5162">
        <v>0</v>
      </c>
      <c r="R12" s="5162">
        <v>0</v>
      </c>
      <c r="S12" s="5162">
        <v>0</v>
      </c>
      <c r="T12" s="5162">
        <v>26</v>
      </c>
      <c r="U12" s="5162">
        <v>1</v>
      </c>
      <c r="V12" s="5162">
        <v>27</v>
      </c>
      <c r="W12" s="4349">
        <f>B12+E12+H12+K12+N12+T12</f>
        <v>119</v>
      </c>
      <c r="X12" s="4349">
        <f>C12+F12+I12+L12+O12+U12</f>
        <v>50</v>
      </c>
      <c r="Y12" s="5163">
        <f>D12+G12+J12+M12+P12+V12</f>
        <v>169</v>
      </c>
    </row>
    <row r="13" spans="1:25" ht="26.25" customHeight="1" thickBot="1">
      <c r="A13" s="1841" t="s">
        <v>17</v>
      </c>
      <c r="B13" s="4343">
        <v>15</v>
      </c>
      <c r="C13" s="4343">
        <v>8</v>
      </c>
      <c r="D13" s="4343">
        <v>23</v>
      </c>
      <c r="E13" s="4343">
        <v>14</v>
      </c>
      <c r="F13" s="4343">
        <v>25</v>
      </c>
      <c r="G13" s="4343">
        <v>39</v>
      </c>
      <c r="H13" s="4343">
        <v>23</v>
      </c>
      <c r="I13" s="4343">
        <v>7</v>
      </c>
      <c r="J13" s="4343">
        <v>30</v>
      </c>
      <c r="K13" s="4343">
        <v>18</v>
      </c>
      <c r="L13" s="4343">
        <v>4</v>
      </c>
      <c r="M13" s="4343">
        <v>22</v>
      </c>
      <c r="N13" s="4343">
        <f>N12</f>
        <v>23</v>
      </c>
      <c r="O13" s="4343">
        <v>5</v>
      </c>
      <c r="P13" s="4343">
        <f>P12</f>
        <v>28</v>
      </c>
      <c r="Q13" s="4343">
        <f t="shared" ref="Q13:T13" si="4">Q12</f>
        <v>0</v>
      </c>
      <c r="R13" s="4343">
        <f t="shared" si="4"/>
        <v>0</v>
      </c>
      <c r="S13" s="4343">
        <f t="shared" si="4"/>
        <v>0</v>
      </c>
      <c r="T13" s="4343">
        <f t="shared" si="4"/>
        <v>26</v>
      </c>
      <c r="U13" s="4343">
        <v>1</v>
      </c>
      <c r="V13" s="4343">
        <v>27</v>
      </c>
      <c r="W13" s="4349">
        <f>B13+E13+H13+K13+N13+T13</f>
        <v>119</v>
      </c>
      <c r="X13" s="4349">
        <f t="shared" ref="X13" si="5">C13+F13+I13+L13+O13+U13</f>
        <v>50</v>
      </c>
      <c r="Y13" s="5163">
        <f t="shared" ref="Y13" si="6">D13+G13+J13+M13+P13+V13</f>
        <v>169</v>
      </c>
    </row>
    <row r="14" spans="1:25" ht="26.25" customHeight="1" thickBot="1">
      <c r="A14" s="1843" t="s">
        <v>18</v>
      </c>
      <c r="B14" s="1837"/>
      <c r="C14" s="1844"/>
      <c r="D14" s="1845"/>
      <c r="E14" s="1837"/>
      <c r="F14" s="1844"/>
      <c r="G14" s="1845"/>
      <c r="H14" s="1837"/>
      <c r="I14" s="1844"/>
      <c r="J14" s="1846"/>
      <c r="K14" s="1844"/>
      <c r="L14" s="1844"/>
      <c r="M14" s="1845"/>
      <c r="N14" s="1837"/>
      <c r="O14" s="1844"/>
      <c r="P14" s="1845"/>
      <c r="Q14" s="1847"/>
      <c r="R14" s="1838"/>
      <c r="S14" s="1846"/>
      <c r="T14" s="1845"/>
      <c r="U14" s="1845"/>
      <c r="V14" s="1845"/>
      <c r="W14" s="4345"/>
      <c r="X14" s="4350"/>
      <c r="Y14" s="5165"/>
    </row>
    <row r="15" spans="1:25" ht="28.5" customHeight="1" thickBot="1">
      <c r="A15" s="1232" t="s">
        <v>239</v>
      </c>
      <c r="B15" s="1233">
        <v>0</v>
      </c>
      <c r="C15" s="1233">
        <v>0</v>
      </c>
      <c r="D15" s="1233">
        <v>0</v>
      </c>
      <c r="E15" s="1234">
        <v>0</v>
      </c>
      <c r="F15" s="1234">
        <v>0</v>
      </c>
      <c r="G15" s="1235">
        <v>0</v>
      </c>
      <c r="H15" s="1234">
        <v>0</v>
      </c>
      <c r="I15" s="1234">
        <v>0</v>
      </c>
      <c r="J15" s="1235">
        <v>0</v>
      </c>
      <c r="K15" s="1648">
        <v>0</v>
      </c>
      <c r="L15" s="1648">
        <v>0</v>
      </c>
      <c r="M15" s="1649">
        <v>0</v>
      </c>
      <c r="N15" s="1648">
        <v>0</v>
      </c>
      <c r="O15" s="1648">
        <v>0</v>
      </c>
      <c r="P15" s="1753">
        <v>0</v>
      </c>
      <c r="Q15" s="1756">
        <v>0</v>
      </c>
      <c r="R15" s="1758">
        <v>0</v>
      </c>
      <c r="S15" s="1757">
        <v>0</v>
      </c>
      <c r="T15" s="1754">
        <v>0</v>
      </c>
      <c r="U15" s="1648">
        <v>0</v>
      </c>
      <c r="V15" s="1649">
        <v>0</v>
      </c>
      <c r="W15" s="4343">
        <f>SUM(B15,E15,H15,K15,N15,Q15,T15)</f>
        <v>0</v>
      </c>
      <c r="X15" s="4343">
        <f>SUM(C15,F15,I15,L15,O15,R15,U15)</f>
        <v>0</v>
      </c>
      <c r="Y15" s="4347">
        <f>SUM(W15:X15)</f>
        <v>0</v>
      </c>
    </row>
    <row r="16" spans="1:25" ht="30.75" customHeight="1" thickBot="1">
      <c r="A16" s="1237" t="s">
        <v>19</v>
      </c>
      <c r="B16" s="1246">
        <v>0</v>
      </c>
      <c r="C16" s="1231">
        <v>0</v>
      </c>
      <c r="D16" s="1231">
        <v>0</v>
      </c>
      <c r="E16" s="1229">
        <f t="shared" ref="E16:J16" si="7">E15</f>
        <v>0</v>
      </c>
      <c r="F16" s="1229">
        <f t="shared" si="7"/>
        <v>0</v>
      </c>
      <c r="G16" s="1229">
        <f t="shared" si="7"/>
        <v>0</v>
      </c>
      <c r="H16" s="1230">
        <f t="shared" si="7"/>
        <v>0</v>
      </c>
      <c r="I16" s="1230">
        <f t="shared" si="7"/>
        <v>0</v>
      </c>
      <c r="J16" s="1230">
        <f t="shared" si="7"/>
        <v>0</v>
      </c>
      <c r="K16" s="1647">
        <v>0</v>
      </c>
      <c r="L16" s="1647">
        <v>0</v>
      </c>
      <c r="M16" s="1647">
        <v>0</v>
      </c>
      <c r="N16" s="1647">
        <v>0</v>
      </c>
      <c r="O16" s="1647">
        <v>0</v>
      </c>
      <c r="P16" s="1718">
        <v>0</v>
      </c>
      <c r="Q16" s="1752">
        <v>0</v>
      </c>
      <c r="R16" s="1717">
        <v>0</v>
      </c>
      <c r="S16" s="1755">
        <v>0</v>
      </c>
      <c r="T16" s="1755">
        <v>0</v>
      </c>
      <c r="U16" s="1647">
        <v>0</v>
      </c>
      <c r="V16" s="1647">
        <v>0</v>
      </c>
      <c r="W16" s="1647">
        <v>0</v>
      </c>
      <c r="X16" s="1647">
        <v>0</v>
      </c>
      <c r="Y16" s="4347">
        <v>0</v>
      </c>
    </row>
    <row r="17" spans="1:25" ht="32.25" customHeight="1" thickBot="1">
      <c r="A17" s="1238" t="s">
        <v>240</v>
      </c>
      <c r="B17" s="1247">
        <f>B13+B16</f>
        <v>15</v>
      </c>
      <c r="C17" s="1247">
        <f t="shared" ref="C17:Y17" si="8">C13+C16</f>
        <v>8</v>
      </c>
      <c r="D17" s="1247">
        <f t="shared" si="8"/>
        <v>23</v>
      </c>
      <c r="E17" s="1247">
        <f t="shared" si="8"/>
        <v>14</v>
      </c>
      <c r="F17" s="1247">
        <f t="shared" si="8"/>
        <v>25</v>
      </c>
      <c r="G17" s="1247">
        <f t="shared" si="8"/>
        <v>39</v>
      </c>
      <c r="H17" s="1247">
        <f t="shared" si="8"/>
        <v>23</v>
      </c>
      <c r="I17" s="1247">
        <f t="shared" si="8"/>
        <v>7</v>
      </c>
      <c r="J17" s="1247">
        <f t="shared" si="8"/>
        <v>30</v>
      </c>
      <c r="K17" s="1247">
        <f t="shared" si="8"/>
        <v>18</v>
      </c>
      <c r="L17" s="1247">
        <f t="shared" si="8"/>
        <v>4</v>
      </c>
      <c r="M17" s="1247">
        <f t="shared" si="8"/>
        <v>22</v>
      </c>
      <c r="N17" s="1247">
        <f t="shared" si="8"/>
        <v>23</v>
      </c>
      <c r="O17" s="1247">
        <f t="shared" si="8"/>
        <v>5</v>
      </c>
      <c r="P17" s="1247">
        <f t="shared" si="8"/>
        <v>28</v>
      </c>
      <c r="Q17" s="1247">
        <f t="shared" si="8"/>
        <v>0</v>
      </c>
      <c r="R17" s="1247">
        <f t="shared" si="8"/>
        <v>0</v>
      </c>
      <c r="S17" s="1247">
        <f t="shared" si="8"/>
        <v>0</v>
      </c>
      <c r="T17" s="1247">
        <f t="shared" si="8"/>
        <v>26</v>
      </c>
      <c r="U17" s="1247">
        <f t="shared" si="8"/>
        <v>1</v>
      </c>
      <c r="V17" s="1247">
        <f t="shared" si="8"/>
        <v>27</v>
      </c>
      <c r="W17" s="1247">
        <f>W13+W16</f>
        <v>119</v>
      </c>
      <c r="X17" s="1247">
        <f t="shared" si="8"/>
        <v>50</v>
      </c>
      <c r="Y17" s="5166">
        <f t="shared" si="8"/>
        <v>169</v>
      </c>
    </row>
    <row r="18" spans="1:25">
      <c r="A18" s="263"/>
      <c r="B18" s="264"/>
      <c r="C18" s="264"/>
      <c r="D18" s="264"/>
      <c r="E18" s="264"/>
      <c r="F18" s="264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4"/>
      <c r="R18" s="264"/>
      <c r="S18" s="264"/>
      <c r="T18" s="264"/>
      <c r="U18" s="264"/>
      <c r="V18" s="264"/>
      <c r="W18" s="264"/>
      <c r="X18" s="264"/>
      <c r="Y18" s="264"/>
    </row>
    <row r="19" spans="1:25">
      <c r="A19" s="522"/>
      <c r="B19" s="264"/>
      <c r="C19" s="264"/>
      <c r="D19" s="264"/>
      <c r="E19" s="264"/>
      <c r="F19" s="264"/>
      <c r="G19" s="264"/>
      <c r="H19" s="264"/>
      <c r="I19" s="264"/>
      <c r="J19" s="264"/>
      <c r="K19" s="264"/>
      <c r="L19" s="264"/>
      <c r="M19" s="264"/>
      <c r="N19" s="264"/>
      <c r="O19" s="264"/>
      <c r="P19" s="264"/>
      <c r="Q19" s="264"/>
      <c r="R19" s="264"/>
      <c r="S19" s="264"/>
      <c r="T19" s="264"/>
      <c r="U19" s="264"/>
      <c r="V19" s="264"/>
      <c r="W19" s="264"/>
      <c r="X19" s="264"/>
      <c r="Y19" s="264"/>
    </row>
    <row r="20" spans="1:25">
      <c r="A20" s="7944"/>
      <c r="B20" s="7944"/>
      <c r="C20" s="7944"/>
      <c r="D20" s="7944"/>
      <c r="E20" s="7944"/>
      <c r="F20" s="7944"/>
      <c r="G20" s="7944"/>
      <c r="H20" s="7944"/>
      <c r="I20" s="7944"/>
      <c r="J20" s="7944"/>
      <c r="K20" s="7944"/>
      <c r="L20" s="7944"/>
      <c r="M20" s="7944"/>
      <c r="N20" s="7944"/>
      <c r="O20" s="7944"/>
      <c r="P20" s="7944"/>
      <c r="Q20" s="7944"/>
      <c r="R20" s="7944"/>
      <c r="S20" s="7944"/>
      <c r="T20" s="7944"/>
      <c r="U20" s="7944"/>
      <c r="V20" s="7944"/>
      <c r="W20" s="7944"/>
      <c r="X20" s="7944"/>
      <c r="Y20" s="7944"/>
    </row>
    <row r="21" spans="1:25">
      <c r="A21" s="263"/>
      <c r="B21" s="264"/>
      <c r="C21" s="264"/>
      <c r="D21" s="264"/>
      <c r="E21" s="264"/>
      <c r="F21" s="264"/>
      <c r="G21" s="264"/>
      <c r="H21" s="264"/>
      <c r="I21" s="264"/>
      <c r="J21" s="264"/>
      <c r="K21" s="264"/>
      <c r="L21" s="264"/>
      <c r="M21" s="264"/>
      <c r="N21" s="264"/>
      <c r="O21" s="264"/>
      <c r="P21" s="264"/>
      <c r="Q21" s="264"/>
      <c r="R21" s="264"/>
      <c r="S21" s="264"/>
      <c r="T21" s="264"/>
      <c r="U21" s="264"/>
      <c r="V21" s="264"/>
      <c r="W21" s="264"/>
      <c r="X21" s="264"/>
      <c r="Y21" s="264"/>
    </row>
    <row r="22" spans="1:25">
      <c r="A22" s="262"/>
      <c r="B22" s="262"/>
      <c r="C22" s="262"/>
      <c r="D22" s="262"/>
      <c r="E22" s="262"/>
      <c r="F22" s="262"/>
      <c r="G22" s="262"/>
      <c r="H22" s="262"/>
      <c r="I22" s="262"/>
      <c r="J22" s="262"/>
      <c r="K22" s="262"/>
      <c r="L22" s="262"/>
      <c r="M22" s="262"/>
      <c r="N22" s="262"/>
      <c r="O22" s="262"/>
      <c r="P22" s="262"/>
      <c r="Q22" s="262"/>
      <c r="R22" s="262"/>
      <c r="S22" s="262"/>
      <c r="T22" s="262"/>
      <c r="U22" s="262"/>
      <c r="V22" s="262"/>
      <c r="W22" s="262"/>
      <c r="X22" s="262"/>
      <c r="Y22" s="262"/>
    </row>
    <row r="23" spans="1:25">
      <c r="A23" s="265"/>
      <c r="B23" s="264"/>
      <c r="C23" s="264"/>
      <c r="D23" s="264"/>
      <c r="E23" s="264"/>
      <c r="F23" s="264"/>
      <c r="G23" s="264"/>
      <c r="H23" s="264"/>
      <c r="I23" s="264"/>
      <c r="J23" s="264"/>
      <c r="K23" s="264"/>
      <c r="L23" s="264"/>
      <c r="M23" s="264"/>
      <c r="N23" s="264"/>
      <c r="O23" s="264"/>
      <c r="P23" s="264"/>
      <c r="Q23" s="264"/>
      <c r="R23" s="264"/>
      <c r="S23" s="264"/>
      <c r="T23" s="264"/>
      <c r="U23" s="264"/>
      <c r="V23" s="264"/>
      <c r="W23" s="264"/>
      <c r="X23" s="264"/>
      <c r="Y23" s="264"/>
    </row>
    <row r="24" spans="1:25">
      <c r="A24" s="265"/>
      <c r="B24" s="265"/>
      <c r="C24" s="265"/>
      <c r="D24" s="265"/>
      <c r="E24" s="265"/>
      <c r="F24" s="265"/>
      <c r="G24" s="265"/>
      <c r="H24" s="265"/>
      <c r="I24" s="265"/>
      <c r="J24" s="265"/>
      <c r="K24" s="265"/>
      <c r="L24" s="265"/>
      <c r="M24" s="265"/>
      <c r="N24" s="265"/>
      <c r="O24" s="265"/>
      <c r="P24" s="265"/>
      <c r="Q24" s="265"/>
      <c r="R24" s="265"/>
      <c r="S24" s="265"/>
      <c r="T24" s="265"/>
      <c r="U24" s="265"/>
      <c r="V24" s="265"/>
      <c r="W24" s="265"/>
      <c r="X24" s="265"/>
      <c r="Y24" s="265"/>
    </row>
    <row r="25" spans="1:25">
      <c r="A25" s="262"/>
      <c r="B25" s="262"/>
      <c r="C25" s="262"/>
      <c r="D25" s="262"/>
      <c r="E25" s="262"/>
      <c r="F25" s="262"/>
      <c r="G25" s="262"/>
      <c r="H25" s="262"/>
      <c r="I25" s="262"/>
      <c r="J25" s="262"/>
      <c r="K25" s="262"/>
      <c r="L25" s="262"/>
      <c r="M25" s="262"/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</row>
    <row r="26" spans="1:25">
      <c r="A26" s="262"/>
      <c r="B26" s="262"/>
      <c r="C26" s="262"/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  <c r="O26" s="262"/>
      <c r="P26" s="262"/>
      <c r="Q26" s="262"/>
      <c r="R26" s="262"/>
      <c r="S26" s="262"/>
      <c r="T26" s="262"/>
      <c r="U26" s="262"/>
      <c r="V26" s="262"/>
      <c r="W26" s="262"/>
      <c r="X26" s="262"/>
      <c r="Y26" s="262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Лист64">
    <tabColor rgb="FF00B050"/>
  </sheetPr>
  <dimension ref="A1:Q29"/>
  <sheetViews>
    <sheetView zoomScale="50" zoomScaleNormal="50" workbookViewId="0">
      <selection activeCell="F19" sqref="F19"/>
    </sheetView>
  </sheetViews>
  <sheetFormatPr defaultRowHeight="25.5"/>
  <cols>
    <col min="1" max="1" width="92.7109375" style="1929" customWidth="1"/>
    <col min="2" max="2" width="17.42578125" style="1929" customWidth="1"/>
    <col min="3" max="3" width="19.7109375" style="1929" customWidth="1"/>
    <col min="4" max="4" width="17.7109375" style="1929" customWidth="1"/>
    <col min="5" max="5" width="16.5703125" style="1929" customWidth="1"/>
    <col min="6" max="7" width="19.7109375" style="1929" customWidth="1"/>
    <col min="8" max="8" width="16.5703125" style="1929" customWidth="1"/>
    <col min="9" max="10" width="19.7109375" style="1929" customWidth="1"/>
    <col min="11" max="12" width="10.7109375" style="1929" customWidth="1"/>
    <col min="13" max="13" width="9.140625" style="1929" bestFit="1" customWidth="1"/>
    <col min="14" max="14" width="12.85546875" style="1929" customWidth="1"/>
    <col min="15" max="15" width="23.42578125" style="1929" customWidth="1"/>
    <col min="16" max="17" width="9.140625" style="1929" bestFit="1" customWidth="1"/>
    <col min="18" max="18" width="10.5703125" style="1929" bestFit="1" customWidth="1"/>
    <col min="19" max="19" width="11.28515625" style="1929" customWidth="1"/>
    <col min="20" max="256" width="9.140625" style="1929"/>
    <col min="257" max="257" width="103.85546875" style="1929" customWidth="1"/>
    <col min="258" max="266" width="19.7109375" style="1929" customWidth="1"/>
    <col min="267" max="268" width="10.7109375" style="1929" customWidth="1"/>
    <col min="269" max="269" width="9.140625" style="1929" bestFit="1" customWidth="1"/>
    <col min="270" max="270" width="12.85546875" style="1929" customWidth="1"/>
    <col min="271" max="271" width="23.42578125" style="1929" customWidth="1"/>
    <col min="272" max="273" width="9.140625" style="1929" bestFit="1" customWidth="1"/>
    <col min="274" max="274" width="10.5703125" style="1929" bestFit="1" customWidth="1"/>
    <col min="275" max="275" width="11.28515625" style="1929" customWidth="1"/>
    <col min="276" max="512" width="9.140625" style="1929"/>
    <col min="513" max="513" width="103.85546875" style="1929" customWidth="1"/>
    <col min="514" max="522" width="19.7109375" style="1929" customWidth="1"/>
    <col min="523" max="524" width="10.7109375" style="1929" customWidth="1"/>
    <col min="525" max="525" width="9.140625" style="1929" bestFit="1" customWidth="1"/>
    <col min="526" max="526" width="12.85546875" style="1929" customWidth="1"/>
    <col min="527" max="527" width="23.42578125" style="1929" customWidth="1"/>
    <col min="528" max="529" width="9.140625" style="1929" bestFit="1" customWidth="1"/>
    <col min="530" max="530" width="10.5703125" style="1929" bestFit="1" customWidth="1"/>
    <col min="531" max="531" width="11.28515625" style="1929" customWidth="1"/>
    <col min="532" max="768" width="9.140625" style="1929"/>
    <col min="769" max="769" width="103.85546875" style="1929" customWidth="1"/>
    <col min="770" max="778" width="19.7109375" style="1929" customWidth="1"/>
    <col min="779" max="780" width="10.7109375" style="1929" customWidth="1"/>
    <col min="781" max="781" width="9.140625" style="1929" bestFit="1" customWidth="1"/>
    <col min="782" max="782" width="12.85546875" style="1929" customWidth="1"/>
    <col min="783" max="783" width="23.42578125" style="1929" customWidth="1"/>
    <col min="784" max="785" width="9.140625" style="1929" bestFit="1" customWidth="1"/>
    <col min="786" max="786" width="10.5703125" style="1929" bestFit="1" customWidth="1"/>
    <col min="787" max="787" width="11.28515625" style="1929" customWidth="1"/>
    <col min="788" max="1024" width="9.140625" style="1929"/>
    <col min="1025" max="1025" width="103.85546875" style="1929" customWidth="1"/>
    <col min="1026" max="1034" width="19.7109375" style="1929" customWidth="1"/>
    <col min="1035" max="1036" width="10.7109375" style="1929" customWidth="1"/>
    <col min="1037" max="1037" width="9.140625" style="1929" bestFit="1" customWidth="1"/>
    <col min="1038" max="1038" width="12.85546875" style="1929" customWidth="1"/>
    <col min="1039" max="1039" width="23.42578125" style="1929" customWidth="1"/>
    <col min="1040" max="1041" width="9.140625" style="1929" bestFit="1" customWidth="1"/>
    <col min="1042" max="1042" width="10.5703125" style="1929" bestFit="1" customWidth="1"/>
    <col min="1043" max="1043" width="11.28515625" style="1929" customWidth="1"/>
    <col min="1044" max="1280" width="9.140625" style="1929"/>
    <col min="1281" max="1281" width="103.85546875" style="1929" customWidth="1"/>
    <col min="1282" max="1290" width="19.7109375" style="1929" customWidth="1"/>
    <col min="1291" max="1292" width="10.7109375" style="1929" customWidth="1"/>
    <col min="1293" max="1293" width="9.140625" style="1929" bestFit="1" customWidth="1"/>
    <col min="1294" max="1294" width="12.85546875" style="1929" customWidth="1"/>
    <col min="1295" max="1295" width="23.42578125" style="1929" customWidth="1"/>
    <col min="1296" max="1297" width="9.140625" style="1929" bestFit="1" customWidth="1"/>
    <col min="1298" max="1298" width="10.5703125" style="1929" bestFit="1" customWidth="1"/>
    <col min="1299" max="1299" width="11.28515625" style="1929" customWidth="1"/>
    <col min="1300" max="1536" width="9.140625" style="1929"/>
    <col min="1537" max="1537" width="103.85546875" style="1929" customWidth="1"/>
    <col min="1538" max="1546" width="19.7109375" style="1929" customWidth="1"/>
    <col min="1547" max="1548" width="10.7109375" style="1929" customWidth="1"/>
    <col min="1549" max="1549" width="9.140625" style="1929" bestFit="1" customWidth="1"/>
    <col min="1550" max="1550" width="12.85546875" style="1929" customWidth="1"/>
    <col min="1551" max="1551" width="23.42578125" style="1929" customWidth="1"/>
    <col min="1552" max="1553" width="9.140625" style="1929" bestFit="1" customWidth="1"/>
    <col min="1554" max="1554" width="10.5703125" style="1929" bestFit="1" customWidth="1"/>
    <col min="1555" max="1555" width="11.28515625" style="1929" customWidth="1"/>
    <col min="1556" max="1792" width="9.140625" style="1929"/>
    <col min="1793" max="1793" width="103.85546875" style="1929" customWidth="1"/>
    <col min="1794" max="1802" width="19.7109375" style="1929" customWidth="1"/>
    <col min="1803" max="1804" width="10.7109375" style="1929" customWidth="1"/>
    <col min="1805" max="1805" width="9.140625" style="1929" bestFit="1" customWidth="1"/>
    <col min="1806" max="1806" width="12.85546875" style="1929" customWidth="1"/>
    <col min="1807" max="1807" width="23.42578125" style="1929" customWidth="1"/>
    <col min="1808" max="1809" width="9.140625" style="1929" bestFit="1" customWidth="1"/>
    <col min="1810" max="1810" width="10.5703125" style="1929" bestFit="1" customWidth="1"/>
    <col min="1811" max="1811" width="11.28515625" style="1929" customWidth="1"/>
    <col min="1812" max="2048" width="9.140625" style="1929"/>
    <col min="2049" max="2049" width="103.85546875" style="1929" customWidth="1"/>
    <col min="2050" max="2058" width="19.7109375" style="1929" customWidth="1"/>
    <col min="2059" max="2060" width="10.7109375" style="1929" customWidth="1"/>
    <col min="2061" max="2061" width="9.140625" style="1929" bestFit="1" customWidth="1"/>
    <col min="2062" max="2062" width="12.85546875" style="1929" customWidth="1"/>
    <col min="2063" max="2063" width="23.42578125" style="1929" customWidth="1"/>
    <col min="2064" max="2065" width="9.140625" style="1929" bestFit="1" customWidth="1"/>
    <col min="2066" max="2066" width="10.5703125" style="1929" bestFit="1" customWidth="1"/>
    <col min="2067" max="2067" width="11.28515625" style="1929" customWidth="1"/>
    <col min="2068" max="2304" width="9.140625" style="1929"/>
    <col min="2305" max="2305" width="103.85546875" style="1929" customWidth="1"/>
    <col min="2306" max="2314" width="19.7109375" style="1929" customWidth="1"/>
    <col min="2315" max="2316" width="10.7109375" style="1929" customWidth="1"/>
    <col min="2317" max="2317" width="9.140625" style="1929" bestFit="1" customWidth="1"/>
    <col min="2318" max="2318" width="12.85546875" style="1929" customWidth="1"/>
    <col min="2319" max="2319" width="23.42578125" style="1929" customWidth="1"/>
    <col min="2320" max="2321" width="9.140625" style="1929" bestFit="1" customWidth="1"/>
    <col min="2322" max="2322" width="10.5703125" style="1929" bestFit="1" customWidth="1"/>
    <col min="2323" max="2323" width="11.28515625" style="1929" customWidth="1"/>
    <col min="2324" max="2560" width="9.140625" style="1929"/>
    <col min="2561" max="2561" width="103.85546875" style="1929" customWidth="1"/>
    <col min="2562" max="2570" width="19.7109375" style="1929" customWidth="1"/>
    <col min="2571" max="2572" width="10.7109375" style="1929" customWidth="1"/>
    <col min="2573" max="2573" width="9.140625" style="1929" bestFit="1" customWidth="1"/>
    <col min="2574" max="2574" width="12.85546875" style="1929" customWidth="1"/>
    <col min="2575" max="2575" width="23.42578125" style="1929" customWidth="1"/>
    <col min="2576" max="2577" width="9.140625" style="1929" bestFit="1" customWidth="1"/>
    <col min="2578" max="2578" width="10.5703125" style="1929" bestFit="1" customWidth="1"/>
    <col min="2579" max="2579" width="11.28515625" style="1929" customWidth="1"/>
    <col min="2580" max="2816" width="9.140625" style="1929"/>
    <col min="2817" max="2817" width="103.85546875" style="1929" customWidth="1"/>
    <col min="2818" max="2826" width="19.7109375" style="1929" customWidth="1"/>
    <col min="2827" max="2828" width="10.7109375" style="1929" customWidth="1"/>
    <col min="2829" max="2829" width="9.140625" style="1929" bestFit="1" customWidth="1"/>
    <col min="2830" max="2830" width="12.85546875" style="1929" customWidth="1"/>
    <col min="2831" max="2831" width="23.42578125" style="1929" customWidth="1"/>
    <col min="2832" max="2833" width="9.140625" style="1929" bestFit="1" customWidth="1"/>
    <col min="2834" max="2834" width="10.5703125" style="1929" bestFit="1" customWidth="1"/>
    <col min="2835" max="2835" width="11.28515625" style="1929" customWidth="1"/>
    <col min="2836" max="3072" width="9.140625" style="1929"/>
    <col min="3073" max="3073" width="103.85546875" style="1929" customWidth="1"/>
    <col min="3074" max="3082" width="19.7109375" style="1929" customWidth="1"/>
    <col min="3083" max="3084" width="10.7109375" style="1929" customWidth="1"/>
    <col min="3085" max="3085" width="9.140625" style="1929" bestFit="1" customWidth="1"/>
    <col min="3086" max="3086" width="12.85546875" style="1929" customWidth="1"/>
    <col min="3087" max="3087" width="23.42578125" style="1929" customWidth="1"/>
    <col min="3088" max="3089" width="9.140625" style="1929" bestFit="1" customWidth="1"/>
    <col min="3090" max="3090" width="10.5703125" style="1929" bestFit="1" customWidth="1"/>
    <col min="3091" max="3091" width="11.28515625" style="1929" customWidth="1"/>
    <col min="3092" max="3328" width="9.140625" style="1929"/>
    <col min="3329" max="3329" width="103.85546875" style="1929" customWidth="1"/>
    <col min="3330" max="3338" width="19.7109375" style="1929" customWidth="1"/>
    <col min="3339" max="3340" width="10.7109375" style="1929" customWidth="1"/>
    <col min="3341" max="3341" width="9.140625" style="1929" bestFit="1" customWidth="1"/>
    <col min="3342" max="3342" width="12.85546875" style="1929" customWidth="1"/>
    <col min="3343" max="3343" width="23.42578125" style="1929" customWidth="1"/>
    <col min="3344" max="3345" width="9.140625" style="1929" bestFit="1" customWidth="1"/>
    <col min="3346" max="3346" width="10.5703125" style="1929" bestFit="1" customWidth="1"/>
    <col min="3347" max="3347" width="11.28515625" style="1929" customWidth="1"/>
    <col min="3348" max="3584" width="9.140625" style="1929"/>
    <col min="3585" max="3585" width="103.85546875" style="1929" customWidth="1"/>
    <col min="3586" max="3594" width="19.7109375" style="1929" customWidth="1"/>
    <col min="3595" max="3596" width="10.7109375" style="1929" customWidth="1"/>
    <col min="3597" max="3597" width="9.140625" style="1929" bestFit="1" customWidth="1"/>
    <col min="3598" max="3598" width="12.85546875" style="1929" customWidth="1"/>
    <col min="3599" max="3599" width="23.42578125" style="1929" customWidth="1"/>
    <col min="3600" max="3601" width="9.140625" style="1929" bestFit="1" customWidth="1"/>
    <col min="3602" max="3602" width="10.5703125" style="1929" bestFit="1" customWidth="1"/>
    <col min="3603" max="3603" width="11.28515625" style="1929" customWidth="1"/>
    <col min="3604" max="3840" width="9.140625" style="1929"/>
    <col min="3841" max="3841" width="103.85546875" style="1929" customWidth="1"/>
    <col min="3842" max="3850" width="19.7109375" style="1929" customWidth="1"/>
    <col min="3851" max="3852" width="10.7109375" style="1929" customWidth="1"/>
    <col min="3853" max="3853" width="9.140625" style="1929" bestFit="1" customWidth="1"/>
    <col min="3854" max="3854" width="12.85546875" style="1929" customWidth="1"/>
    <col min="3855" max="3855" width="23.42578125" style="1929" customWidth="1"/>
    <col min="3856" max="3857" width="9.140625" style="1929" bestFit="1" customWidth="1"/>
    <col min="3858" max="3858" width="10.5703125" style="1929" bestFit="1" customWidth="1"/>
    <col min="3859" max="3859" width="11.28515625" style="1929" customWidth="1"/>
    <col min="3860" max="4096" width="9.140625" style="1929"/>
    <col min="4097" max="4097" width="103.85546875" style="1929" customWidth="1"/>
    <col min="4098" max="4106" width="19.7109375" style="1929" customWidth="1"/>
    <col min="4107" max="4108" width="10.7109375" style="1929" customWidth="1"/>
    <col min="4109" max="4109" width="9.140625" style="1929" bestFit="1" customWidth="1"/>
    <col min="4110" max="4110" width="12.85546875" style="1929" customWidth="1"/>
    <col min="4111" max="4111" width="23.42578125" style="1929" customWidth="1"/>
    <col min="4112" max="4113" width="9.140625" style="1929" bestFit="1" customWidth="1"/>
    <col min="4114" max="4114" width="10.5703125" style="1929" bestFit="1" customWidth="1"/>
    <col min="4115" max="4115" width="11.28515625" style="1929" customWidth="1"/>
    <col min="4116" max="4352" width="9.140625" style="1929"/>
    <col min="4353" max="4353" width="103.85546875" style="1929" customWidth="1"/>
    <col min="4354" max="4362" width="19.7109375" style="1929" customWidth="1"/>
    <col min="4363" max="4364" width="10.7109375" style="1929" customWidth="1"/>
    <col min="4365" max="4365" width="9.140625" style="1929" bestFit="1" customWidth="1"/>
    <col min="4366" max="4366" width="12.85546875" style="1929" customWidth="1"/>
    <col min="4367" max="4367" width="23.42578125" style="1929" customWidth="1"/>
    <col min="4368" max="4369" width="9.140625" style="1929" bestFit="1" customWidth="1"/>
    <col min="4370" max="4370" width="10.5703125" style="1929" bestFit="1" customWidth="1"/>
    <col min="4371" max="4371" width="11.28515625" style="1929" customWidth="1"/>
    <col min="4372" max="4608" width="9.140625" style="1929"/>
    <col min="4609" max="4609" width="103.85546875" style="1929" customWidth="1"/>
    <col min="4610" max="4618" width="19.7109375" style="1929" customWidth="1"/>
    <col min="4619" max="4620" width="10.7109375" style="1929" customWidth="1"/>
    <col min="4621" max="4621" width="9.140625" style="1929" bestFit="1" customWidth="1"/>
    <col min="4622" max="4622" width="12.85546875" style="1929" customWidth="1"/>
    <col min="4623" max="4623" width="23.42578125" style="1929" customWidth="1"/>
    <col min="4624" max="4625" width="9.140625" style="1929" bestFit="1" customWidth="1"/>
    <col min="4626" max="4626" width="10.5703125" style="1929" bestFit="1" customWidth="1"/>
    <col min="4627" max="4627" width="11.28515625" style="1929" customWidth="1"/>
    <col min="4628" max="4864" width="9.140625" style="1929"/>
    <col min="4865" max="4865" width="103.85546875" style="1929" customWidth="1"/>
    <col min="4866" max="4874" width="19.7109375" style="1929" customWidth="1"/>
    <col min="4875" max="4876" width="10.7109375" style="1929" customWidth="1"/>
    <col min="4877" max="4877" width="9.140625" style="1929" bestFit="1" customWidth="1"/>
    <col min="4878" max="4878" width="12.85546875" style="1929" customWidth="1"/>
    <col min="4879" max="4879" width="23.42578125" style="1929" customWidth="1"/>
    <col min="4880" max="4881" width="9.140625" style="1929" bestFit="1" customWidth="1"/>
    <col min="4882" max="4882" width="10.5703125" style="1929" bestFit="1" customWidth="1"/>
    <col min="4883" max="4883" width="11.28515625" style="1929" customWidth="1"/>
    <col min="4884" max="5120" width="9.140625" style="1929"/>
    <col min="5121" max="5121" width="103.85546875" style="1929" customWidth="1"/>
    <col min="5122" max="5130" width="19.7109375" style="1929" customWidth="1"/>
    <col min="5131" max="5132" width="10.7109375" style="1929" customWidth="1"/>
    <col min="5133" max="5133" width="9.140625" style="1929" bestFit="1" customWidth="1"/>
    <col min="5134" max="5134" width="12.85546875" style="1929" customWidth="1"/>
    <col min="5135" max="5135" width="23.42578125" style="1929" customWidth="1"/>
    <col min="5136" max="5137" width="9.140625" style="1929" bestFit="1" customWidth="1"/>
    <col min="5138" max="5138" width="10.5703125" style="1929" bestFit="1" customWidth="1"/>
    <col min="5139" max="5139" width="11.28515625" style="1929" customWidth="1"/>
    <col min="5140" max="5376" width="9.140625" style="1929"/>
    <col min="5377" max="5377" width="103.85546875" style="1929" customWidth="1"/>
    <col min="5378" max="5386" width="19.7109375" style="1929" customWidth="1"/>
    <col min="5387" max="5388" width="10.7109375" style="1929" customWidth="1"/>
    <col min="5389" max="5389" width="9.140625" style="1929" bestFit="1" customWidth="1"/>
    <col min="5390" max="5390" width="12.85546875" style="1929" customWidth="1"/>
    <col min="5391" max="5391" width="23.42578125" style="1929" customWidth="1"/>
    <col min="5392" max="5393" width="9.140625" style="1929" bestFit="1" customWidth="1"/>
    <col min="5394" max="5394" width="10.5703125" style="1929" bestFit="1" customWidth="1"/>
    <col min="5395" max="5395" width="11.28515625" style="1929" customWidth="1"/>
    <col min="5396" max="5632" width="9.140625" style="1929"/>
    <col min="5633" max="5633" width="103.85546875" style="1929" customWidth="1"/>
    <col min="5634" max="5642" width="19.7109375" style="1929" customWidth="1"/>
    <col min="5643" max="5644" width="10.7109375" style="1929" customWidth="1"/>
    <col min="5645" max="5645" width="9.140625" style="1929" bestFit="1" customWidth="1"/>
    <col min="5646" max="5646" width="12.85546875" style="1929" customWidth="1"/>
    <col min="5647" max="5647" width="23.42578125" style="1929" customWidth="1"/>
    <col min="5648" max="5649" width="9.140625" style="1929" bestFit="1" customWidth="1"/>
    <col min="5650" max="5650" width="10.5703125" style="1929" bestFit="1" customWidth="1"/>
    <col min="5651" max="5651" width="11.28515625" style="1929" customWidth="1"/>
    <col min="5652" max="5888" width="9.140625" style="1929"/>
    <col min="5889" max="5889" width="103.85546875" style="1929" customWidth="1"/>
    <col min="5890" max="5898" width="19.7109375" style="1929" customWidth="1"/>
    <col min="5899" max="5900" width="10.7109375" style="1929" customWidth="1"/>
    <col min="5901" max="5901" width="9.140625" style="1929" bestFit="1" customWidth="1"/>
    <col min="5902" max="5902" width="12.85546875" style="1929" customWidth="1"/>
    <col min="5903" max="5903" width="23.42578125" style="1929" customWidth="1"/>
    <col min="5904" max="5905" width="9.140625" style="1929" bestFit="1" customWidth="1"/>
    <col min="5906" max="5906" width="10.5703125" style="1929" bestFit="1" customWidth="1"/>
    <col min="5907" max="5907" width="11.28515625" style="1929" customWidth="1"/>
    <col min="5908" max="6144" width="9.140625" style="1929"/>
    <col min="6145" max="6145" width="103.85546875" style="1929" customWidth="1"/>
    <col min="6146" max="6154" width="19.7109375" style="1929" customWidth="1"/>
    <col min="6155" max="6156" width="10.7109375" style="1929" customWidth="1"/>
    <col min="6157" max="6157" width="9.140625" style="1929" bestFit="1" customWidth="1"/>
    <col min="6158" max="6158" width="12.85546875" style="1929" customWidth="1"/>
    <col min="6159" max="6159" width="23.42578125" style="1929" customWidth="1"/>
    <col min="6160" max="6161" width="9.140625" style="1929" bestFit="1" customWidth="1"/>
    <col min="6162" max="6162" width="10.5703125" style="1929" bestFit="1" customWidth="1"/>
    <col min="6163" max="6163" width="11.28515625" style="1929" customWidth="1"/>
    <col min="6164" max="6400" width="9.140625" style="1929"/>
    <col min="6401" max="6401" width="103.85546875" style="1929" customWidth="1"/>
    <col min="6402" max="6410" width="19.7109375" style="1929" customWidth="1"/>
    <col min="6411" max="6412" width="10.7109375" style="1929" customWidth="1"/>
    <col min="6413" max="6413" width="9.140625" style="1929" bestFit="1" customWidth="1"/>
    <col min="6414" max="6414" width="12.85546875" style="1929" customWidth="1"/>
    <col min="6415" max="6415" width="23.42578125" style="1929" customWidth="1"/>
    <col min="6416" max="6417" width="9.140625" style="1929" bestFit="1" customWidth="1"/>
    <col min="6418" max="6418" width="10.5703125" style="1929" bestFit="1" customWidth="1"/>
    <col min="6419" max="6419" width="11.28515625" style="1929" customWidth="1"/>
    <col min="6420" max="6656" width="9.140625" style="1929"/>
    <col min="6657" max="6657" width="103.85546875" style="1929" customWidth="1"/>
    <col min="6658" max="6666" width="19.7109375" style="1929" customWidth="1"/>
    <col min="6667" max="6668" width="10.7109375" style="1929" customWidth="1"/>
    <col min="6669" max="6669" width="9.140625" style="1929" bestFit="1" customWidth="1"/>
    <col min="6670" max="6670" width="12.85546875" style="1929" customWidth="1"/>
    <col min="6671" max="6671" width="23.42578125" style="1929" customWidth="1"/>
    <col min="6672" max="6673" width="9.140625" style="1929" bestFit="1" customWidth="1"/>
    <col min="6674" max="6674" width="10.5703125" style="1929" bestFit="1" customWidth="1"/>
    <col min="6675" max="6675" width="11.28515625" style="1929" customWidth="1"/>
    <col min="6676" max="6912" width="9.140625" style="1929"/>
    <col min="6913" max="6913" width="103.85546875" style="1929" customWidth="1"/>
    <col min="6914" max="6922" width="19.7109375" style="1929" customWidth="1"/>
    <col min="6923" max="6924" width="10.7109375" style="1929" customWidth="1"/>
    <col min="6925" max="6925" width="9.140625" style="1929" bestFit="1" customWidth="1"/>
    <col min="6926" max="6926" width="12.85546875" style="1929" customWidth="1"/>
    <col min="6927" max="6927" width="23.42578125" style="1929" customWidth="1"/>
    <col min="6928" max="6929" width="9.140625" style="1929" bestFit="1" customWidth="1"/>
    <col min="6930" max="6930" width="10.5703125" style="1929" bestFit="1" customWidth="1"/>
    <col min="6931" max="6931" width="11.28515625" style="1929" customWidth="1"/>
    <col min="6932" max="7168" width="9.140625" style="1929"/>
    <col min="7169" max="7169" width="103.85546875" style="1929" customWidth="1"/>
    <col min="7170" max="7178" width="19.7109375" style="1929" customWidth="1"/>
    <col min="7179" max="7180" width="10.7109375" style="1929" customWidth="1"/>
    <col min="7181" max="7181" width="9.140625" style="1929" bestFit="1" customWidth="1"/>
    <col min="7182" max="7182" width="12.85546875" style="1929" customWidth="1"/>
    <col min="7183" max="7183" width="23.42578125" style="1929" customWidth="1"/>
    <col min="7184" max="7185" width="9.140625" style="1929" bestFit="1" customWidth="1"/>
    <col min="7186" max="7186" width="10.5703125" style="1929" bestFit="1" customWidth="1"/>
    <col min="7187" max="7187" width="11.28515625" style="1929" customWidth="1"/>
    <col min="7188" max="7424" width="9.140625" style="1929"/>
    <col min="7425" max="7425" width="103.85546875" style="1929" customWidth="1"/>
    <col min="7426" max="7434" width="19.7109375" style="1929" customWidth="1"/>
    <col min="7435" max="7436" width="10.7109375" style="1929" customWidth="1"/>
    <col min="7437" max="7437" width="9.140625" style="1929" bestFit="1" customWidth="1"/>
    <col min="7438" max="7438" width="12.85546875" style="1929" customWidth="1"/>
    <col min="7439" max="7439" width="23.42578125" style="1929" customWidth="1"/>
    <col min="7440" max="7441" width="9.140625" style="1929" bestFit="1" customWidth="1"/>
    <col min="7442" max="7442" width="10.5703125" style="1929" bestFit="1" customWidth="1"/>
    <col min="7443" max="7443" width="11.28515625" style="1929" customWidth="1"/>
    <col min="7444" max="7680" width="9.140625" style="1929"/>
    <col min="7681" max="7681" width="103.85546875" style="1929" customWidth="1"/>
    <col min="7682" max="7690" width="19.7109375" style="1929" customWidth="1"/>
    <col min="7691" max="7692" width="10.7109375" style="1929" customWidth="1"/>
    <col min="7693" max="7693" width="9.140625" style="1929" bestFit="1" customWidth="1"/>
    <col min="7694" max="7694" width="12.85546875" style="1929" customWidth="1"/>
    <col min="7695" max="7695" width="23.42578125" style="1929" customWidth="1"/>
    <col min="7696" max="7697" width="9.140625" style="1929" bestFit="1" customWidth="1"/>
    <col min="7698" max="7698" width="10.5703125" style="1929" bestFit="1" customWidth="1"/>
    <col min="7699" max="7699" width="11.28515625" style="1929" customWidth="1"/>
    <col min="7700" max="7936" width="9.140625" style="1929"/>
    <col min="7937" max="7937" width="103.85546875" style="1929" customWidth="1"/>
    <col min="7938" max="7946" width="19.7109375" style="1929" customWidth="1"/>
    <col min="7947" max="7948" width="10.7109375" style="1929" customWidth="1"/>
    <col min="7949" max="7949" width="9.140625" style="1929" bestFit="1" customWidth="1"/>
    <col min="7950" max="7950" width="12.85546875" style="1929" customWidth="1"/>
    <col min="7951" max="7951" width="23.42578125" style="1929" customWidth="1"/>
    <col min="7952" max="7953" width="9.140625" style="1929" bestFit="1" customWidth="1"/>
    <col min="7954" max="7954" width="10.5703125" style="1929" bestFit="1" customWidth="1"/>
    <col min="7955" max="7955" width="11.28515625" style="1929" customWidth="1"/>
    <col min="7956" max="8192" width="9.140625" style="1929"/>
    <col min="8193" max="8193" width="103.85546875" style="1929" customWidth="1"/>
    <col min="8194" max="8202" width="19.7109375" style="1929" customWidth="1"/>
    <col min="8203" max="8204" width="10.7109375" style="1929" customWidth="1"/>
    <col min="8205" max="8205" width="9.140625" style="1929" bestFit="1" customWidth="1"/>
    <col min="8206" max="8206" width="12.85546875" style="1929" customWidth="1"/>
    <col min="8207" max="8207" width="23.42578125" style="1929" customWidth="1"/>
    <col min="8208" max="8209" width="9.140625" style="1929" bestFit="1" customWidth="1"/>
    <col min="8210" max="8210" width="10.5703125" style="1929" bestFit="1" customWidth="1"/>
    <col min="8211" max="8211" width="11.28515625" style="1929" customWidth="1"/>
    <col min="8212" max="8448" width="9.140625" style="1929"/>
    <col min="8449" max="8449" width="103.85546875" style="1929" customWidth="1"/>
    <col min="8450" max="8458" width="19.7109375" style="1929" customWidth="1"/>
    <col min="8459" max="8460" width="10.7109375" style="1929" customWidth="1"/>
    <col min="8461" max="8461" width="9.140625" style="1929" bestFit="1" customWidth="1"/>
    <col min="8462" max="8462" width="12.85546875" style="1929" customWidth="1"/>
    <col min="8463" max="8463" width="23.42578125" style="1929" customWidth="1"/>
    <col min="8464" max="8465" width="9.140625" style="1929" bestFit="1" customWidth="1"/>
    <col min="8466" max="8466" width="10.5703125" style="1929" bestFit="1" customWidth="1"/>
    <col min="8467" max="8467" width="11.28515625" style="1929" customWidth="1"/>
    <col min="8468" max="8704" width="9.140625" style="1929"/>
    <col min="8705" max="8705" width="103.85546875" style="1929" customWidth="1"/>
    <col min="8706" max="8714" width="19.7109375" style="1929" customWidth="1"/>
    <col min="8715" max="8716" width="10.7109375" style="1929" customWidth="1"/>
    <col min="8717" max="8717" width="9.140625" style="1929" bestFit="1" customWidth="1"/>
    <col min="8718" max="8718" width="12.85546875" style="1929" customWidth="1"/>
    <col min="8719" max="8719" width="23.42578125" style="1929" customWidth="1"/>
    <col min="8720" max="8721" width="9.140625" style="1929" bestFit="1" customWidth="1"/>
    <col min="8722" max="8722" width="10.5703125" style="1929" bestFit="1" customWidth="1"/>
    <col min="8723" max="8723" width="11.28515625" style="1929" customWidth="1"/>
    <col min="8724" max="8960" width="9.140625" style="1929"/>
    <col min="8961" max="8961" width="103.85546875" style="1929" customWidth="1"/>
    <col min="8962" max="8970" width="19.7109375" style="1929" customWidth="1"/>
    <col min="8971" max="8972" width="10.7109375" style="1929" customWidth="1"/>
    <col min="8973" max="8973" width="9.140625" style="1929" bestFit="1" customWidth="1"/>
    <col min="8974" max="8974" width="12.85546875" style="1929" customWidth="1"/>
    <col min="8975" max="8975" width="23.42578125" style="1929" customWidth="1"/>
    <col min="8976" max="8977" width="9.140625" style="1929" bestFit="1" customWidth="1"/>
    <col min="8978" max="8978" width="10.5703125" style="1929" bestFit="1" customWidth="1"/>
    <col min="8979" max="8979" width="11.28515625" style="1929" customWidth="1"/>
    <col min="8980" max="9216" width="9.140625" style="1929"/>
    <col min="9217" max="9217" width="103.85546875" style="1929" customWidth="1"/>
    <col min="9218" max="9226" width="19.7109375" style="1929" customWidth="1"/>
    <col min="9227" max="9228" width="10.7109375" style="1929" customWidth="1"/>
    <col min="9229" max="9229" width="9.140625" style="1929" bestFit="1" customWidth="1"/>
    <col min="9230" max="9230" width="12.85546875" style="1929" customWidth="1"/>
    <col min="9231" max="9231" width="23.42578125" style="1929" customWidth="1"/>
    <col min="9232" max="9233" width="9.140625" style="1929" bestFit="1" customWidth="1"/>
    <col min="9234" max="9234" width="10.5703125" style="1929" bestFit="1" customWidth="1"/>
    <col min="9235" max="9235" width="11.28515625" style="1929" customWidth="1"/>
    <col min="9236" max="9472" width="9.140625" style="1929"/>
    <col min="9473" max="9473" width="103.85546875" style="1929" customWidth="1"/>
    <col min="9474" max="9482" width="19.7109375" style="1929" customWidth="1"/>
    <col min="9483" max="9484" width="10.7109375" style="1929" customWidth="1"/>
    <col min="9485" max="9485" width="9.140625" style="1929" bestFit="1" customWidth="1"/>
    <col min="9486" max="9486" width="12.85546875" style="1929" customWidth="1"/>
    <col min="9487" max="9487" width="23.42578125" style="1929" customWidth="1"/>
    <col min="9488" max="9489" width="9.140625" style="1929" bestFit="1" customWidth="1"/>
    <col min="9490" max="9490" width="10.5703125" style="1929" bestFit="1" customWidth="1"/>
    <col min="9491" max="9491" width="11.28515625" style="1929" customWidth="1"/>
    <col min="9492" max="9728" width="9.140625" style="1929"/>
    <col min="9729" max="9729" width="103.85546875" style="1929" customWidth="1"/>
    <col min="9730" max="9738" width="19.7109375" style="1929" customWidth="1"/>
    <col min="9739" max="9740" width="10.7109375" style="1929" customWidth="1"/>
    <col min="9741" max="9741" width="9.140625" style="1929" bestFit="1" customWidth="1"/>
    <col min="9742" max="9742" width="12.85546875" style="1929" customWidth="1"/>
    <col min="9743" max="9743" width="23.42578125" style="1929" customWidth="1"/>
    <col min="9744" max="9745" width="9.140625" style="1929" bestFit="1" customWidth="1"/>
    <col min="9746" max="9746" width="10.5703125" style="1929" bestFit="1" customWidth="1"/>
    <col min="9747" max="9747" width="11.28515625" style="1929" customWidth="1"/>
    <col min="9748" max="9984" width="9.140625" style="1929"/>
    <col min="9985" max="9985" width="103.85546875" style="1929" customWidth="1"/>
    <col min="9986" max="9994" width="19.7109375" style="1929" customWidth="1"/>
    <col min="9995" max="9996" width="10.7109375" style="1929" customWidth="1"/>
    <col min="9997" max="9997" width="9.140625" style="1929" bestFit="1" customWidth="1"/>
    <col min="9998" max="9998" width="12.85546875" style="1929" customWidth="1"/>
    <col min="9999" max="9999" width="23.42578125" style="1929" customWidth="1"/>
    <col min="10000" max="10001" width="9.140625" style="1929" bestFit="1" customWidth="1"/>
    <col min="10002" max="10002" width="10.5703125" style="1929" bestFit="1" customWidth="1"/>
    <col min="10003" max="10003" width="11.28515625" style="1929" customWidth="1"/>
    <col min="10004" max="10240" width="9.140625" style="1929"/>
    <col min="10241" max="10241" width="103.85546875" style="1929" customWidth="1"/>
    <col min="10242" max="10250" width="19.7109375" style="1929" customWidth="1"/>
    <col min="10251" max="10252" width="10.7109375" style="1929" customWidth="1"/>
    <col min="10253" max="10253" width="9.140625" style="1929" bestFit="1" customWidth="1"/>
    <col min="10254" max="10254" width="12.85546875" style="1929" customWidth="1"/>
    <col min="10255" max="10255" width="23.42578125" style="1929" customWidth="1"/>
    <col min="10256" max="10257" width="9.140625" style="1929" bestFit="1" customWidth="1"/>
    <col min="10258" max="10258" width="10.5703125" style="1929" bestFit="1" customWidth="1"/>
    <col min="10259" max="10259" width="11.28515625" style="1929" customWidth="1"/>
    <col min="10260" max="10496" width="9.140625" style="1929"/>
    <col min="10497" max="10497" width="103.85546875" style="1929" customWidth="1"/>
    <col min="10498" max="10506" width="19.7109375" style="1929" customWidth="1"/>
    <col min="10507" max="10508" width="10.7109375" style="1929" customWidth="1"/>
    <col min="10509" max="10509" width="9.140625" style="1929" bestFit="1" customWidth="1"/>
    <col min="10510" max="10510" width="12.85546875" style="1929" customWidth="1"/>
    <col min="10511" max="10511" width="23.42578125" style="1929" customWidth="1"/>
    <col min="10512" max="10513" width="9.140625" style="1929" bestFit="1" customWidth="1"/>
    <col min="10514" max="10514" width="10.5703125" style="1929" bestFit="1" customWidth="1"/>
    <col min="10515" max="10515" width="11.28515625" style="1929" customWidth="1"/>
    <col min="10516" max="10752" width="9.140625" style="1929"/>
    <col min="10753" max="10753" width="103.85546875" style="1929" customWidth="1"/>
    <col min="10754" max="10762" width="19.7109375" style="1929" customWidth="1"/>
    <col min="10763" max="10764" width="10.7109375" style="1929" customWidth="1"/>
    <col min="10765" max="10765" width="9.140625" style="1929" bestFit="1" customWidth="1"/>
    <col min="10766" max="10766" width="12.85546875" style="1929" customWidth="1"/>
    <col min="10767" max="10767" width="23.42578125" style="1929" customWidth="1"/>
    <col min="10768" max="10769" width="9.140625" style="1929" bestFit="1" customWidth="1"/>
    <col min="10770" max="10770" width="10.5703125" style="1929" bestFit="1" customWidth="1"/>
    <col min="10771" max="10771" width="11.28515625" style="1929" customWidth="1"/>
    <col min="10772" max="11008" width="9.140625" style="1929"/>
    <col min="11009" max="11009" width="103.85546875" style="1929" customWidth="1"/>
    <col min="11010" max="11018" width="19.7109375" style="1929" customWidth="1"/>
    <col min="11019" max="11020" width="10.7109375" style="1929" customWidth="1"/>
    <col min="11021" max="11021" width="9.140625" style="1929" bestFit="1" customWidth="1"/>
    <col min="11022" max="11022" width="12.85546875" style="1929" customWidth="1"/>
    <col min="11023" max="11023" width="23.42578125" style="1929" customWidth="1"/>
    <col min="11024" max="11025" width="9.140625" style="1929" bestFit="1" customWidth="1"/>
    <col min="11026" max="11026" width="10.5703125" style="1929" bestFit="1" customWidth="1"/>
    <col min="11027" max="11027" width="11.28515625" style="1929" customWidth="1"/>
    <col min="11028" max="11264" width="9.140625" style="1929"/>
    <col min="11265" max="11265" width="103.85546875" style="1929" customWidth="1"/>
    <col min="11266" max="11274" width="19.7109375" style="1929" customWidth="1"/>
    <col min="11275" max="11276" width="10.7109375" style="1929" customWidth="1"/>
    <col min="11277" max="11277" width="9.140625" style="1929" bestFit="1" customWidth="1"/>
    <col min="11278" max="11278" width="12.85546875" style="1929" customWidth="1"/>
    <col min="11279" max="11279" width="23.42578125" style="1929" customWidth="1"/>
    <col min="11280" max="11281" width="9.140625" style="1929" bestFit="1" customWidth="1"/>
    <col min="11282" max="11282" width="10.5703125" style="1929" bestFit="1" customWidth="1"/>
    <col min="11283" max="11283" width="11.28515625" style="1929" customWidth="1"/>
    <col min="11284" max="11520" width="9.140625" style="1929"/>
    <col min="11521" max="11521" width="103.85546875" style="1929" customWidth="1"/>
    <col min="11522" max="11530" width="19.7109375" style="1929" customWidth="1"/>
    <col min="11531" max="11532" width="10.7109375" style="1929" customWidth="1"/>
    <col min="11533" max="11533" width="9.140625" style="1929" bestFit="1" customWidth="1"/>
    <col min="11534" max="11534" width="12.85546875" style="1929" customWidth="1"/>
    <col min="11535" max="11535" width="23.42578125" style="1929" customWidth="1"/>
    <col min="11536" max="11537" width="9.140625" style="1929" bestFit="1" customWidth="1"/>
    <col min="11538" max="11538" width="10.5703125" style="1929" bestFit="1" customWidth="1"/>
    <col min="11539" max="11539" width="11.28515625" style="1929" customWidth="1"/>
    <col min="11540" max="11776" width="9.140625" style="1929"/>
    <col min="11777" max="11777" width="103.85546875" style="1929" customWidth="1"/>
    <col min="11778" max="11786" width="19.7109375" style="1929" customWidth="1"/>
    <col min="11787" max="11788" width="10.7109375" style="1929" customWidth="1"/>
    <col min="11789" max="11789" width="9.140625" style="1929" bestFit="1" customWidth="1"/>
    <col min="11790" max="11790" width="12.85546875" style="1929" customWidth="1"/>
    <col min="11791" max="11791" width="23.42578125" style="1929" customWidth="1"/>
    <col min="11792" max="11793" width="9.140625" style="1929" bestFit="1" customWidth="1"/>
    <col min="11794" max="11794" width="10.5703125" style="1929" bestFit="1" customWidth="1"/>
    <col min="11795" max="11795" width="11.28515625" style="1929" customWidth="1"/>
    <col min="11796" max="12032" width="9.140625" style="1929"/>
    <col min="12033" max="12033" width="103.85546875" style="1929" customWidth="1"/>
    <col min="12034" max="12042" width="19.7109375" style="1929" customWidth="1"/>
    <col min="12043" max="12044" width="10.7109375" style="1929" customWidth="1"/>
    <col min="12045" max="12045" width="9.140625" style="1929" bestFit="1" customWidth="1"/>
    <col min="12046" max="12046" width="12.85546875" style="1929" customWidth="1"/>
    <col min="12047" max="12047" width="23.42578125" style="1929" customWidth="1"/>
    <col min="12048" max="12049" width="9.140625" style="1929" bestFit="1" customWidth="1"/>
    <col min="12050" max="12050" width="10.5703125" style="1929" bestFit="1" customWidth="1"/>
    <col min="12051" max="12051" width="11.28515625" style="1929" customWidth="1"/>
    <col min="12052" max="12288" width="9.140625" style="1929"/>
    <col min="12289" max="12289" width="103.85546875" style="1929" customWidth="1"/>
    <col min="12290" max="12298" width="19.7109375" style="1929" customWidth="1"/>
    <col min="12299" max="12300" width="10.7109375" style="1929" customWidth="1"/>
    <col min="12301" max="12301" width="9.140625" style="1929" bestFit="1" customWidth="1"/>
    <col min="12302" max="12302" width="12.85546875" style="1929" customWidth="1"/>
    <col min="12303" max="12303" width="23.42578125" style="1929" customWidth="1"/>
    <col min="12304" max="12305" width="9.140625" style="1929" bestFit="1" customWidth="1"/>
    <col min="12306" max="12306" width="10.5703125" style="1929" bestFit="1" customWidth="1"/>
    <col min="12307" max="12307" width="11.28515625" style="1929" customWidth="1"/>
    <col min="12308" max="12544" width="9.140625" style="1929"/>
    <col min="12545" max="12545" width="103.85546875" style="1929" customWidth="1"/>
    <col min="12546" max="12554" width="19.7109375" style="1929" customWidth="1"/>
    <col min="12555" max="12556" width="10.7109375" style="1929" customWidth="1"/>
    <col min="12557" max="12557" width="9.140625" style="1929" bestFit="1" customWidth="1"/>
    <col min="12558" max="12558" width="12.85546875" style="1929" customWidth="1"/>
    <col min="12559" max="12559" width="23.42578125" style="1929" customWidth="1"/>
    <col min="12560" max="12561" width="9.140625" style="1929" bestFit="1" customWidth="1"/>
    <col min="12562" max="12562" width="10.5703125" style="1929" bestFit="1" customWidth="1"/>
    <col min="12563" max="12563" width="11.28515625" style="1929" customWidth="1"/>
    <col min="12564" max="12800" width="9.140625" style="1929"/>
    <col min="12801" max="12801" width="103.85546875" style="1929" customWidth="1"/>
    <col min="12802" max="12810" width="19.7109375" style="1929" customWidth="1"/>
    <col min="12811" max="12812" width="10.7109375" style="1929" customWidth="1"/>
    <col min="12813" max="12813" width="9.140625" style="1929" bestFit="1" customWidth="1"/>
    <col min="12814" max="12814" width="12.85546875" style="1929" customWidth="1"/>
    <col min="12815" max="12815" width="23.42578125" style="1929" customWidth="1"/>
    <col min="12816" max="12817" width="9.140625" style="1929" bestFit="1" customWidth="1"/>
    <col min="12818" max="12818" width="10.5703125" style="1929" bestFit="1" customWidth="1"/>
    <col min="12819" max="12819" width="11.28515625" style="1929" customWidth="1"/>
    <col min="12820" max="13056" width="9.140625" style="1929"/>
    <col min="13057" max="13057" width="103.85546875" style="1929" customWidth="1"/>
    <col min="13058" max="13066" width="19.7109375" style="1929" customWidth="1"/>
    <col min="13067" max="13068" width="10.7109375" style="1929" customWidth="1"/>
    <col min="13069" max="13069" width="9.140625" style="1929" bestFit="1" customWidth="1"/>
    <col min="13070" max="13070" width="12.85546875" style="1929" customWidth="1"/>
    <col min="13071" max="13071" width="23.42578125" style="1929" customWidth="1"/>
    <col min="13072" max="13073" width="9.140625" style="1929" bestFit="1" customWidth="1"/>
    <col min="13074" max="13074" width="10.5703125" style="1929" bestFit="1" customWidth="1"/>
    <col min="13075" max="13075" width="11.28515625" style="1929" customWidth="1"/>
    <col min="13076" max="13312" width="9.140625" style="1929"/>
    <col min="13313" max="13313" width="103.85546875" style="1929" customWidth="1"/>
    <col min="13314" max="13322" width="19.7109375" style="1929" customWidth="1"/>
    <col min="13323" max="13324" width="10.7109375" style="1929" customWidth="1"/>
    <col min="13325" max="13325" width="9.140625" style="1929" bestFit="1" customWidth="1"/>
    <col min="13326" max="13326" width="12.85546875" style="1929" customWidth="1"/>
    <col min="13327" max="13327" width="23.42578125" style="1929" customWidth="1"/>
    <col min="13328" max="13329" width="9.140625" style="1929" bestFit="1" customWidth="1"/>
    <col min="13330" max="13330" width="10.5703125" style="1929" bestFit="1" customWidth="1"/>
    <col min="13331" max="13331" width="11.28515625" style="1929" customWidth="1"/>
    <col min="13332" max="13568" width="9.140625" style="1929"/>
    <col min="13569" max="13569" width="103.85546875" style="1929" customWidth="1"/>
    <col min="13570" max="13578" width="19.7109375" style="1929" customWidth="1"/>
    <col min="13579" max="13580" width="10.7109375" style="1929" customWidth="1"/>
    <col min="13581" max="13581" width="9.140625" style="1929" bestFit="1" customWidth="1"/>
    <col min="13582" max="13582" width="12.85546875" style="1929" customWidth="1"/>
    <col min="13583" max="13583" width="23.42578125" style="1929" customWidth="1"/>
    <col min="13584" max="13585" width="9.140625" style="1929" bestFit="1" customWidth="1"/>
    <col min="13586" max="13586" width="10.5703125" style="1929" bestFit="1" customWidth="1"/>
    <col min="13587" max="13587" width="11.28515625" style="1929" customWidth="1"/>
    <col min="13588" max="13824" width="9.140625" style="1929"/>
    <col min="13825" max="13825" width="103.85546875" style="1929" customWidth="1"/>
    <col min="13826" max="13834" width="19.7109375" style="1929" customWidth="1"/>
    <col min="13835" max="13836" width="10.7109375" style="1929" customWidth="1"/>
    <col min="13837" max="13837" width="9.140625" style="1929" bestFit="1" customWidth="1"/>
    <col min="13838" max="13838" width="12.85546875" style="1929" customWidth="1"/>
    <col min="13839" max="13839" width="23.42578125" style="1929" customWidth="1"/>
    <col min="13840" max="13841" width="9.140625" style="1929" bestFit="1" customWidth="1"/>
    <col min="13842" max="13842" width="10.5703125" style="1929" bestFit="1" customWidth="1"/>
    <col min="13843" max="13843" width="11.28515625" style="1929" customWidth="1"/>
    <col min="13844" max="14080" width="9.140625" style="1929"/>
    <col min="14081" max="14081" width="103.85546875" style="1929" customWidth="1"/>
    <col min="14082" max="14090" width="19.7109375" style="1929" customWidth="1"/>
    <col min="14091" max="14092" width="10.7109375" style="1929" customWidth="1"/>
    <col min="14093" max="14093" width="9.140625" style="1929" bestFit="1" customWidth="1"/>
    <col min="14094" max="14094" width="12.85546875" style="1929" customWidth="1"/>
    <col min="14095" max="14095" width="23.42578125" style="1929" customWidth="1"/>
    <col min="14096" max="14097" width="9.140625" style="1929" bestFit="1" customWidth="1"/>
    <col min="14098" max="14098" width="10.5703125" style="1929" bestFit="1" customWidth="1"/>
    <col min="14099" max="14099" width="11.28515625" style="1929" customWidth="1"/>
    <col min="14100" max="14336" width="9.140625" style="1929"/>
    <col min="14337" max="14337" width="103.85546875" style="1929" customWidth="1"/>
    <col min="14338" max="14346" width="19.7109375" style="1929" customWidth="1"/>
    <col min="14347" max="14348" width="10.7109375" style="1929" customWidth="1"/>
    <col min="14349" max="14349" width="9.140625" style="1929" bestFit="1" customWidth="1"/>
    <col min="14350" max="14350" width="12.85546875" style="1929" customWidth="1"/>
    <col min="14351" max="14351" width="23.42578125" style="1929" customWidth="1"/>
    <col min="14352" max="14353" width="9.140625" style="1929" bestFit="1" customWidth="1"/>
    <col min="14354" max="14354" width="10.5703125" style="1929" bestFit="1" customWidth="1"/>
    <col min="14355" max="14355" width="11.28515625" style="1929" customWidth="1"/>
    <col min="14356" max="14592" width="9.140625" style="1929"/>
    <col min="14593" max="14593" width="103.85546875" style="1929" customWidth="1"/>
    <col min="14594" max="14602" width="19.7109375" style="1929" customWidth="1"/>
    <col min="14603" max="14604" width="10.7109375" style="1929" customWidth="1"/>
    <col min="14605" max="14605" width="9.140625" style="1929" bestFit="1" customWidth="1"/>
    <col min="14606" max="14606" width="12.85546875" style="1929" customWidth="1"/>
    <col min="14607" max="14607" width="23.42578125" style="1929" customWidth="1"/>
    <col min="14608" max="14609" width="9.140625" style="1929" bestFit="1" customWidth="1"/>
    <col min="14610" max="14610" width="10.5703125" style="1929" bestFit="1" customWidth="1"/>
    <col min="14611" max="14611" width="11.28515625" style="1929" customWidth="1"/>
    <col min="14612" max="14848" width="9.140625" style="1929"/>
    <col min="14849" max="14849" width="103.85546875" style="1929" customWidth="1"/>
    <col min="14850" max="14858" width="19.7109375" style="1929" customWidth="1"/>
    <col min="14859" max="14860" width="10.7109375" style="1929" customWidth="1"/>
    <col min="14861" max="14861" width="9.140625" style="1929" bestFit="1" customWidth="1"/>
    <col min="14862" max="14862" width="12.85546875" style="1929" customWidth="1"/>
    <col min="14863" max="14863" width="23.42578125" style="1929" customWidth="1"/>
    <col min="14864" max="14865" width="9.140625" style="1929" bestFit="1" customWidth="1"/>
    <col min="14866" max="14866" width="10.5703125" style="1929" bestFit="1" customWidth="1"/>
    <col min="14867" max="14867" width="11.28515625" style="1929" customWidth="1"/>
    <col min="14868" max="15104" width="9.140625" style="1929"/>
    <col min="15105" max="15105" width="103.85546875" style="1929" customWidth="1"/>
    <col min="15106" max="15114" width="19.7109375" style="1929" customWidth="1"/>
    <col min="15115" max="15116" width="10.7109375" style="1929" customWidth="1"/>
    <col min="15117" max="15117" width="9.140625" style="1929" bestFit="1" customWidth="1"/>
    <col min="15118" max="15118" width="12.85546875" style="1929" customWidth="1"/>
    <col min="15119" max="15119" width="23.42578125" style="1929" customWidth="1"/>
    <col min="15120" max="15121" width="9.140625" style="1929" bestFit="1" customWidth="1"/>
    <col min="15122" max="15122" width="10.5703125" style="1929" bestFit="1" customWidth="1"/>
    <col min="15123" max="15123" width="11.28515625" style="1929" customWidth="1"/>
    <col min="15124" max="15360" width="9.140625" style="1929"/>
    <col min="15361" max="15361" width="103.85546875" style="1929" customWidth="1"/>
    <col min="15362" max="15370" width="19.7109375" style="1929" customWidth="1"/>
    <col min="15371" max="15372" width="10.7109375" style="1929" customWidth="1"/>
    <col min="15373" max="15373" width="9.140625" style="1929" bestFit="1" customWidth="1"/>
    <col min="15374" max="15374" width="12.85546875" style="1929" customWidth="1"/>
    <col min="15375" max="15375" width="23.42578125" style="1929" customWidth="1"/>
    <col min="15376" max="15377" width="9.140625" style="1929" bestFit="1" customWidth="1"/>
    <col min="15378" max="15378" width="10.5703125" style="1929" bestFit="1" customWidth="1"/>
    <col min="15379" max="15379" width="11.28515625" style="1929" customWidth="1"/>
    <col min="15380" max="15616" width="9.140625" style="1929"/>
    <col min="15617" max="15617" width="103.85546875" style="1929" customWidth="1"/>
    <col min="15618" max="15626" width="19.7109375" style="1929" customWidth="1"/>
    <col min="15627" max="15628" width="10.7109375" style="1929" customWidth="1"/>
    <col min="15629" max="15629" width="9.140625" style="1929" bestFit="1" customWidth="1"/>
    <col min="15630" max="15630" width="12.85546875" style="1929" customWidth="1"/>
    <col min="15631" max="15631" width="23.42578125" style="1929" customWidth="1"/>
    <col min="15632" max="15633" width="9.140625" style="1929" bestFit="1" customWidth="1"/>
    <col min="15634" max="15634" width="10.5703125" style="1929" bestFit="1" customWidth="1"/>
    <col min="15635" max="15635" width="11.28515625" style="1929" customWidth="1"/>
    <col min="15636" max="15872" width="9.140625" style="1929"/>
    <col min="15873" max="15873" width="103.85546875" style="1929" customWidth="1"/>
    <col min="15874" max="15882" width="19.7109375" style="1929" customWidth="1"/>
    <col min="15883" max="15884" width="10.7109375" style="1929" customWidth="1"/>
    <col min="15885" max="15885" width="9.140625" style="1929" bestFit="1" customWidth="1"/>
    <col min="15886" max="15886" width="12.85546875" style="1929" customWidth="1"/>
    <col min="15887" max="15887" width="23.42578125" style="1929" customWidth="1"/>
    <col min="15888" max="15889" width="9.140625" style="1929" bestFit="1" customWidth="1"/>
    <col min="15890" max="15890" width="10.5703125" style="1929" bestFit="1" customWidth="1"/>
    <col min="15891" max="15891" width="11.28515625" style="1929" customWidth="1"/>
    <col min="15892" max="16128" width="9.140625" style="1929"/>
    <col min="16129" max="16129" width="103.85546875" style="1929" customWidth="1"/>
    <col min="16130" max="16138" width="19.7109375" style="1929" customWidth="1"/>
    <col min="16139" max="16140" width="10.7109375" style="1929" customWidth="1"/>
    <col min="16141" max="16141" width="9.140625" style="1929" bestFit="1" customWidth="1"/>
    <col min="16142" max="16142" width="12.85546875" style="1929" customWidth="1"/>
    <col min="16143" max="16143" width="23.42578125" style="1929" customWidth="1"/>
    <col min="16144" max="16145" width="9.140625" style="1929" bestFit="1" customWidth="1"/>
    <col min="16146" max="16146" width="10.5703125" style="1929" bestFit="1" customWidth="1"/>
    <col min="16147" max="16147" width="11.28515625" style="1929" customWidth="1"/>
    <col min="16148" max="16384" width="9.140625" style="1929"/>
  </cols>
  <sheetData>
    <row r="1" spans="1:17">
      <c r="A1" s="7922"/>
      <c r="B1" s="7922"/>
      <c r="C1" s="7922"/>
      <c r="D1" s="7922"/>
      <c r="E1" s="7922"/>
      <c r="F1" s="7922"/>
      <c r="G1" s="7922"/>
      <c r="H1" s="7922"/>
      <c r="I1" s="7922"/>
      <c r="J1" s="7922"/>
      <c r="K1" s="7922"/>
      <c r="L1" s="7922"/>
      <c r="M1" s="7922"/>
      <c r="N1" s="7922"/>
      <c r="O1" s="7922"/>
      <c r="P1" s="7922"/>
      <c r="Q1" s="7922"/>
    </row>
    <row r="2" spans="1:17" ht="25.5" customHeight="1">
      <c r="A2" s="7922" t="s">
        <v>232</v>
      </c>
      <c r="B2" s="7922"/>
      <c r="C2" s="7922"/>
      <c r="D2" s="7922"/>
      <c r="E2" s="7922"/>
      <c r="F2" s="7922"/>
      <c r="G2" s="7922"/>
      <c r="H2" s="7922"/>
      <c r="I2" s="7922"/>
      <c r="J2" s="7922"/>
      <c r="K2" s="1917"/>
      <c r="L2" s="1917"/>
      <c r="M2" s="1917"/>
      <c r="N2" s="1917"/>
      <c r="O2" s="1917"/>
      <c r="P2" s="1917"/>
      <c r="Q2" s="1917"/>
    </row>
    <row r="3" spans="1:17">
      <c r="A3" s="7923" t="s">
        <v>158</v>
      </c>
      <c r="B3" s="7923"/>
      <c r="C3" s="7923"/>
      <c r="D3" s="7923"/>
      <c r="E3" s="7923"/>
      <c r="F3" s="7923"/>
      <c r="G3" s="7923"/>
      <c r="H3" s="7923"/>
      <c r="I3" s="7923"/>
      <c r="J3" s="7923"/>
      <c r="K3" s="2000"/>
      <c r="L3" s="2000"/>
      <c r="M3" s="2000"/>
      <c r="N3" s="2000"/>
      <c r="O3" s="2000"/>
      <c r="P3" s="2000"/>
    </row>
    <row r="4" spans="1:17" ht="25.5" customHeight="1">
      <c r="A4" s="7922" t="s">
        <v>445</v>
      </c>
      <c r="B4" s="7922"/>
      <c r="C4" s="7922"/>
      <c r="D4" s="7922"/>
      <c r="E4" s="7922"/>
      <c r="F4" s="7922"/>
      <c r="G4" s="7922"/>
      <c r="H4" s="7922"/>
      <c r="I4" s="7922"/>
      <c r="J4" s="7922"/>
      <c r="K4" s="1917"/>
      <c r="L4" s="1917"/>
    </row>
    <row r="5" spans="1:17" ht="26.25" thickBot="1">
      <c r="A5" s="1931"/>
    </row>
    <row r="6" spans="1:17" ht="27" customHeight="1" thickBot="1">
      <c r="A6" s="7861" t="s">
        <v>1</v>
      </c>
      <c r="B6" s="7973" t="s">
        <v>36</v>
      </c>
      <c r="C6" s="7974"/>
      <c r="D6" s="7975"/>
      <c r="E6" s="7973" t="s">
        <v>37</v>
      </c>
      <c r="F6" s="7974"/>
      <c r="G6" s="7975"/>
      <c r="H6" s="7967" t="s">
        <v>343</v>
      </c>
      <c r="I6" s="7968"/>
      <c r="J6" s="7969"/>
      <c r="K6" s="1915"/>
      <c r="L6" s="1915"/>
    </row>
    <row r="7" spans="1:17" ht="27" customHeight="1" thickBot="1">
      <c r="A7" s="7965"/>
      <c r="B7" s="7961" t="s">
        <v>39</v>
      </c>
      <c r="C7" s="7962"/>
      <c r="D7" s="7963"/>
      <c r="E7" s="7961" t="s">
        <v>39</v>
      </c>
      <c r="F7" s="7962"/>
      <c r="G7" s="7963"/>
      <c r="H7" s="7970"/>
      <c r="I7" s="7971"/>
      <c r="J7" s="7972"/>
      <c r="K7" s="1915"/>
      <c r="L7" s="1915"/>
    </row>
    <row r="8" spans="1:17" ht="60" customHeight="1" thickBot="1">
      <c r="A8" s="7966"/>
      <c r="B8" s="2001" t="s">
        <v>7</v>
      </c>
      <c r="C8" s="2002" t="s">
        <v>8</v>
      </c>
      <c r="D8" s="2003" t="s">
        <v>9</v>
      </c>
      <c r="E8" s="2001" t="s">
        <v>7</v>
      </c>
      <c r="F8" s="2002" t="s">
        <v>8</v>
      </c>
      <c r="G8" s="2004" t="s">
        <v>9</v>
      </c>
      <c r="H8" s="2005" t="s">
        <v>7</v>
      </c>
      <c r="I8" s="2006" t="s">
        <v>8</v>
      </c>
      <c r="J8" s="2007" t="s">
        <v>9</v>
      </c>
      <c r="K8" s="1915"/>
      <c r="L8" s="1915"/>
    </row>
    <row r="9" spans="1:17" ht="27" thickBot="1">
      <c r="A9" s="2008" t="s">
        <v>10</v>
      </c>
      <c r="B9" s="2009"/>
      <c r="C9" s="2010"/>
      <c r="D9" s="2011"/>
      <c r="E9" s="2009"/>
      <c r="F9" s="2010"/>
      <c r="G9" s="3391"/>
      <c r="H9" s="3377"/>
      <c r="I9" s="2012"/>
      <c r="J9" s="2013"/>
      <c r="K9" s="1915"/>
      <c r="L9" s="1915"/>
    </row>
    <row r="10" spans="1:17" ht="32.25" customHeight="1">
      <c r="A10" s="2014" t="s">
        <v>235</v>
      </c>
      <c r="B10" s="2883">
        <v>6</v>
      </c>
      <c r="C10" s="2884">
        <v>0</v>
      </c>
      <c r="D10" s="2884">
        <v>6</v>
      </c>
      <c r="E10" s="4307">
        <v>7</v>
      </c>
      <c r="F10" s="4308">
        <v>0</v>
      </c>
      <c r="G10" s="3392">
        <v>7</v>
      </c>
      <c r="H10" s="3378">
        <v>13</v>
      </c>
      <c r="I10" s="2015">
        <v>0</v>
      </c>
      <c r="J10" s="2016">
        <v>13</v>
      </c>
      <c r="K10" s="1915"/>
      <c r="L10" s="1915"/>
    </row>
    <row r="11" spans="1:17" ht="30.75" customHeight="1">
      <c r="A11" s="2017" t="s">
        <v>236</v>
      </c>
      <c r="B11" s="2885">
        <v>6</v>
      </c>
      <c r="C11" s="2886">
        <v>3</v>
      </c>
      <c r="D11" s="2886">
        <v>9</v>
      </c>
      <c r="E11" s="4351">
        <v>7</v>
      </c>
      <c r="F11" s="4352">
        <v>1</v>
      </c>
      <c r="G11" s="3393">
        <v>8</v>
      </c>
      <c r="H11" s="3379">
        <v>13</v>
      </c>
      <c r="I11" s="2020">
        <v>4</v>
      </c>
      <c r="J11" s="2021">
        <v>17</v>
      </c>
      <c r="K11" s="1915"/>
      <c r="L11" s="1915"/>
    </row>
    <row r="12" spans="1:17" ht="34.5" customHeight="1" thickBot="1">
      <c r="A12" s="2017" t="s">
        <v>237</v>
      </c>
      <c r="B12" s="2885">
        <v>6</v>
      </c>
      <c r="C12" s="2886">
        <v>2</v>
      </c>
      <c r="D12" s="2886">
        <v>8</v>
      </c>
      <c r="E12" s="4351">
        <v>8</v>
      </c>
      <c r="F12" s="4352">
        <v>0</v>
      </c>
      <c r="G12" s="3393">
        <v>8</v>
      </c>
      <c r="H12" s="3379">
        <v>14</v>
      </c>
      <c r="I12" s="2020">
        <v>2</v>
      </c>
      <c r="J12" s="2021">
        <v>16</v>
      </c>
      <c r="K12" s="1915"/>
      <c r="L12" s="1915"/>
    </row>
    <row r="13" spans="1:17" ht="27" thickBot="1">
      <c r="A13" s="2022" t="s">
        <v>27</v>
      </c>
      <c r="B13" s="2023">
        <v>18</v>
      </c>
      <c r="C13" s="2023">
        <v>5</v>
      </c>
      <c r="D13" s="2023">
        <v>23</v>
      </c>
      <c r="E13" s="4274">
        <v>22</v>
      </c>
      <c r="F13" s="4274">
        <v>1</v>
      </c>
      <c r="G13" s="3394">
        <v>23</v>
      </c>
      <c r="H13" s="3380">
        <v>40</v>
      </c>
      <c r="I13" s="2024">
        <v>6</v>
      </c>
      <c r="J13" s="2024">
        <v>46</v>
      </c>
      <c r="K13" s="1915"/>
      <c r="L13" s="1915"/>
    </row>
    <row r="14" spans="1:17" ht="27" customHeight="1" thickBot="1">
      <c r="A14" s="2022" t="s">
        <v>15</v>
      </c>
      <c r="B14" s="2025"/>
      <c r="C14" s="1640"/>
      <c r="D14" s="2026"/>
      <c r="E14" s="4353"/>
      <c r="F14" s="4354"/>
      <c r="G14" s="3395"/>
      <c r="H14" s="3381"/>
      <c r="I14" s="2027"/>
      <c r="J14" s="2028"/>
      <c r="K14" s="1915"/>
      <c r="L14" s="1915"/>
    </row>
    <row r="15" spans="1:17" ht="27" thickBot="1">
      <c r="A15" s="2029" t="s">
        <v>16</v>
      </c>
      <c r="B15" s="2030"/>
      <c r="C15" s="2031"/>
      <c r="D15" s="2031"/>
      <c r="E15" s="4357"/>
      <c r="F15" s="4358"/>
      <c r="G15" s="3396"/>
      <c r="H15" s="3381"/>
      <c r="I15" s="2032"/>
      <c r="J15" s="2033"/>
      <c r="K15" s="1978"/>
      <c r="L15" s="1978"/>
    </row>
    <row r="16" spans="1:17" ht="26.25">
      <c r="A16" s="2034" t="s">
        <v>235</v>
      </c>
      <c r="B16" s="2035">
        <v>6</v>
      </c>
      <c r="C16" s="2036">
        <v>0</v>
      </c>
      <c r="D16" s="2036">
        <v>6</v>
      </c>
      <c r="E16" s="4355">
        <v>7</v>
      </c>
      <c r="F16" s="4356">
        <v>0</v>
      </c>
      <c r="G16" s="3397">
        <v>7</v>
      </c>
      <c r="H16" s="3382">
        <v>13</v>
      </c>
      <c r="I16" s="2037">
        <v>0</v>
      </c>
      <c r="J16" s="2038">
        <v>13</v>
      </c>
      <c r="K16" s="1978"/>
      <c r="L16" s="1978"/>
    </row>
    <row r="17" spans="1:16" ht="30.75" customHeight="1">
      <c r="A17" s="2039" t="s">
        <v>236</v>
      </c>
      <c r="B17" s="2018">
        <v>6</v>
      </c>
      <c r="C17" s="2019">
        <v>3</v>
      </c>
      <c r="D17" s="2019">
        <v>9</v>
      </c>
      <c r="E17" s="4351">
        <v>7</v>
      </c>
      <c r="F17" s="4352">
        <v>1</v>
      </c>
      <c r="G17" s="3398">
        <v>8</v>
      </c>
      <c r="H17" s="3383">
        <v>13</v>
      </c>
      <c r="I17" s="2040">
        <v>4</v>
      </c>
      <c r="J17" s="2041">
        <v>17</v>
      </c>
      <c r="K17" s="1978"/>
      <c r="L17" s="1978"/>
    </row>
    <row r="18" spans="1:16" ht="30" customHeight="1" thickBot="1">
      <c r="A18" s="2042" t="s">
        <v>237</v>
      </c>
      <c r="B18" s="2043">
        <v>6</v>
      </c>
      <c r="C18" s="2044">
        <v>2</v>
      </c>
      <c r="D18" s="2044">
        <v>8</v>
      </c>
      <c r="E18" s="4351">
        <v>8</v>
      </c>
      <c r="F18" s="4352">
        <v>0</v>
      </c>
      <c r="G18" s="3399">
        <v>8</v>
      </c>
      <c r="H18" s="3384">
        <v>14</v>
      </c>
      <c r="I18" s="2045">
        <v>2</v>
      </c>
      <c r="J18" s="2046">
        <v>16</v>
      </c>
      <c r="K18" s="1913"/>
      <c r="L18" s="1913"/>
    </row>
    <row r="19" spans="1:16" ht="27" thickBot="1">
      <c r="A19" s="2047" t="s">
        <v>17</v>
      </c>
      <c r="B19" s="2048">
        <f t="shared" ref="B19:D19" si="0">SUM(B16:B18)</f>
        <v>18</v>
      </c>
      <c r="C19" s="2048">
        <f t="shared" si="0"/>
        <v>5</v>
      </c>
      <c r="D19" s="2048">
        <f t="shared" si="0"/>
        <v>23</v>
      </c>
      <c r="E19" s="4274">
        <f t="shared" ref="E19:F19" si="1">SUM(E16:E18)</f>
        <v>22</v>
      </c>
      <c r="F19" s="4274">
        <f t="shared" si="1"/>
        <v>1</v>
      </c>
      <c r="G19" s="2049">
        <f t="shared" ref="G19" si="2">SUM(G16:G18)</f>
        <v>23</v>
      </c>
      <c r="H19" s="3385">
        <f>B19+E19</f>
        <v>40</v>
      </c>
      <c r="I19" s="2050">
        <f>C19+F19</f>
        <v>6</v>
      </c>
      <c r="J19" s="2051">
        <f>H19+I19</f>
        <v>46</v>
      </c>
      <c r="K19" s="1986"/>
      <c r="L19" s="1986"/>
    </row>
    <row r="20" spans="1:16" ht="51.75" thickBot="1">
      <c r="A20" s="2052" t="s">
        <v>18</v>
      </c>
      <c r="B20" s="737">
        <v>0</v>
      </c>
      <c r="C20" s="737">
        <v>0</v>
      </c>
      <c r="D20" s="737">
        <v>0</v>
      </c>
      <c r="E20" s="4313">
        <v>0</v>
      </c>
      <c r="F20" s="4313">
        <v>0</v>
      </c>
      <c r="G20" s="3400">
        <v>0</v>
      </c>
      <c r="H20" s="3386">
        <v>0</v>
      </c>
      <c r="I20" s="738">
        <f>SUM(G20:H20)</f>
        <v>0</v>
      </c>
      <c r="J20" s="2053"/>
      <c r="K20" s="1913"/>
      <c r="L20" s="1913"/>
    </row>
    <row r="21" spans="1:16" ht="27" thickBot="1">
      <c r="A21" s="2054" t="s">
        <v>235</v>
      </c>
      <c r="B21" s="2055">
        <v>0</v>
      </c>
      <c r="C21" s="2056">
        <v>0</v>
      </c>
      <c r="D21" s="2056">
        <v>0</v>
      </c>
      <c r="E21" s="4370">
        <v>0</v>
      </c>
      <c r="F21" s="4371">
        <v>0</v>
      </c>
      <c r="G21" s="3391">
        <f>SUM(G20:G20)</f>
        <v>0</v>
      </c>
      <c r="H21" s="3387">
        <f>SUM(H20:H20)</f>
        <v>0</v>
      </c>
      <c r="I21" s="2056">
        <v>0</v>
      </c>
      <c r="J21" s="2057">
        <f>D21+G21</f>
        <v>0</v>
      </c>
      <c r="K21" s="1913"/>
      <c r="L21" s="1913"/>
    </row>
    <row r="22" spans="1:16" ht="26.25" thickBot="1">
      <c r="A22" s="2058" t="s">
        <v>19</v>
      </c>
      <c r="B22" s="2059">
        <v>0</v>
      </c>
      <c r="C22" s="2059">
        <v>0</v>
      </c>
      <c r="D22" s="2059">
        <v>0</v>
      </c>
      <c r="E22" s="4273">
        <v>0</v>
      </c>
      <c r="F22" s="4274">
        <v>0</v>
      </c>
      <c r="G22" s="2049">
        <v>0</v>
      </c>
      <c r="H22" s="3388">
        <v>0</v>
      </c>
      <c r="I22" s="2060">
        <v>0</v>
      </c>
      <c r="J22" s="2061">
        <v>0</v>
      </c>
      <c r="K22" s="1913"/>
      <c r="L22" s="1913"/>
    </row>
    <row r="23" spans="1:16" ht="26.25" thickBot="1">
      <c r="A23" s="2062" t="s">
        <v>29</v>
      </c>
      <c r="B23" s="2063">
        <f>SUM(B13)</f>
        <v>18</v>
      </c>
      <c r="C23" s="2063">
        <f t="shared" ref="C23:I23" si="3">SUM(C13)</f>
        <v>5</v>
      </c>
      <c r="D23" s="2063">
        <f t="shared" si="3"/>
        <v>23</v>
      </c>
      <c r="E23" s="4274">
        <f>SUM(E13)</f>
        <v>22</v>
      </c>
      <c r="F23" s="4274">
        <v>1</v>
      </c>
      <c r="G23" s="3394">
        <f t="shared" si="3"/>
        <v>23</v>
      </c>
      <c r="H23" s="3389">
        <f t="shared" si="3"/>
        <v>40</v>
      </c>
      <c r="I23" s="2063">
        <f t="shared" si="3"/>
        <v>6</v>
      </c>
      <c r="J23" s="2064">
        <f>SUM(J13)</f>
        <v>46</v>
      </c>
      <c r="K23" s="239"/>
      <c r="L23" s="239"/>
    </row>
    <row r="24" spans="1:16" ht="26.25" thickBot="1">
      <c r="A24" s="2062" t="s">
        <v>30</v>
      </c>
      <c r="B24" s="2065">
        <v>0</v>
      </c>
      <c r="C24" s="2065">
        <v>0</v>
      </c>
      <c r="D24" s="2065">
        <v>0</v>
      </c>
      <c r="E24" s="4318">
        <v>0</v>
      </c>
      <c r="F24" s="4318">
        <v>0</v>
      </c>
      <c r="G24" s="3401">
        <v>0</v>
      </c>
      <c r="H24" s="3390">
        <v>0</v>
      </c>
      <c r="I24" s="2065">
        <v>0</v>
      </c>
      <c r="J24" s="2063">
        <f>J22</f>
        <v>0</v>
      </c>
      <c r="K24" s="1991"/>
      <c r="L24" s="1991"/>
    </row>
    <row r="25" spans="1:16" ht="27.75" thickBot="1">
      <c r="A25" s="2066" t="s">
        <v>31</v>
      </c>
      <c r="B25" s="2067">
        <f>B23+B24</f>
        <v>18</v>
      </c>
      <c r="C25" s="2067">
        <f t="shared" ref="C25:I25" si="4">C23+C24</f>
        <v>5</v>
      </c>
      <c r="D25" s="2067">
        <f t="shared" si="4"/>
        <v>23</v>
      </c>
      <c r="E25" s="2067">
        <f t="shared" si="4"/>
        <v>22</v>
      </c>
      <c r="F25" s="2067">
        <f t="shared" si="4"/>
        <v>1</v>
      </c>
      <c r="G25" s="2067">
        <f t="shared" si="4"/>
        <v>23</v>
      </c>
      <c r="H25" s="2067">
        <f t="shared" si="4"/>
        <v>40</v>
      </c>
      <c r="I25" s="2067">
        <f t="shared" si="4"/>
        <v>6</v>
      </c>
      <c r="J25" s="2068">
        <f>SUM(J23:J24)</f>
        <v>46</v>
      </c>
      <c r="K25" s="1991"/>
      <c r="L25" s="1991"/>
    </row>
    <row r="26" spans="1:16">
      <c r="A26" s="1913"/>
      <c r="B26" s="1991"/>
      <c r="C26" s="1991"/>
      <c r="D26" s="1991"/>
      <c r="E26" s="1991"/>
      <c r="F26" s="1991"/>
      <c r="G26" s="1991"/>
      <c r="H26" s="1991"/>
      <c r="I26" s="1991"/>
      <c r="J26" s="1991"/>
      <c r="K26" s="1991"/>
      <c r="L26" s="1991"/>
    </row>
    <row r="27" spans="1:16" ht="25.5" hidden="1" customHeight="1">
      <c r="A27" s="1913"/>
      <c r="B27" s="1991"/>
      <c r="C27" s="1991"/>
      <c r="D27" s="1991"/>
      <c r="E27" s="1991"/>
      <c r="F27" s="1991"/>
      <c r="G27" s="1991"/>
      <c r="H27" s="1991"/>
      <c r="I27" s="1991"/>
      <c r="J27" s="1991"/>
      <c r="K27" s="1994"/>
    </row>
    <row r="28" spans="1:16">
      <c r="A28" s="7964"/>
      <c r="B28" s="7964"/>
      <c r="C28" s="7964"/>
      <c r="D28" s="7964"/>
      <c r="E28" s="7964"/>
      <c r="F28" s="7964"/>
      <c r="G28" s="7964"/>
      <c r="H28" s="7964"/>
      <c r="I28" s="7964"/>
      <c r="J28" s="7964"/>
      <c r="K28" s="7964"/>
      <c r="L28" s="7964"/>
      <c r="M28" s="7964"/>
      <c r="N28" s="7964"/>
      <c r="O28" s="7964"/>
      <c r="P28" s="7964"/>
    </row>
    <row r="29" spans="1:16">
      <c r="B29" s="1994"/>
      <c r="C29" s="1994"/>
      <c r="D29" s="1994"/>
      <c r="E29" s="1994"/>
      <c r="F29" s="1994"/>
      <c r="G29" s="1994"/>
      <c r="H29" s="1994"/>
      <c r="I29" s="1994"/>
      <c r="J29" s="1994"/>
      <c r="K29" s="1994"/>
      <c r="L29" s="1994"/>
      <c r="M29" s="1994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Лист75">
    <tabColor rgb="FF00B050"/>
  </sheetPr>
  <dimension ref="A1:AP32"/>
  <sheetViews>
    <sheetView zoomScale="55" zoomScaleNormal="55" workbookViewId="0">
      <selection activeCell="H7" sqref="H7"/>
    </sheetView>
  </sheetViews>
  <sheetFormatPr defaultRowHeight="25.5"/>
  <cols>
    <col min="1" max="1" width="67.42578125" style="1929" customWidth="1"/>
    <col min="2" max="2" width="15.7109375" style="1929" bestFit="1" customWidth="1"/>
    <col min="3" max="3" width="13.28515625" style="1929" customWidth="1"/>
    <col min="4" max="4" width="13.140625" style="1929" customWidth="1"/>
    <col min="5" max="5" width="14.140625" style="1929" customWidth="1"/>
    <col min="6" max="6" width="13.85546875" style="1929" customWidth="1"/>
    <col min="7" max="7" width="11.7109375" style="1929" customWidth="1"/>
    <col min="8" max="8" width="15.7109375" style="1929" bestFit="1" customWidth="1"/>
    <col min="9" max="9" width="13.28515625" style="1929" customWidth="1"/>
    <col min="10" max="10" width="14" style="1929" customWidth="1"/>
    <col min="11" max="11" width="14.42578125" style="1929" customWidth="1"/>
    <col min="12" max="12" width="15.140625" style="1929" customWidth="1"/>
    <col min="13" max="13" width="12.42578125" style="1929" customWidth="1"/>
    <col min="14" max="14" width="16.7109375" style="1929" customWidth="1"/>
    <col min="15" max="16" width="14.140625" style="1929" customWidth="1"/>
    <col min="17" max="18" width="10.7109375" style="1929" customWidth="1"/>
    <col min="19" max="19" width="9.140625" style="1929"/>
    <col min="20" max="20" width="12.85546875" style="1929" customWidth="1"/>
    <col min="21" max="21" width="23.42578125" style="1929" customWidth="1"/>
    <col min="22" max="23" width="9.140625" style="1929"/>
    <col min="24" max="24" width="10.5703125" style="1929" bestFit="1" customWidth="1"/>
    <col min="25" max="25" width="11.28515625" style="1929" customWidth="1"/>
    <col min="26" max="256" width="9.140625" style="1929"/>
    <col min="257" max="257" width="67.42578125" style="1929" customWidth="1"/>
    <col min="258" max="258" width="15.7109375" style="1929" bestFit="1" customWidth="1"/>
    <col min="259" max="259" width="13.28515625" style="1929" customWidth="1"/>
    <col min="260" max="260" width="9.5703125" style="1929" bestFit="1" customWidth="1"/>
    <col min="261" max="261" width="15.7109375" style="1929" bestFit="1" customWidth="1"/>
    <col min="262" max="262" width="13.85546875" style="1929" customWidth="1"/>
    <col min="263" max="263" width="9.5703125" style="1929" bestFit="1" customWidth="1"/>
    <col min="264" max="264" width="15.7109375" style="1929" bestFit="1" customWidth="1"/>
    <col min="265" max="265" width="13.28515625" style="1929" customWidth="1"/>
    <col min="266" max="266" width="9.5703125" style="1929" bestFit="1" customWidth="1"/>
    <col min="267" max="267" width="15.7109375" style="1929" bestFit="1" customWidth="1"/>
    <col min="268" max="268" width="13.5703125" style="1929" customWidth="1"/>
    <col min="269" max="269" width="9.5703125" style="1929" bestFit="1" customWidth="1"/>
    <col min="270" max="270" width="15.7109375" style="1929" bestFit="1" customWidth="1"/>
    <col min="271" max="271" width="14.140625" style="1929" customWidth="1"/>
    <col min="272" max="272" width="9.7109375" style="1929" bestFit="1" customWidth="1"/>
    <col min="273" max="274" width="10.7109375" style="1929" customWidth="1"/>
    <col min="275" max="275" width="9.140625" style="1929"/>
    <col min="276" max="276" width="12.85546875" style="1929" customWidth="1"/>
    <col min="277" max="277" width="23.42578125" style="1929" customWidth="1"/>
    <col min="278" max="279" width="9.140625" style="1929"/>
    <col min="280" max="280" width="10.5703125" style="1929" bestFit="1" customWidth="1"/>
    <col min="281" max="281" width="11.28515625" style="1929" customWidth="1"/>
    <col min="282" max="512" width="9.140625" style="1929"/>
    <col min="513" max="513" width="67.42578125" style="1929" customWidth="1"/>
    <col min="514" max="514" width="15.7109375" style="1929" bestFit="1" customWidth="1"/>
    <col min="515" max="515" width="13.28515625" style="1929" customWidth="1"/>
    <col min="516" max="516" width="9.5703125" style="1929" bestFit="1" customWidth="1"/>
    <col min="517" max="517" width="15.7109375" style="1929" bestFit="1" customWidth="1"/>
    <col min="518" max="518" width="13.85546875" style="1929" customWidth="1"/>
    <col min="519" max="519" width="9.5703125" style="1929" bestFit="1" customWidth="1"/>
    <col min="520" max="520" width="15.7109375" style="1929" bestFit="1" customWidth="1"/>
    <col min="521" max="521" width="13.28515625" style="1929" customWidth="1"/>
    <col min="522" max="522" width="9.5703125" style="1929" bestFit="1" customWidth="1"/>
    <col min="523" max="523" width="15.7109375" style="1929" bestFit="1" customWidth="1"/>
    <col min="524" max="524" width="13.5703125" style="1929" customWidth="1"/>
    <col min="525" max="525" width="9.5703125" style="1929" bestFit="1" customWidth="1"/>
    <col min="526" max="526" width="15.7109375" style="1929" bestFit="1" customWidth="1"/>
    <col min="527" max="527" width="14.140625" style="1929" customWidth="1"/>
    <col min="528" max="528" width="9.7109375" style="1929" bestFit="1" customWidth="1"/>
    <col min="529" max="530" width="10.7109375" style="1929" customWidth="1"/>
    <col min="531" max="531" width="9.140625" style="1929"/>
    <col min="532" max="532" width="12.85546875" style="1929" customWidth="1"/>
    <col min="533" max="533" width="23.42578125" style="1929" customWidth="1"/>
    <col min="534" max="535" width="9.140625" style="1929"/>
    <col min="536" max="536" width="10.5703125" style="1929" bestFit="1" customWidth="1"/>
    <col min="537" max="537" width="11.28515625" style="1929" customWidth="1"/>
    <col min="538" max="768" width="9.140625" style="1929"/>
    <col min="769" max="769" width="67.42578125" style="1929" customWidth="1"/>
    <col min="770" max="770" width="15.7109375" style="1929" bestFit="1" customWidth="1"/>
    <col min="771" max="771" width="13.28515625" style="1929" customWidth="1"/>
    <col min="772" max="772" width="9.5703125" style="1929" bestFit="1" customWidth="1"/>
    <col min="773" max="773" width="15.7109375" style="1929" bestFit="1" customWidth="1"/>
    <col min="774" max="774" width="13.85546875" style="1929" customWidth="1"/>
    <col min="775" max="775" width="9.5703125" style="1929" bestFit="1" customWidth="1"/>
    <col min="776" max="776" width="15.7109375" style="1929" bestFit="1" customWidth="1"/>
    <col min="777" max="777" width="13.28515625" style="1929" customWidth="1"/>
    <col min="778" max="778" width="9.5703125" style="1929" bestFit="1" customWidth="1"/>
    <col min="779" max="779" width="15.7109375" style="1929" bestFit="1" customWidth="1"/>
    <col min="780" max="780" width="13.5703125" style="1929" customWidth="1"/>
    <col min="781" max="781" width="9.5703125" style="1929" bestFit="1" customWidth="1"/>
    <col min="782" max="782" width="15.7109375" style="1929" bestFit="1" customWidth="1"/>
    <col min="783" max="783" width="14.140625" style="1929" customWidth="1"/>
    <col min="784" max="784" width="9.7109375" style="1929" bestFit="1" customWidth="1"/>
    <col min="785" max="786" width="10.7109375" style="1929" customWidth="1"/>
    <col min="787" max="787" width="9.140625" style="1929"/>
    <col min="788" max="788" width="12.85546875" style="1929" customWidth="1"/>
    <col min="789" max="789" width="23.42578125" style="1929" customWidth="1"/>
    <col min="790" max="791" width="9.140625" style="1929"/>
    <col min="792" max="792" width="10.5703125" style="1929" bestFit="1" customWidth="1"/>
    <col min="793" max="793" width="11.28515625" style="1929" customWidth="1"/>
    <col min="794" max="1024" width="9.140625" style="1929"/>
    <col min="1025" max="1025" width="67.42578125" style="1929" customWidth="1"/>
    <col min="1026" max="1026" width="15.7109375" style="1929" bestFit="1" customWidth="1"/>
    <col min="1027" max="1027" width="13.28515625" style="1929" customWidth="1"/>
    <col min="1028" max="1028" width="9.5703125" style="1929" bestFit="1" customWidth="1"/>
    <col min="1029" max="1029" width="15.7109375" style="1929" bestFit="1" customWidth="1"/>
    <col min="1030" max="1030" width="13.85546875" style="1929" customWidth="1"/>
    <col min="1031" max="1031" width="9.5703125" style="1929" bestFit="1" customWidth="1"/>
    <col min="1032" max="1032" width="15.7109375" style="1929" bestFit="1" customWidth="1"/>
    <col min="1033" max="1033" width="13.28515625" style="1929" customWidth="1"/>
    <col min="1034" max="1034" width="9.5703125" style="1929" bestFit="1" customWidth="1"/>
    <col min="1035" max="1035" width="15.7109375" style="1929" bestFit="1" customWidth="1"/>
    <col min="1036" max="1036" width="13.5703125" style="1929" customWidth="1"/>
    <col min="1037" max="1037" width="9.5703125" style="1929" bestFit="1" customWidth="1"/>
    <col min="1038" max="1038" width="15.7109375" style="1929" bestFit="1" customWidth="1"/>
    <col min="1039" max="1039" width="14.140625" style="1929" customWidth="1"/>
    <col min="1040" max="1040" width="9.7109375" style="1929" bestFit="1" customWidth="1"/>
    <col min="1041" max="1042" width="10.7109375" style="1929" customWidth="1"/>
    <col min="1043" max="1043" width="9.140625" style="1929"/>
    <col min="1044" max="1044" width="12.85546875" style="1929" customWidth="1"/>
    <col min="1045" max="1045" width="23.42578125" style="1929" customWidth="1"/>
    <col min="1046" max="1047" width="9.140625" style="1929"/>
    <col min="1048" max="1048" width="10.5703125" style="1929" bestFit="1" customWidth="1"/>
    <col min="1049" max="1049" width="11.28515625" style="1929" customWidth="1"/>
    <col min="1050" max="1280" width="9.140625" style="1929"/>
    <col min="1281" max="1281" width="67.42578125" style="1929" customWidth="1"/>
    <col min="1282" max="1282" width="15.7109375" style="1929" bestFit="1" customWidth="1"/>
    <col min="1283" max="1283" width="13.28515625" style="1929" customWidth="1"/>
    <col min="1284" max="1284" width="9.5703125" style="1929" bestFit="1" customWidth="1"/>
    <col min="1285" max="1285" width="15.7109375" style="1929" bestFit="1" customWidth="1"/>
    <col min="1286" max="1286" width="13.85546875" style="1929" customWidth="1"/>
    <col min="1287" max="1287" width="9.5703125" style="1929" bestFit="1" customWidth="1"/>
    <col min="1288" max="1288" width="15.7109375" style="1929" bestFit="1" customWidth="1"/>
    <col min="1289" max="1289" width="13.28515625" style="1929" customWidth="1"/>
    <col min="1290" max="1290" width="9.5703125" style="1929" bestFit="1" customWidth="1"/>
    <col min="1291" max="1291" width="15.7109375" style="1929" bestFit="1" customWidth="1"/>
    <col min="1292" max="1292" width="13.5703125" style="1929" customWidth="1"/>
    <col min="1293" max="1293" width="9.5703125" style="1929" bestFit="1" customWidth="1"/>
    <col min="1294" max="1294" width="15.7109375" style="1929" bestFit="1" customWidth="1"/>
    <col min="1295" max="1295" width="14.140625" style="1929" customWidth="1"/>
    <col min="1296" max="1296" width="9.7109375" style="1929" bestFit="1" customWidth="1"/>
    <col min="1297" max="1298" width="10.7109375" style="1929" customWidth="1"/>
    <col min="1299" max="1299" width="9.140625" style="1929"/>
    <col min="1300" max="1300" width="12.85546875" style="1929" customWidth="1"/>
    <col min="1301" max="1301" width="23.42578125" style="1929" customWidth="1"/>
    <col min="1302" max="1303" width="9.140625" style="1929"/>
    <col min="1304" max="1304" width="10.5703125" style="1929" bestFit="1" customWidth="1"/>
    <col min="1305" max="1305" width="11.28515625" style="1929" customWidth="1"/>
    <col min="1306" max="1536" width="9.140625" style="1929"/>
    <col min="1537" max="1537" width="67.42578125" style="1929" customWidth="1"/>
    <col min="1538" max="1538" width="15.7109375" style="1929" bestFit="1" customWidth="1"/>
    <col min="1539" max="1539" width="13.28515625" style="1929" customWidth="1"/>
    <col min="1540" max="1540" width="9.5703125" style="1929" bestFit="1" customWidth="1"/>
    <col min="1541" max="1541" width="15.7109375" style="1929" bestFit="1" customWidth="1"/>
    <col min="1542" max="1542" width="13.85546875" style="1929" customWidth="1"/>
    <col min="1543" max="1543" width="9.5703125" style="1929" bestFit="1" customWidth="1"/>
    <col min="1544" max="1544" width="15.7109375" style="1929" bestFit="1" customWidth="1"/>
    <col min="1545" max="1545" width="13.28515625" style="1929" customWidth="1"/>
    <col min="1546" max="1546" width="9.5703125" style="1929" bestFit="1" customWidth="1"/>
    <col min="1547" max="1547" width="15.7109375" style="1929" bestFit="1" customWidth="1"/>
    <col min="1548" max="1548" width="13.5703125" style="1929" customWidth="1"/>
    <col min="1549" max="1549" width="9.5703125" style="1929" bestFit="1" customWidth="1"/>
    <col min="1550" max="1550" width="15.7109375" style="1929" bestFit="1" customWidth="1"/>
    <col min="1551" max="1551" width="14.140625" style="1929" customWidth="1"/>
    <col min="1552" max="1552" width="9.7109375" style="1929" bestFit="1" customWidth="1"/>
    <col min="1553" max="1554" width="10.7109375" style="1929" customWidth="1"/>
    <col min="1555" max="1555" width="9.140625" style="1929"/>
    <col min="1556" max="1556" width="12.85546875" style="1929" customWidth="1"/>
    <col min="1557" max="1557" width="23.42578125" style="1929" customWidth="1"/>
    <col min="1558" max="1559" width="9.140625" style="1929"/>
    <col min="1560" max="1560" width="10.5703125" style="1929" bestFit="1" customWidth="1"/>
    <col min="1561" max="1561" width="11.28515625" style="1929" customWidth="1"/>
    <col min="1562" max="1792" width="9.140625" style="1929"/>
    <col min="1793" max="1793" width="67.42578125" style="1929" customWidth="1"/>
    <col min="1794" max="1794" width="15.7109375" style="1929" bestFit="1" customWidth="1"/>
    <col min="1795" max="1795" width="13.28515625" style="1929" customWidth="1"/>
    <col min="1796" max="1796" width="9.5703125" style="1929" bestFit="1" customWidth="1"/>
    <col min="1797" max="1797" width="15.7109375" style="1929" bestFit="1" customWidth="1"/>
    <col min="1798" max="1798" width="13.85546875" style="1929" customWidth="1"/>
    <col min="1799" max="1799" width="9.5703125" style="1929" bestFit="1" customWidth="1"/>
    <col min="1800" max="1800" width="15.7109375" style="1929" bestFit="1" customWidth="1"/>
    <col min="1801" max="1801" width="13.28515625" style="1929" customWidth="1"/>
    <col min="1802" max="1802" width="9.5703125" style="1929" bestFit="1" customWidth="1"/>
    <col min="1803" max="1803" width="15.7109375" style="1929" bestFit="1" customWidth="1"/>
    <col min="1804" max="1804" width="13.5703125" style="1929" customWidth="1"/>
    <col min="1805" max="1805" width="9.5703125" style="1929" bestFit="1" customWidth="1"/>
    <col min="1806" max="1806" width="15.7109375" style="1929" bestFit="1" customWidth="1"/>
    <col min="1807" max="1807" width="14.140625" style="1929" customWidth="1"/>
    <col min="1808" max="1808" width="9.7109375" style="1929" bestFit="1" customWidth="1"/>
    <col min="1809" max="1810" width="10.7109375" style="1929" customWidth="1"/>
    <col min="1811" max="1811" width="9.140625" style="1929"/>
    <col min="1812" max="1812" width="12.85546875" style="1929" customWidth="1"/>
    <col min="1813" max="1813" width="23.42578125" style="1929" customWidth="1"/>
    <col min="1814" max="1815" width="9.140625" style="1929"/>
    <col min="1816" max="1816" width="10.5703125" style="1929" bestFit="1" customWidth="1"/>
    <col min="1817" max="1817" width="11.28515625" style="1929" customWidth="1"/>
    <col min="1818" max="2048" width="9.140625" style="1929"/>
    <col min="2049" max="2049" width="67.42578125" style="1929" customWidth="1"/>
    <col min="2050" max="2050" width="15.7109375" style="1929" bestFit="1" customWidth="1"/>
    <col min="2051" max="2051" width="13.28515625" style="1929" customWidth="1"/>
    <col min="2052" max="2052" width="9.5703125" style="1929" bestFit="1" customWidth="1"/>
    <col min="2053" max="2053" width="15.7109375" style="1929" bestFit="1" customWidth="1"/>
    <col min="2054" max="2054" width="13.85546875" style="1929" customWidth="1"/>
    <col min="2055" max="2055" width="9.5703125" style="1929" bestFit="1" customWidth="1"/>
    <col min="2056" max="2056" width="15.7109375" style="1929" bestFit="1" customWidth="1"/>
    <col min="2057" max="2057" width="13.28515625" style="1929" customWidth="1"/>
    <col min="2058" max="2058" width="9.5703125" style="1929" bestFit="1" customWidth="1"/>
    <col min="2059" max="2059" width="15.7109375" style="1929" bestFit="1" customWidth="1"/>
    <col min="2060" max="2060" width="13.5703125" style="1929" customWidth="1"/>
    <col min="2061" max="2061" width="9.5703125" style="1929" bestFit="1" customWidth="1"/>
    <col min="2062" max="2062" width="15.7109375" style="1929" bestFit="1" customWidth="1"/>
    <col min="2063" max="2063" width="14.140625" style="1929" customWidth="1"/>
    <col min="2064" max="2064" width="9.7109375" style="1929" bestFit="1" customWidth="1"/>
    <col min="2065" max="2066" width="10.7109375" style="1929" customWidth="1"/>
    <col min="2067" max="2067" width="9.140625" style="1929"/>
    <col min="2068" max="2068" width="12.85546875" style="1929" customWidth="1"/>
    <col min="2069" max="2069" width="23.42578125" style="1929" customWidth="1"/>
    <col min="2070" max="2071" width="9.140625" style="1929"/>
    <col min="2072" max="2072" width="10.5703125" style="1929" bestFit="1" customWidth="1"/>
    <col min="2073" max="2073" width="11.28515625" style="1929" customWidth="1"/>
    <col min="2074" max="2304" width="9.140625" style="1929"/>
    <col min="2305" max="2305" width="67.42578125" style="1929" customWidth="1"/>
    <col min="2306" max="2306" width="15.7109375" style="1929" bestFit="1" customWidth="1"/>
    <col min="2307" max="2307" width="13.28515625" style="1929" customWidth="1"/>
    <col min="2308" max="2308" width="9.5703125" style="1929" bestFit="1" customWidth="1"/>
    <col min="2309" max="2309" width="15.7109375" style="1929" bestFit="1" customWidth="1"/>
    <col min="2310" max="2310" width="13.85546875" style="1929" customWidth="1"/>
    <col min="2311" max="2311" width="9.5703125" style="1929" bestFit="1" customWidth="1"/>
    <col min="2312" max="2312" width="15.7109375" style="1929" bestFit="1" customWidth="1"/>
    <col min="2313" max="2313" width="13.28515625" style="1929" customWidth="1"/>
    <col min="2314" max="2314" width="9.5703125" style="1929" bestFit="1" customWidth="1"/>
    <col min="2315" max="2315" width="15.7109375" style="1929" bestFit="1" customWidth="1"/>
    <col min="2316" max="2316" width="13.5703125" style="1929" customWidth="1"/>
    <col min="2317" max="2317" width="9.5703125" style="1929" bestFit="1" customWidth="1"/>
    <col min="2318" max="2318" width="15.7109375" style="1929" bestFit="1" customWidth="1"/>
    <col min="2319" max="2319" width="14.140625" style="1929" customWidth="1"/>
    <col min="2320" max="2320" width="9.7109375" style="1929" bestFit="1" customWidth="1"/>
    <col min="2321" max="2322" width="10.7109375" style="1929" customWidth="1"/>
    <col min="2323" max="2323" width="9.140625" style="1929"/>
    <col min="2324" max="2324" width="12.85546875" style="1929" customWidth="1"/>
    <col min="2325" max="2325" width="23.42578125" style="1929" customWidth="1"/>
    <col min="2326" max="2327" width="9.140625" style="1929"/>
    <col min="2328" max="2328" width="10.5703125" style="1929" bestFit="1" customWidth="1"/>
    <col min="2329" max="2329" width="11.28515625" style="1929" customWidth="1"/>
    <col min="2330" max="2560" width="9.140625" style="1929"/>
    <col min="2561" max="2561" width="67.42578125" style="1929" customWidth="1"/>
    <col min="2562" max="2562" width="15.7109375" style="1929" bestFit="1" customWidth="1"/>
    <col min="2563" max="2563" width="13.28515625" style="1929" customWidth="1"/>
    <col min="2564" max="2564" width="9.5703125" style="1929" bestFit="1" customWidth="1"/>
    <col min="2565" max="2565" width="15.7109375" style="1929" bestFit="1" customWidth="1"/>
    <col min="2566" max="2566" width="13.85546875" style="1929" customWidth="1"/>
    <col min="2567" max="2567" width="9.5703125" style="1929" bestFit="1" customWidth="1"/>
    <col min="2568" max="2568" width="15.7109375" style="1929" bestFit="1" customWidth="1"/>
    <col min="2569" max="2569" width="13.28515625" style="1929" customWidth="1"/>
    <col min="2570" max="2570" width="9.5703125" style="1929" bestFit="1" customWidth="1"/>
    <col min="2571" max="2571" width="15.7109375" style="1929" bestFit="1" customWidth="1"/>
    <col min="2572" max="2572" width="13.5703125" style="1929" customWidth="1"/>
    <col min="2573" max="2573" width="9.5703125" style="1929" bestFit="1" customWidth="1"/>
    <col min="2574" max="2574" width="15.7109375" style="1929" bestFit="1" customWidth="1"/>
    <col min="2575" max="2575" width="14.140625" style="1929" customWidth="1"/>
    <col min="2576" max="2576" width="9.7109375" style="1929" bestFit="1" customWidth="1"/>
    <col min="2577" max="2578" width="10.7109375" style="1929" customWidth="1"/>
    <col min="2579" max="2579" width="9.140625" style="1929"/>
    <col min="2580" max="2580" width="12.85546875" style="1929" customWidth="1"/>
    <col min="2581" max="2581" width="23.42578125" style="1929" customWidth="1"/>
    <col min="2582" max="2583" width="9.140625" style="1929"/>
    <col min="2584" max="2584" width="10.5703125" style="1929" bestFit="1" customWidth="1"/>
    <col min="2585" max="2585" width="11.28515625" style="1929" customWidth="1"/>
    <col min="2586" max="2816" width="9.140625" style="1929"/>
    <col min="2817" max="2817" width="67.42578125" style="1929" customWidth="1"/>
    <col min="2818" max="2818" width="15.7109375" style="1929" bestFit="1" customWidth="1"/>
    <col min="2819" max="2819" width="13.28515625" style="1929" customWidth="1"/>
    <col min="2820" max="2820" width="9.5703125" style="1929" bestFit="1" customWidth="1"/>
    <col min="2821" max="2821" width="15.7109375" style="1929" bestFit="1" customWidth="1"/>
    <col min="2822" max="2822" width="13.85546875" style="1929" customWidth="1"/>
    <col min="2823" max="2823" width="9.5703125" style="1929" bestFit="1" customWidth="1"/>
    <col min="2824" max="2824" width="15.7109375" style="1929" bestFit="1" customWidth="1"/>
    <col min="2825" max="2825" width="13.28515625" style="1929" customWidth="1"/>
    <col min="2826" max="2826" width="9.5703125" style="1929" bestFit="1" customWidth="1"/>
    <col min="2827" max="2827" width="15.7109375" style="1929" bestFit="1" customWidth="1"/>
    <col min="2828" max="2828" width="13.5703125" style="1929" customWidth="1"/>
    <col min="2829" max="2829" width="9.5703125" style="1929" bestFit="1" customWidth="1"/>
    <col min="2830" max="2830" width="15.7109375" style="1929" bestFit="1" customWidth="1"/>
    <col min="2831" max="2831" width="14.140625" style="1929" customWidth="1"/>
    <col min="2832" max="2832" width="9.7109375" style="1929" bestFit="1" customWidth="1"/>
    <col min="2833" max="2834" width="10.7109375" style="1929" customWidth="1"/>
    <col min="2835" max="2835" width="9.140625" style="1929"/>
    <col min="2836" max="2836" width="12.85546875" style="1929" customWidth="1"/>
    <col min="2837" max="2837" width="23.42578125" style="1929" customWidth="1"/>
    <col min="2838" max="2839" width="9.140625" style="1929"/>
    <col min="2840" max="2840" width="10.5703125" style="1929" bestFit="1" customWidth="1"/>
    <col min="2841" max="2841" width="11.28515625" style="1929" customWidth="1"/>
    <col min="2842" max="3072" width="9.140625" style="1929"/>
    <col min="3073" max="3073" width="67.42578125" style="1929" customWidth="1"/>
    <col min="3074" max="3074" width="15.7109375" style="1929" bestFit="1" customWidth="1"/>
    <col min="3075" max="3075" width="13.28515625" style="1929" customWidth="1"/>
    <col min="3076" max="3076" width="9.5703125" style="1929" bestFit="1" customWidth="1"/>
    <col min="3077" max="3077" width="15.7109375" style="1929" bestFit="1" customWidth="1"/>
    <col min="3078" max="3078" width="13.85546875" style="1929" customWidth="1"/>
    <col min="3079" max="3079" width="9.5703125" style="1929" bestFit="1" customWidth="1"/>
    <col min="3080" max="3080" width="15.7109375" style="1929" bestFit="1" customWidth="1"/>
    <col min="3081" max="3081" width="13.28515625" style="1929" customWidth="1"/>
    <col min="3082" max="3082" width="9.5703125" style="1929" bestFit="1" customWidth="1"/>
    <col min="3083" max="3083" width="15.7109375" style="1929" bestFit="1" customWidth="1"/>
    <col min="3084" max="3084" width="13.5703125" style="1929" customWidth="1"/>
    <col min="3085" max="3085" width="9.5703125" style="1929" bestFit="1" customWidth="1"/>
    <col min="3086" max="3086" width="15.7109375" style="1929" bestFit="1" customWidth="1"/>
    <col min="3087" max="3087" width="14.140625" style="1929" customWidth="1"/>
    <col min="3088" max="3088" width="9.7109375" style="1929" bestFit="1" customWidth="1"/>
    <col min="3089" max="3090" width="10.7109375" style="1929" customWidth="1"/>
    <col min="3091" max="3091" width="9.140625" style="1929"/>
    <col min="3092" max="3092" width="12.85546875" style="1929" customWidth="1"/>
    <col min="3093" max="3093" width="23.42578125" style="1929" customWidth="1"/>
    <col min="3094" max="3095" width="9.140625" style="1929"/>
    <col min="3096" max="3096" width="10.5703125" style="1929" bestFit="1" customWidth="1"/>
    <col min="3097" max="3097" width="11.28515625" style="1929" customWidth="1"/>
    <col min="3098" max="3328" width="9.140625" style="1929"/>
    <col min="3329" max="3329" width="67.42578125" style="1929" customWidth="1"/>
    <col min="3330" max="3330" width="15.7109375" style="1929" bestFit="1" customWidth="1"/>
    <col min="3331" max="3331" width="13.28515625" style="1929" customWidth="1"/>
    <col min="3332" max="3332" width="9.5703125" style="1929" bestFit="1" customWidth="1"/>
    <col min="3333" max="3333" width="15.7109375" style="1929" bestFit="1" customWidth="1"/>
    <col min="3334" max="3334" width="13.85546875" style="1929" customWidth="1"/>
    <col min="3335" max="3335" width="9.5703125" style="1929" bestFit="1" customWidth="1"/>
    <col min="3336" max="3336" width="15.7109375" style="1929" bestFit="1" customWidth="1"/>
    <col min="3337" max="3337" width="13.28515625" style="1929" customWidth="1"/>
    <col min="3338" max="3338" width="9.5703125" style="1929" bestFit="1" customWidth="1"/>
    <col min="3339" max="3339" width="15.7109375" style="1929" bestFit="1" customWidth="1"/>
    <col min="3340" max="3340" width="13.5703125" style="1929" customWidth="1"/>
    <col min="3341" max="3341" width="9.5703125" style="1929" bestFit="1" customWidth="1"/>
    <col min="3342" max="3342" width="15.7109375" style="1929" bestFit="1" customWidth="1"/>
    <col min="3343" max="3343" width="14.140625" style="1929" customWidth="1"/>
    <col min="3344" max="3344" width="9.7109375" style="1929" bestFit="1" customWidth="1"/>
    <col min="3345" max="3346" width="10.7109375" style="1929" customWidth="1"/>
    <col min="3347" max="3347" width="9.140625" style="1929"/>
    <col min="3348" max="3348" width="12.85546875" style="1929" customWidth="1"/>
    <col min="3349" max="3349" width="23.42578125" style="1929" customWidth="1"/>
    <col min="3350" max="3351" width="9.140625" style="1929"/>
    <col min="3352" max="3352" width="10.5703125" style="1929" bestFit="1" customWidth="1"/>
    <col min="3353" max="3353" width="11.28515625" style="1929" customWidth="1"/>
    <col min="3354" max="3584" width="9.140625" style="1929"/>
    <col min="3585" max="3585" width="67.42578125" style="1929" customWidth="1"/>
    <col min="3586" max="3586" width="15.7109375" style="1929" bestFit="1" customWidth="1"/>
    <col min="3587" max="3587" width="13.28515625" style="1929" customWidth="1"/>
    <col min="3588" max="3588" width="9.5703125" style="1929" bestFit="1" customWidth="1"/>
    <col min="3589" max="3589" width="15.7109375" style="1929" bestFit="1" customWidth="1"/>
    <col min="3590" max="3590" width="13.85546875" style="1929" customWidth="1"/>
    <col min="3591" max="3591" width="9.5703125" style="1929" bestFit="1" customWidth="1"/>
    <col min="3592" max="3592" width="15.7109375" style="1929" bestFit="1" customWidth="1"/>
    <col min="3593" max="3593" width="13.28515625" style="1929" customWidth="1"/>
    <col min="3594" max="3594" width="9.5703125" style="1929" bestFit="1" customWidth="1"/>
    <col min="3595" max="3595" width="15.7109375" style="1929" bestFit="1" customWidth="1"/>
    <col min="3596" max="3596" width="13.5703125" style="1929" customWidth="1"/>
    <col min="3597" max="3597" width="9.5703125" style="1929" bestFit="1" customWidth="1"/>
    <col min="3598" max="3598" width="15.7109375" style="1929" bestFit="1" customWidth="1"/>
    <col min="3599" max="3599" width="14.140625" style="1929" customWidth="1"/>
    <col min="3600" max="3600" width="9.7109375" style="1929" bestFit="1" customWidth="1"/>
    <col min="3601" max="3602" width="10.7109375" style="1929" customWidth="1"/>
    <col min="3603" max="3603" width="9.140625" style="1929"/>
    <col min="3604" max="3604" width="12.85546875" style="1929" customWidth="1"/>
    <col min="3605" max="3605" width="23.42578125" style="1929" customWidth="1"/>
    <col min="3606" max="3607" width="9.140625" style="1929"/>
    <col min="3608" max="3608" width="10.5703125" style="1929" bestFit="1" customWidth="1"/>
    <col min="3609" max="3609" width="11.28515625" style="1929" customWidth="1"/>
    <col min="3610" max="3840" width="9.140625" style="1929"/>
    <col min="3841" max="3841" width="67.42578125" style="1929" customWidth="1"/>
    <col min="3842" max="3842" width="15.7109375" style="1929" bestFit="1" customWidth="1"/>
    <col min="3843" max="3843" width="13.28515625" style="1929" customWidth="1"/>
    <col min="3844" max="3844" width="9.5703125" style="1929" bestFit="1" customWidth="1"/>
    <col min="3845" max="3845" width="15.7109375" style="1929" bestFit="1" customWidth="1"/>
    <col min="3846" max="3846" width="13.85546875" style="1929" customWidth="1"/>
    <col min="3847" max="3847" width="9.5703125" style="1929" bestFit="1" customWidth="1"/>
    <col min="3848" max="3848" width="15.7109375" style="1929" bestFit="1" customWidth="1"/>
    <col min="3849" max="3849" width="13.28515625" style="1929" customWidth="1"/>
    <col min="3850" max="3850" width="9.5703125" style="1929" bestFit="1" customWidth="1"/>
    <col min="3851" max="3851" width="15.7109375" style="1929" bestFit="1" customWidth="1"/>
    <col min="3852" max="3852" width="13.5703125" style="1929" customWidth="1"/>
    <col min="3853" max="3853" width="9.5703125" style="1929" bestFit="1" customWidth="1"/>
    <col min="3854" max="3854" width="15.7109375" style="1929" bestFit="1" customWidth="1"/>
    <col min="3855" max="3855" width="14.140625" style="1929" customWidth="1"/>
    <col min="3856" max="3856" width="9.7109375" style="1929" bestFit="1" customWidth="1"/>
    <col min="3857" max="3858" width="10.7109375" style="1929" customWidth="1"/>
    <col min="3859" max="3859" width="9.140625" style="1929"/>
    <col min="3860" max="3860" width="12.85546875" style="1929" customWidth="1"/>
    <col min="3861" max="3861" width="23.42578125" style="1929" customWidth="1"/>
    <col min="3862" max="3863" width="9.140625" style="1929"/>
    <col min="3864" max="3864" width="10.5703125" style="1929" bestFit="1" customWidth="1"/>
    <col min="3865" max="3865" width="11.28515625" style="1929" customWidth="1"/>
    <col min="3866" max="4096" width="9.140625" style="1929"/>
    <col min="4097" max="4097" width="67.42578125" style="1929" customWidth="1"/>
    <col min="4098" max="4098" width="15.7109375" style="1929" bestFit="1" customWidth="1"/>
    <col min="4099" max="4099" width="13.28515625" style="1929" customWidth="1"/>
    <col min="4100" max="4100" width="9.5703125" style="1929" bestFit="1" customWidth="1"/>
    <col min="4101" max="4101" width="15.7109375" style="1929" bestFit="1" customWidth="1"/>
    <col min="4102" max="4102" width="13.85546875" style="1929" customWidth="1"/>
    <col min="4103" max="4103" width="9.5703125" style="1929" bestFit="1" customWidth="1"/>
    <col min="4104" max="4104" width="15.7109375" style="1929" bestFit="1" customWidth="1"/>
    <col min="4105" max="4105" width="13.28515625" style="1929" customWidth="1"/>
    <col min="4106" max="4106" width="9.5703125" style="1929" bestFit="1" customWidth="1"/>
    <col min="4107" max="4107" width="15.7109375" style="1929" bestFit="1" customWidth="1"/>
    <col min="4108" max="4108" width="13.5703125" style="1929" customWidth="1"/>
    <col min="4109" max="4109" width="9.5703125" style="1929" bestFit="1" customWidth="1"/>
    <col min="4110" max="4110" width="15.7109375" style="1929" bestFit="1" customWidth="1"/>
    <col min="4111" max="4111" width="14.140625" style="1929" customWidth="1"/>
    <col min="4112" max="4112" width="9.7109375" style="1929" bestFit="1" customWidth="1"/>
    <col min="4113" max="4114" width="10.7109375" style="1929" customWidth="1"/>
    <col min="4115" max="4115" width="9.140625" style="1929"/>
    <col min="4116" max="4116" width="12.85546875" style="1929" customWidth="1"/>
    <col min="4117" max="4117" width="23.42578125" style="1929" customWidth="1"/>
    <col min="4118" max="4119" width="9.140625" style="1929"/>
    <col min="4120" max="4120" width="10.5703125" style="1929" bestFit="1" customWidth="1"/>
    <col min="4121" max="4121" width="11.28515625" style="1929" customWidth="1"/>
    <col min="4122" max="4352" width="9.140625" style="1929"/>
    <col min="4353" max="4353" width="67.42578125" style="1929" customWidth="1"/>
    <col min="4354" max="4354" width="15.7109375" style="1929" bestFit="1" customWidth="1"/>
    <col min="4355" max="4355" width="13.28515625" style="1929" customWidth="1"/>
    <col min="4356" max="4356" width="9.5703125" style="1929" bestFit="1" customWidth="1"/>
    <col min="4357" max="4357" width="15.7109375" style="1929" bestFit="1" customWidth="1"/>
    <col min="4358" max="4358" width="13.85546875" style="1929" customWidth="1"/>
    <col min="4359" max="4359" width="9.5703125" style="1929" bestFit="1" customWidth="1"/>
    <col min="4360" max="4360" width="15.7109375" style="1929" bestFit="1" customWidth="1"/>
    <col min="4361" max="4361" width="13.28515625" style="1929" customWidth="1"/>
    <col min="4362" max="4362" width="9.5703125" style="1929" bestFit="1" customWidth="1"/>
    <col min="4363" max="4363" width="15.7109375" style="1929" bestFit="1" customWidth="1"/>
    <col min="4364" max="4364" width="13.5703125" style="1929" customWidth="1"/>
    <col min="4365" max="4365" width="9.5703125" style="1929" bestFit="1" customWidth="1"/>
    <col min="4366" max="4366" width="15.7109375" style="1929" bestFit="1" customWidth="1"/>
    <col min="4367" max="4367" width="14.140625" style="1929" customWidth="1"/>
    <col min="4368" max="4368" width="9.7109375" style="1929" bestFit="1" customWidth="1"/>
    <col min="4369" max="4370" width="10.7109375" style="1929" customWidth="1"/>
    <col min="4371" max="4371" width="9.140625" style="1929"/>
    <col min="4372" max="4372" width="12.85546875" style="1929" customWidth="1"/>
    <col min="4373" max="4373" width="23.42578125" style="1929" customWidth="1"/>
    <col min="4374" max="4375" width="9.140625" style="1929"/>
    <col min="4376" max="4376" width="10.5703125" style="1929" bestFit="1" customWidth="1"/>
    <col min="4377" max="4377" width="11.28515625" style="1929" customWidth="1"/>
    <col min="4378" max="4608" width="9.140625" style="1929"/>
    <col min="4609" max="4609" width="67.42578125" style="1929" customWidth="1"/>
    <col min="4610" max="4610" width="15.7109375" style="1929" bestFit="1" customWidth="1"/>
    <col min="4611" max="4611" width="13.28515625" style="1929" customWidth="1"/>
    <col min="4612" max="4612" width="9.5703125" style="1929" bestFit="1" customWidth="1"/>
    <col min="4613" max="4613" width="15.7109375" style="1929" bestFit="1" customWidth="1"/>
    <col min="4614" max="4614" width="13.85546875" style="1929" customWidth="1"/>
    <col min="4615" max="4615" width="9.5703125" style="1929" bestFit="1" customWidth="1"/>
    <col min="4616" max="4616" width="15.7109375" style="1929" bestFit="1" customWidth="1"/>
    <col min="4617" max="4617" width="13.28515625" style="1929" customWidth="1"/>
    <col min="4618" max="4618" width="9.5703125" style="1929" bestFit="1" customWidth="1"/>
    <col min="4619" max="4619" width="15.7109375" style="1929" bestFit="1" customWidth="1"/>
    <col min="4620" max="4620" width="13.5703125" style="1929" customWidth="1"/>
    <col min="4621" max="4621" width="9.5703125" style="1929" bestFit="1" customWidth="1"/>
    <col min="4622" max="4622" width="15.7109375" style="1929" bestFit="1" customWidth="1"/>
    <col min="4623" max="4623" width="14.140625" style="1929" customWidth="1"/>
    <col min="4624" max="4624" width="9.7109375" style="1929" bestFit="1" customWidth="1"/>
    <col min="4625" max="4626" width="10.7109375" style="1929" customWidth="1"/>
    <col min="4627" max="4627" width="9.140625" style="1929"/>
    <col min="4628" max="4628" width="12.85546875" style="1929" customWidth="1"/>
    <col min="4629" max="4629" width="23.42578125" style="1929" customWidth="1"/>
    <col min="4630" max="4631" width="9.140625" style="1929"/>
    <col min="4632" max="4632" width="10.5703125" style="1929" bestFit="1" customWidth="1"/>
    <col min="4633" max="4633" width="11.28515625" style="1929" customWidth="1"/>
    <col min="4634" max="4864" width="9.140625" style="1929"/>
    <col min="4865" max="4865" width="67.42578125" style="1929" customWidth="1"/>
    <col min="4866" max="4866" width="15.7109375" style="1929" bestFit="1" customWidth="1"/>
    <col min="4867" max="4867" width="13.28515625" style="1929" customWidth="1"/>
    <col min="4868" max="4868" width="9.5703125" style="1929" bestFit="1" customWidth="1"/>
    <col min="4869" max="4869" width="15.7109375" style="1929" bestFit="1" customWidth="1"/>
    <col min="4870" max="4870" width="13.85546875" style="1929" customWidth="1"/>
    <col min="4871" max="4871" width="9.5703125" style="1929" bestFit="1" customWidth="1"/>
    <col min="4872" max="4872" width="15.7109375" style="1929" bestFit="1" customWidth="1"/>
    <col min="4873" max="4873" width="13.28515625" style="1929" customWidth="1"/>
    <col min="4874" max="4874" width="9.5703125" style="1929" bestFit="1" customWidth="1"/>
    <col min="4875" max="4875" width="15.7109375" style="1929" bestFit="1" customWidth="1"/>
    <col min="4876" max="4876" width="13.5703125" style="1929" customWidth="1"/>
    <col min="4877" max="4877" width="9.5703125" style="1929" bestFit="1" customWidth="1"/>
    <col min="4878" max="4878" width="15.7109375" style="1929" bestFit="1" customWidth="1"/>
    <col min="4879" max="4879" width="14.140625" style="1929" customWidth="1"/>
    <col min="4880" max="4880" width="9.7109375" style="1929" bestFit="1" customWidth="1"/>
    <col min="4881" max="4882" width="10.7109375" style="1929" customWidth="1"/>
    <col min="4883" max="4883" width="9.140625" style="1929"/>
    <col min="4884" max="4884" width="12.85546875" style="1929" customWidth="1"/>
    <col min="4885" max="4885" width="23.42578125" style="1929" customWidth="1"/>
    <col min="4886" max="4887" width="9.140625" style="1929"/>
    <col min="4888" max="4888" width="10.5703125" style="1929" bestFit="1" customWidth="1"/>
    <col min="4889" max="4889" width="11.28515625" style="1929" customWidth="1"/>
    <col min="4890" max="5120" width="9.140625" style="1929"/>
    <col min="5121" max="5121" width="67.42578125" style="1929" customWidth="1"/>
    <col min="5122" max="5122" width="15.7109375" style="1929" bestFit="1" customWidth="1"/>
    <col min="5123" max="5123" width="13.28515625" style="1929" customWidth="1"/>
    <col min="5124" max="5124" width="9.5703125" style="1929" bestFit="1" customWidth="1"/>
    <col min="5125" max="5125" width="15.7109375" style="1929" bestFit="1" customWidth="1"/>
    <col min="5126" max="5126" width="13.85546875" style="1929" customWidth="1"/>
    <col min="5127" max="5127" width="9.5703125" style="1929" bestFit="1" customWidth="1"/>
    <col min="5128" max="5128" width="15.7109375" style="1929" bestFit="1" customWidth="1"/>
    <col min="5129" max="5129" width="13.28515625" style="1929" customWidth="1"/>
    <col min="5130" max="5130" width="9.5703125" style="1929" bestFit="1" customWidth="1"/>
    <col min="5131" max="5131" width="15.7109375" style="1929" bestFit="1" customWidth="1"/>
    <col min="5132" max="5132" width="13.5703125" style="1929" customWidth="1"/>
    <col min="5133" max="5133" width="9.5703125" style="1929" bestFit="1" customWidth="1"/>
    <col min="5134" max="5134" width="15.7109375" style="1929" bestFit="1" customWidth="1"/>
    <col min="5135" max="5135" width="14.140625" style="1929" customWidth="1"/>
    <col min="5136" max="5136" width="9.7109375" style="1929" bestFit="1" customWidth="1"/>
    <col min="5137" max="5138" width="10.7109375" style="1929" customWidth="1"/>
    <col min="5139" max="5139" width="9.140625" style="1929"/>
    <col min="5140" max="5140" width="12.85546875" style="1929" customWidth="1"/>
    <col min="5141" max="5141" width="23.42578125" style="1929" customWidth="1"/>
    <col min="5142" max="5143" width="9.140625" style="1929"/>
    <col min="5144" max="5144" width="10.5703125" style="1929" bestFit="1" customWidth="1"/>
    <col min="5145" max="5145" width="11.28515625" style="1929" customWidth="1"/>
    <col min="5146" max="5376" width="9.140625" style="1929"/>
    <col min="5377" max="5377" width="67.42578125" style="1929" customWidth="1"/>
    <col min="5378" max="5378" width="15.7109375" style="1929" bestFit="1" customWidth="1"/>
    <col min="5379" max="5379" width="13.28515625" style="1929" customWidth="1"/>
    <col min="5380" max="5380" width="9.5703125" style="1929" bestFit="1" customWidth="1"/>
    <col min="5381" max="5381" width="15.7109375" style="1929" bestFit="1" customWidth="1"/>
    <col min="5382" max="5382" width="13.85546875" style="1929" customWidth="1"/>
    <col min="5383" max="5383" width="9.5703125" style="1929" bestFit="1" customWidth="1"/>
    <col min="5384" max="5384" width="15.7109375" style="1929" bestFit="1" customWidth="1"/>
    <col min="5385" max="5385" width="13.28515625" style="1929" customWidth="1"/>
    <col min="5386" max="5386" width="9.5703125" style="1929" bestFit="1" customWidth="1"/>
    <col min="5387" max="5387" width="15.7109375" style="1929" bestFit="1" customWidth="1"/>
    <col min="5388" max="5388" width="13.5703125" style="1929" customWidth="1"/>
    <col min="5389" max="5389" width="9.5703125" style="1929" bestFit="1" customWidth="1"/>
    <col min="5390" max="5390" width="15.7109375" style="1929" bestFit="1" customWidth="1"/>
    <col min="5391" max="5391" width="14.140625" style="1929" customWidth="1"/>
    <col min="5392" max="5392" width="9.7109375" style="1929" bestFit="1" customWidth="1"/>
    <col min="5393" max="5394" width="10.7109375" style="1929" customWidth="1"/>
    <col min="5395" max="5395" width="9.140625" style="1929"/>
    <col min="5396" max="5396" width="12.85546875" style="1929" customWidth="1"/>
    <col min="5397" max="5397" width="23.42578125" style="1929" customWidth="1"/>
    <col min="5398" max="5399" width="9.140625" style="1929"/>
    <col min="5400" max="5400" width="10.5703125" style="1929" bestFit="1" customWidth="1"/>
    <col min="5401" max="5401" width="11.28515625" style="1929" customWidth="1"/>
    <col min="5402" max="5632" width="9.140625" style="1929"/>
    <col min="5633" max="5633" width="67.42578125" style="1929" customWidth="1"/>
    <col min="5634" max="5634" width="15.7109375" style="1929" bestFit="1" customWidth="1"/>
    <col min="5635" max="5635" width="13.28515625" style="1929" customWidth="1"/>
    <col min="5636" max="5636" width="9.5703125" style="1929" bestFit="1" customWidth="1"/>
    <col min="5637" max="5637" width="15.7109375" style="1929" bestFit="1" customWidth="1"/>
    <col min="5638" max="5638" width="13.85546875" style="1929" customWidth="1"/>
    <col min="5639" max="5639" width="9.5703125" style="1929" bestFit="1" customWidth="1"/>
    <col min="5640" max="5640" width="15.7109375" style="1929" bestFit="1" customWidth="1"/>
    <col min="5641" max="5641" width="13.28515625" style="1929" customWidth="1"/>
    <col min="5642" max="5642" width="9.5703125" style="1929" bestFit="1" customWidth="1"/>
    <col min="5643" max="5643" width="15.7109375" style="1929" bestFit="1" customWidth="1"/>
    <col min="5644" max="5644" width="13.5703125" style="1929" customWidth="1"/>
    <col min="5645" max="5645" width="9.5703125" style="1929" bestFit="1" customWidth="1"/>
    <col min="5646" max="5646" width="15.7109375" style="1929" bestFit="1" customWidth="1"/>
    <col min="5647" max="5647" width="14.140625" style="1929" customWidth="1"/>
    <col min="5648" max="5648" width="9.7109375" style="1929" bestFit="1" customWidth="1"/>
    <col min="5649" max="5650" width="10.7109375" style="1929" customWidth="1"/>
    <col min="5651" max="5651" width="9.140625" style="1929"/>
    <col min="5652" max="5652" width="12.85546875" style="1929" customWidth="1"/>
    <col min="5653" max="5653" width="23.42578125" style="1929" customWidth="1"/>
    <col min="5654" max="5655" width="9.140625" style="1929"/>
    <col min="5656" max="5656" width="10.5703125" style="1929" bestFit="1" customWidth="1"/>
    <col min="5657" max="5657" width="11.28515625" style="1929" customWidth="1"/>
    <col min="5658" max="5888" width="9.140625" style="1929"/>
    <col min="5889" max="5889" width="67.42578125" style="1929" customWidth="1"/>
    <col min="5890" max="5890" width="15.7109375" style="1929" bestFit="1" customWidth="1"/>
    <col min="5891" max="5891" width="13.28515625" style="1929" customWidth="1"/>
    <col min="5892" max="5892" width="9.5703125" style="1929" bestFit="1" customWidth="1"/>
    <col min="5893" max="5893" width="15.7109375" style="1929" bestFit="1" customWidth="1"/>
    <col min="5894" max="5894" width="13.85546875" style="1929" customWidth="1"/>
    <col min="5895" max="5895" width="9.5703125" style="1929" bestFit="1" customWidth="1"/>
    <col min="5896" max="5896" width="15.7109375" style="1929" bestFit="1" customWidth="1"/>
    <col min="5897" max="5897" width="13.28515625" style="1929" customWidth="1"/>
    <col min="5898" max="5898" width="9.5703125" style="1929" bestFit="1" customWidth="1"/>
    <col min="5899" max="5899" width="15.7109375" style="1929" bestFit="1" customWidth="1"/>
    <col min="5900" max="5900" width="13.5703125" style="1929" customWidth="1"/>
    <col min="5901" max="5901" width="9.5703125" style="1929" bestFit="1" customWidth="1"/>
    <col min="5902" max="5902" width="15.7109375" style="1929" bestFit="1" customWidth="1"/>
    <col min="5903" max="5903" width="14.140625" style="1929" customWidth="1"/>
    <col min="5904" max="5904" width="9.7109375" style="1929" bestFit="1" customWidth="1"/>
    <col min="5905" max="5906" width="10.7109375" style="1929" customWidth="1"/>
    <col min="5907" max="5907" width="9.140625" style="1929"/>
    <col min="5908" max="5908" width="12.85546875" style="1929" customWidth="1"/>
    <col min="5909" max="5909" width="23.42578125" style="1929" customWidth="1"/>
    <col min="5910" max="5911" width="9.140625" style="1929"/>
    <col min="5912" max="5912" width="10.5703125" style="1929" bestFit="1" customWidth="1"/>
    <col min="5913" max="5913" width="11.28515625" style="1929" customWidth="1"/>
    <col min="5914" max="6144" width="9.140625" style="1929"/>
    <col min="6145" max="6145" width="67.42578125" style="1929" customWidth="1"/>
    <col min="6146" max="6146" width="15.7109375" style="1929" bestFit="1" customWidth="1"/>
    <col min="6147" max="6147" width="13.28515625" style="1929" customWidth="1"/>
    <col min="6148" max="6148" width="9.5703125" style="1929" bestFit="1" customWidth="1"/>
    <col min="6149" max="6149" width="15.7109375" style="1929" bestFit="1" customWidth="1"/>
    <col min="6150" max="6150" width="13.85546875" style="1929" customWidth="1"/>
    <col min="6151" max="6151" width="9.5703125" style="1929" bestFit="1" customWidth="1"/>
    <col min="6152" max="6152" width="15.7109375" style="1929" bestFit="1" customWidth="1"/>
    <col min="6153" max="6153" width="13.28515625" style="1929" customWidth="1"/>
    <col min="6154" max="6154" width="9.5703125" style="1929" bestFit="1" customWidth="1"/>
    <col min="6155" max="6155" width="15.7109375" style="1929" bestFit="1" customWidth="1"/>
    <col min="6156" max="6156" width="13.5703125" style="1929" customWidth="1"/>
    <col min="6157" max="6157" width="9.5703125" style="1929" bestFit="1" customWidth="1"/>
    <col min="6158" max="6158" width="15.7109375" style="1929" bestFit="1" customWidth="1"/>
    <col min="6159" max="6159" width="14.140625" style="1929" customWidth="1"/>
    <col min="6160" max="6160" width="9.7109375" style="1929" bestFit="1" customWidth="1"/>
    <col min="6161" max="6162" width="10.7109375" style="1929" customWidth="1"/>
    <col min="6163" max="6163" width="9.140625" style="1929"/>
    <col min="6164" max="6164" width="12.85546875" style="1929" customWidth="1"/>
    <col min="6165" max="6165" width="23.42578125" style="1929" customWidth="1"/>
    <col min="6166" max="6167" width="9.140625" style="1929"/>
    <col min="6168" max="6168" width="10.5703125" style="1929" bestFit="1" customWidth="1"/>
    <col min="6169" max="6169" width="11.28515625" style="1929" customWidth="1"/>
    <col min="6170" max="6400" width="9.140625" style="1929"/>
    <col min="6401" max="6401" width="67.42578125" style="1929" customWidth="1"/>
    <col min="6402" max="6402" width="15.7109375" style="1929" bestFit="1" customWidth="1"/>
    <col min="6403" max="6403" width="13.28515625" style="1929" customWidth="1"/>
    <col min="6404" max="6404" width="9.5703125" style="1929" bestFit="1" customWidth="1"/>
    <col min="6405" max="6405" width="15.7109375" style="1929" bestFit="1" customWidth="1"/>
    <col min="6406" max="6406" width="13.85546875" style="1929" customWidth="1"/>
    <col min="6407" max="6407" width="9.5703125" style="1929" bestFit="1" customWidth="1"/>
    <col min="6408" max="6408" width="15.7109375" style="1929" bestFit="1" customWidth="1"/>
    <col min="6409" max="6409" width="13.28515625" style="1929" customWidth="1"/>
    <col min="6410" max="6410" width="9.5703125" style="1929" bestFit="1" customWidth="1"/>
    <col min="6411" max="6411" width="15.7109375" style="1929" bestFit="1" customWidth="1"/>
    <col min="6412" max="6412" width="13.5703125" style="1929" customWidth="1"/>
    <col min="6413" max="6413" width="9.5703125" style="1929" bestFit="1" customWidth="1"/>
    <col min="6414" max="6414" width="15.7109375" style="1929" bestFit="1" customWidth="1"/>
    <col min="6415" max="6415" width="14.140625" style="1929" customWidth="1"/>
    <col min="6416" max="6416" width="9.7109375" style="1929" bestFit="1" customWidth="1"/>
    <col min="6417" max="6418" width="10.7109375" style="1929" customWidth="1"/>
    <col min="6419" max="6419" width="9.140625" style="1929"/>
    <col min="6420" max="6420" width="12.85546875" style="1929" customWidth="1"/>
    <col min="6421" max="6421" width="23.42578125" style="1929" customWidth="1"/>
    <col min="6422" max="6423" width="9.140625" style="1929"/>
    <col min="6424" max="6424" width="10.5703125" style="1929" bestFit="1" customWidth="1"/>
    <col min="6425" max="6425" width="11.28515625" style="1929" customWidth="1"/>
    <col min="6426" max="6656" width="9.140625" style="1929"/>
    <col min="6657" max="6657" width="67.42578125" style="1929" customWidth="1"/>
    <col min="6658" max="6658" width="15.7109375" style="1929" bestFit="1" customWidth="1"/>
    <col min="6659" max="6659" width="13.28515625" style="1929" customWidth="1"/>
    <col min="6660" max="6660" width="9.5703125" style="1929" bestFit="1" customWidth="1"/>
    <col min="6661" max="6661" width="15.7109375" style="1929" bestFit="1" customWidth="1"/>
    <col min="6662" max="6662" width="13.85546875" style="1929" customWidth="1"/>
    <col min="6663" max="6663" width="9.5703125" style="1929" bestFit="1" customWidth="1"/>
    <col min="6664" max="6664" width="15.7109375" style="1929" bestFit="1" customWidth="1"/>
    <col min="6665" max="6665" width="13.28515625" style="1929" customWidth="1"/>
    <col min="6666" max="6666" width="9.5703125" style="1929" bestFit="1" customWidth="1"/>
    <col min="6667" max="6667" width="15.7109375" style="1929" bestFit="1" customWidth="1"/>
    <col min="6668" max="6668" width="13.5703125" style="1929" customWidth="1"/>
    <col min="6669" max="6669" width="9.5703125" style="1929" bestFit="1" customWidth="1"/>
    <col min="6670" max="6670" width="15.7109375" style="1929" bestFit="1" customWidth="1"/>
    <col min="6671" max="6671" width="14.140625" style="1929" customWidth="1"/>
    <col min="6672" max="6672" width="9.7109375" style="1929" bestFit="1" customWidth="1"/>
    <col min="6673" max="6674" width="10.7109375" style="1929" customWidth="1"/>
    <col min="6675" max="6675" width="9.140625" style="1929"/>
    <col min="6676" max="6676" width="12.85546875" style="1929" customWidth="1"/>
    <col min="6677" max="6677" width="23.42578125" style="1929" customWidth="1"/>
    <col min="6678" max="6679" width="9.140625" style="1929"/>
    <col min="6680" max="6680" width="10.5703125" style="1929" bestFit="1" customWidth="1"/>
    <col min="6681" max="6681" width="11.28515625" style="1929" customWidth="1"/>
    <col min="6682" max="6912" width="9.140625" style="1929"/>
    <col min="6913" max="6913" width="67.42578125" style="1929" customWidth="1"/>
    <col min="6914" max="6914" width="15.7109375" style="1929" bestFit="1" customWidth="1"/>
    <col min="6915" max="6915" width="13.28515625" style="1929" customWidth="1"/>
    <col min="6916" max="6916" width="9.5703125" style="1929" bestFit="1" customWidth="1"/>
    <col min="6917" max="6917" width="15.7109375" style="1929" bestFit="1" customWidth="1"/>
    <col min="6918" max="6918" width="13.85546875" style="1929" customWidth="1"/>
    <col min="6919" max="6919" width="9.5703125" style="1929" bestFit="1" customWidth="1"/>
    <col min="6920" max="6920" width="15.7109375" style="1929" bestFit="1" customWidth="1"/>
    <col min="6921" max="6921" width="13.28515625" style="1929" customWidth="1"/>
    <col min="6922" max="6922" width="9.5703125" style="1929" bestFit="1" customWidth="1"/>
    <col min="6923" max="6923" width="15.7109375" style="1929" bestFit="1" customWidth="1"/>
    <col min="6924" max="6924" width="13.5703125" style="1929" customWidth="1"/>
    <col min="6925" max="6925" width="9.5703125" style="1929" bestFit="1" customWidth="1"/>
    <col min="6926" max="6926" width="15.7109375" style="1929" bestFit="1" customWidth="1"/>
    <col min="6927" max="6927" width="14.140625" style="1929" customWidth="1"/>
    <col min="6928" max="6928" width="9.7109375" style="1929" bestFit="1" customWidth="1"/>
    <col min="6929" max="6930" width="10.7109375" style="1929" customWidth="1"/>
    <col min="6931" max="6931" width="9.140625" style="1929"/>
    <col min="6932" max="6932" width="12.85546875" style="1929" customWidth="1"/>
    <col min="6933" max="6933" width="23.42578125" style="1929" customWidth="1"/>
    <col min="6934" max="6935" width="9.140625" style="1929"/>
    <col min="6936" max="6936" width="10.5703125" style="1929" bestFit="1" customWidth="1"/>
    <col min="6937" max="6937" width="11.28515625" style="1929" customWidth="1"/>
    <col min="6938" max="7168" width="9.140625" style="1929"/>
    <col min="7169" max="7169" width="67.42578125" style="1929" customWidth="1"/>
    <col min="7170" max="7170" width="15.7109375" style="1929" bestFit="1" customWidth="1"/>
    <col min="7171" max="7171" width="13.28515625" style="1929" customWidth="1"/>
    <col min="7172" max="7172" width="9.5703125" style="1929" bestFit="1" customWidth="1"/>
    <col min="7173" max="7173" width="15.7109375" style="1929" bestFit="1" customWidth="1"/>
    <col min="7174" max="7174" width="13.85546875" style="1929" customWidth="1"/>
    <col min="7175" max="7175" width="9.5703125" style="1929" bestFit="1" customWidth="1"/>
    <col min="7176" max="7176" width="15.7109375" style="1929" bestFit="1" customWidth="1"/>
    <col min="7177" max="7177" width="13.28515625" style="1929" customWidth="1"/>
    <col min="7178" max="7178" width="9.5703125" style="1929" bestFit="1" customWidth="1"/>
    <col min="7179" max="7179" width="15.7109375" style="1929" bestFit="1" customWidth="1"/>
    <col min="7180" max="7180" width="13.5703125" style="1929" customWidth="1"/>
    <col min="7181" max="7181" width="9.5703125" style="1929" bestFit="1" customWidth="1"/>
    <col min="7182" max="7182" width="15.7109375" style="1929" bestFit="1" customWidth="1"/>
    <col min="7183" max="7183" width="14.140625" style="1929" customWidth="1"/>
    <col min="7184" max="7184" width="9.7109375" style="1929" bestFit="1" customWidth="1"/>
    <col min="7185" max="7186" width="10.7109375" style="1929" customWidth="1"/>
    <col min="7187" max="7187" width="9.140625" style="1929"/>
    <col min="7188" max="7188" width="12.85546875" style="1929" customWidth="1"/>
    <col min="7189" max="7189" width="23.42578125" style="1929" customWidth="1"/>
    <col min="7190" max="7191" width="9.140625" style="1929"/>
    <col min="7192" max="7192" width="10.5703125" style="1929" bestFit="1" customWidth="1"/>
    <col min="7193" max="7193" width="11.28515625" style="1929" customWidth="1"/>
    <col min="7194" max="7424" width="9.140625" style="1929"/>
    <col min="7425" max="7425" width="67.42578125" style="1929" customWidth="1"/>
    <col min="7426" max="7426" width="15.7109375" style="1929" bestFit="1" customWidth="1"/>
    <col min="7427" max="7427" width="13.28515625" style="1929" customWidth="1"/>
    <col min="7428" max="7428" width="9.5703125" style="1929" bestFit="1" customWidth="1"/>
    <col min="7429" max="7429" width="15.7109375" style="1929" bestFit="1" customWidth="1"/>
    <col min="7430" max="7430" width="13.85546875" style="1929" customWidth="1"/>
    <col min="7431" max="7431" width="9.5703125" style="1929" bestFit="1" customWidth="1"/>
    <col min="7432" max="7432" width="15.7109375" style="1929" bestFit="1" customWidth="1"/>
    <col min="7433" max="7433" width="13.28515625" style="1929" customWidth="1"/>
    <col min="7434" max="7434" width="9.5703125" style="1929" bestFit="1" customWidth="1"/>
    <col min="7435" max="7435" width="15.7109375" style="1929" bestFit="1" customWidth="1"/>
    <col min="7436" max="7436" width="13.5703125" style="1929" customWidth="1"/>
    <col min="7437" max="7437" width="9.5703125" style="1929" bestFit="1" customWidth="1"/>
    <col min="7438" max="7438" width="15.7109375" style="1929" bestFit="1" customWidth="1"/>
    <col min="7439" max="7439" width="14.140625" style="1929" customWidth="1"/>
    <col min="7440" max="7440" width="9.7109375" style="1929" bestFit="1" customWidth="1"/>
    <col min="7441" max="7442" width="10.7109375" style="1929" customWidth="1"/>
    <col min="7443" max="7443" width="9.140625" style="1929"/>
    <col min="7444" max="7444" width="12.85546875" style="1929" customWidth="1"/>
    <col min="7445" max="7445" width="23.42578125" style="1929" customWidth="1"/>
    <col min="7446" max="7447" width="9.140625" style="1929"/>
    <col min="7448" max="7448" width="10.5703125" style="1929" bestFit="1" customWidth="1"/>
    <col min="7449" max="7449" width="11.28515625" style="1929" customWidth="1"/>
    <col min="7450" max="7680" width="9.140625" style="1929"/>
    <col min="7681" max="7681" width="67.42578125" style="1929" customWidth="1"/>
    <col min="7682" max="7682" width="15.7109375" style="1929" bestFit="1" customWidth="1"/>
    <col min="7683" max="7683" width="13.28515625" style="1929" customWidth="1"/>
    <col min="7684" max="7684" width="9.5703125" style="1929" bestFit="1" customWidth="1"/>
    <col min="7685" max="7685" width="15.7109375" style="1929" bestFit="1" customWidth="1"/>
    <col min="7686" max="7686" width="13.85546875" style="1929" customWidth="1"/>
    <col min="7687" max="7687" width="9.5703125" style="1929" bestFit="1" customWidth="1"/>
    <col min="7688" max="7688" width="15.7109375" style="1929" bestFit="1" customWidth="1"/>
    <col min="7689" max="7689" width="13.28515625" style="1929" customWidth="1"/>
    <col min="7690" max="7690" width="9.5703125" style="1929" bestFit="1" customWidth="1"/>
    <col min="7691" max="7691" width="15.7109375" style="1929" bestFit="1" customWidth="1"/>
    <col min="7692" max="7692" width="13.5703125" style="1929" customWidth="1"/>
    <col min="7693" max="7693" width="9.5703125" style="1929" bestFit="1" customWidth="1"/>
    <col min="7694" max="7694" width="15.7109375" style="1929" bestFit="1" customWidth="1"/>
    <col min="7695" max="7695" width="14.140625" style="1929" customWidth="1"/>
    <col min="7696" max="7696" width="9.7109375" style="1929" bestFit="1" customWidth="1"/>
    <col min="7697" max="7698" width="10.7109375" style="1929" customWidth="1"/>
    <col min="7699" max="7699" width="9.140625" style="1929"/>
    <col min="7700" max="7700" width="12.85546875" style="1929" customWidth="1"/>
    <col min="7701" max="7701" width="23.42578125" style="1929" customWidth="1"/>
    <col min="7702" max="7703" width="9.140625" style="1929"/>
    <col min="7704" max="7704" width="10.5703125" style="1929" bestFit="1" customWidth="1"/>
    <col min="7705" max="7705" width="11.28515625" style="1929" customWidth="1"/>
    <col min="7706" max="7936" width="9.140625" style="1929"/>
    <col min="7937" max="7937" width="67.42578125" style="1929" customWidth="1"/>
    <col min="7938" max="7938" width="15.7109375" style="1929" bestFit="1" customWidth="1"/>
    <col min="7939" max="7939" width="13.28515625" style="1929" customWidth="1"/>
    <col min="7940" max="7940" width="9.5703125" style="1929" bestFit="1" customWidth="1"/>
    <col min="7941" max="7941" width="15.7109375" style="1929" bestFit="1" customWidth="1"/>
    <col min="7942" max="7942" width="13.85546875" style="1929" customWidth="1"/>
    <col min="7943" max="7943" width="9.5703125" style="1929" bestFit="1" customWidth="1"/>
    <col min="7944" max="7944" width="15.7109375" style="1929" bestFit="1" customWidth="1"/>
    <col min="7945" max="7945" width="13.28515625" style="1929" customWidth="1"/>
    <col min="7946" max="7946" width="9.5703125" style="1929" bestFit="1" customWidth="1"/>
    <col min="7947" max="7947" width="15.7109375" style="1929" bestFit="1" customWidth="1"/>
    <col min="7948" max="7948" width="13.5703125" style="1929" customWidth="1"/>
    <col min="7949" max="7949" width="9.5703125" style="1929" bestFit="1" customWidth="1"/>
    <col min="7950" max="7950" width="15.7109375" style="1929" bestFit="1" customWidth="1"/>
    <col min="7951" max="7951" width="14.140625" style="1929" customWidth="1"/>
    <col min="7952" max="7952" width="9.7109375" style="1929" bestFit="1" customWidth="1"/>
    <col min="7953" max="7954" width="10.7109375" style="1929" customWidth="1"/>
    <col min="7955" max="7955" width="9.140625" style="1929"/>
    <col min="7956" max="7956" width="12.85546875" style="1929" customWidth="1"/>
    <col min="7957" max="7957" width="23.42578125" style="1929" customWidth="1"/>
    <col min="7958" max="7959" width="9.140625" style="1929"/>
    <col min="7960" max="7960" width="10.5703125" style="1929" bestFit="1" customWidth="1"/>
    <col min="7961" max="7961" width="11.28515625" style="1929" customWidth="1"/>
    <col min="7962" max="8192" width="9.140625" style="1929"/>
    <col min="8193" max="8193" width="67.42578125" style="1929" customWidth="1"/>
    <col min="8194" max="8194" width="15.7109375" style="1929" bestFit="1" customWidth="1"/>
    <col min="8195" max="8195" width="13.28515625" style="1929" customWidth="1"/>
    <col min="8196" max="8196" width="9.5703125" style="1929" bestFit="1" customWidth="1"/>
    <col min="8197" max="8197" width="15.7109375" style="1929" bestFit="1" customWidth="1"/>
    <col min="8198" max="8198" width="13.85546875" style="1929" customWidth="1"/>
    <col min="8199" max="8199" width="9.5703125" style="1929" bestFit="1" customWidth="1"/>
    <col min="8200" max="8200" width="15.7109375" style="1929" bestFit="1" customWidth="1"/>
    <col min="8201" max="8201" width="13.28515625" style="1929" customWidth="1"/>
    <col min="8202" max="8202" width="9.5703125" style="1929" bestFit="1" customWidth="1"/>
    <col min="8203" max="8203" width="15.7109375" style="1929" bestFit="1" customWidth="1"/>
    <col min="8204" max="8204" width="13.5703125" style="1929" customWidth="1"/>
    <col min="8205" max="8205" width="9.5703125" style="1929" bestFit="1" customWidth="1"/>
    <col min="8206" max="8206" width="15.7109375" style="1929" bestFit="1" customWidth="1"/>
    <col min="8207" max="8207" width="14.140625" style="1929" customWidth="1"/>
    <col min="8208" max="8208" width="9.7109375" style="1929" bestFit="1" customWidth="1"/>
    <col min="8209" max="8210" width="10.7109375" style="1929" customWidth="1"/>
    <col min="8211" max="8211" width="9.140625" style="1929"/>
    <col min="8212" max="8212" width="12.85546875" style="1929" customWidth="1"/>
    <col min="8213" max="8213" width="23.42578125" style="1929" customWidth="1"/>
    <col min="8214" max="8215" width="9.140625" style="1929"/>
    <col min="8216" max="8216" width="10.5703125" style="1929" bestFit="1" customWidth="1"/>
    <col min="8217" max="8217" width="11.28515625" style="1929" customWidth="1"/>
    <col min="8218" max="8448" width="9.140625" style="1929"/>
    <col min="8449" max="8449" width="67.42578125" style="1929" customWidth="1"/>
    <col min="8450" max="8450" width="15.7109375" style="1929" bestFit="1" customWidth="1"/>
    <col min="8451" max="8451" width="13.28515625" style="1929" customWidth="1"/>
    <col min="8452" max="8452" width="9.5703125" style="1929" bestFit="1" customWidth="1"/>
    <col min="8453" max="8453" width="15.7109375" style="1929" bestFit="1" customWidth="1"/>
    <col min="8454" max="8454" width="13.85546875" style="1929" customWidth="1"/>
    <col min="8455" max="8455" width="9.5703125" style="1929" bestFit="1" customWidth="1"/>
    <col min="8456" max="8456" width="15.7109375" style="1929" bestFit="1" customWidth="1"/>
    <col min="8457" max="8457" width="13.28515625" style="1929" customWidth="1"/>
    <col min="8458" max="8458" width="9.5703125" style="1929" bestFit="1" customWidth="1"/>
    <col min="8459" max="8459" width="15.7109375" style="1929" bestFit="1" customWidth="1"/>
    <col min="8460" max="8460" width="13.5703125" style="1929" customWidth="1"/>
    <col min="8461" max="8461" width="9.5703125" style="1929" bestFit="1" customWidth="1"/>
    <col min="8462" max="8462" width="15.7109375" style="1929" bestFit="1" customWidth="1"/>
    <col min="8463" max="8463" width="14.140625" style="1929" customWidth="1"/>
    <col min="8464" max="8464" width="9.7109375" style="1929" bestFit="1" customWidth="1"/>
    <col min="8465" max="8466" width="10.7109375" style="1929" customWidth="1"/>
    <col min="8467" max="8467" width="9.140625" style="1929"/>
    <col min="8468" max="8468" width="12.85546875" style="1929" customWidth="1"/>
    <col min="8469" max="8469" width="23.42578125" style="1929" customWidth="1"/>
    <col min="8470" max="8471" width="9.140625" style="1929"/>
    <col min="8472" max="8472" width="10.5703125" style="1929" bestFit="1" customWidth="1"/>
    <col min="8473" max="8473" width="11.28515625" style="1929" customWidth="1"/>
    <col min="8474" max="8704" width="9.140625" style="1929"/>
    <col min="8705" max="8705" width="67.42578125" style="1929" customWidth="1"/>
    <col min="8706" max="8706" width="15.7109375" style="1929" bestFit="1" customWidth="1"/>
    <col min="8707" max="8707" width="13.28515625" style="1929" customWidth="1"/>
    <col min="8708" max="8708" width="9.5703125" style="1929" bestFit="1" customWidth="1"/>
    <col min="8709" max="8709" width="15.7109375" style="1929" bestFit="1" customWidth="1"/>
    <col min="8710" max="8710" width="13.85546875" style="1929" customWidth="1"/>
    <col min="8711" max="8711" width="9.5703125" style="1929" bestFit="1" customWidth="1"/>
    <col min="8712" max="8712" width="15.7109375" style="1929" bestFit="1" customWidth="1"/>
    <col min="8713" max="8713" width="13.28515625" style="1929" customWidth="1"/>
    <col min="8714" max="8714" width="9.5703125" style="1929" bestFit="1" customWidth="1"/>
    <col min="8715" max="8715" width="15.7109375" style="1929" bestFit="1" customWidth="1"/>
    <col min="8716" max="8716" width="13.5703125" style="1929" customWidth="1"/>
    <col min="8717" max="8717" width="9.5703125" style="1929" bestFit="1" customWidth="1"/>
    <col min="8718" max="8718" width="15.7109375" style="1929" bestFit="1" customWidth="1"/>
    <col min="8719" max="8719" width="14.140625" style="1929" customWidth="1"/>
    <col min="8720" max="8720" width="9.7109375" style="1929" bestFit="1" customWidth="1"/>
    <col min="8721" max="8722" width="10.7109375" style="1929" customWidth="1"/>
    <col min="8723" max="8723" width="9.140625" style="1929"/>
    <col min="8724" max="8724" width="12.85546875" style="1929" customWidth="1"/>
    <col min="8725" max="8725" width="23.42578125" style="1929" customWidth="1"/>
    <col min="8726" max="8727" width="9.140625" style="1929"/>
    <col min="8728" max="8728" width="10.5703125" style="1929" bestFit="1" customWidth="1"/>
    <col min="8729" max="8729" width="11.28515625" style="1929" customWidth="1"/>
    <col min="8730" max="8960" width="9.140625" style="1929"/>
    <col min="8961" max="8961" width="67.42578125" style="1929" customWidth="1"/>
    <col min="8962" max="8962" width="15.7109375" style="1929" bestFit="1" customWidth="1"/>
    <col min="8963" max="8963" width="13.28515625" style="1929" customWidth="1"/>
    <col min="8964" max="8964" width="9.5703125" style="1929" bestFit="1" customWidth="1"/>
    <col min="8965" max="8965" width="15.7109375" style="1929" bestFit="1" customWidth="1"/>
    <col min="8966" max="8966" width="13.85546875" style="1929" customWidth="1"/>
    <col min="8967" max="8967" width="9.5703125" style="1929" bestFit="1" customWidth="1"/>
    <col min="8968" max="8968" width="15.7109375" style="1929" bestFit="1" customWidth="1"/>
    <col min="8969" max="8969" width="13.28515625" style="1929" customWidth="1"/>
    <col min="8970" max="8970" width="9.5703125" style="1929" bestFit="1" customWidth="1"/>
    <col min="8971" max="8971" width="15.7109375" style="1929" bestFit="1" customWidth="1"/>
    <col min="8972" max="8972" width="13.5703125" style="1929" customWidth="1"/>
    <col min="8973" max="8973" width="9.5703125" style="1929" bestFit="1" customWidth="1"/>
    <col min="8974" max="8974" width="15.7109375" style="1929" bestFit="1" customWidth="1"/>
    <col min="8975" max="8975" width="14.140625" style="1929" customWidth="1"/>
    <col min="8976" max="8976" width="9.7109375" style="1929" bestFit="1" customWidth="1"/>
    <col min="8977" max="8978" width="10.7109375" style="1929" customWidth="1"/>
    <col min="8979" max="8979" width="9.140625" style="1929"/>
    <col min="8980" max="8980" width="12.85546875" style="1929" customWidth="1"/>
    <col min="8981" max="8981" width="23.42578125" style="1929" customWidth="1"/>
    <col min="8982" max="8983" width="9.140625" style="1929"/>
    <col min="8984" max="8984" width="10.5703125" style="1929" bestFit="1" customWidth="1"/>
    <col min="8985" max="8985" width="11.28515625" style="1929" customWidth="1"/>
    <col min="8986" max="9216" width="9.140625" style="1929"/>
    <col min="9217" max="9217" width="67.42578125" style="1929" customWidth="1"/>
    <col min="9218" max="9218" width="15.7109375" style="1929" bestFit="1" customWidth="1"/>
    <col min="9219" max="9219" width="13.28515625" style="1929" customWidth="1"/>
    <col min="9220" max="9220" width="9.5703125" style="1929" bestFit="1" customWidth="1"/>
    <col min="9221" max="9221" width="15.7109375" style="1929" bestFit="1" customWidth="1"/>
    <col min="9222" max="9222" width="13.85546875" style="1929" customWidth="1"/>
    <col min="9223" max="9223" width="9.5703125" style="1929" bestFit="1" customWidth="1"/>
    <col min="9224" max="9224" width="15.7109375" style="1929" bestFit="1" customWidth="1"/>
    <col min="9225" max="9225" width="13.28515625" style="1929" customWidth="1"/>
    <col min="9226" max="9226" width="9.5703125" style="1929" bestFit="1" customWidth="1"/>
    <col min="9227" max="9227" width="15.7109375" style="1929" bestFit="1" customWidth="1"/>
    <col min="9228" max="9228" width="13.5703125" style="1929" customWidth="1"/>
    <col min="9229" max="9229" width="9.5703125" style="1929" bestFit="1" customWidth="1"/>
    <col min="9230" max="9230" width="15.7109375" style="1929" bestFit="1" customWidth="1"/>
    <col min="9231" max="9231" width="14.140625" style="1929" customWidth="1"/>
    <col min="9232" max="9232" width="9.7109375" style="1929" bestFit="1" customWidth="1"/>
    <col min="9233" max="9234" width="10.7109375" style="1929" customWidth="1"/>
    <col min="9235" max="9235" width="9.140625" style="1929"/>
    <col min="9236" max="9236" width="12.85546875" style="1929" customWidth="1"/>
    <col min="9237" max="9237" width="23.42578125" style="1929" customWidth="1"/>
    <col min="9238" max="9239" width="9.140625" style="1929"/>
    <col min="9240" max="9240" width="10.5703125" style="1929" bestFit="1" customWidth="1"/>
    <col min="9241" max="9241" width="11.28515625" style="1929" customWidth="1"/>
    <col min="9242" max="9472" width="9.140625" style="1929"/>
    <col min="9473" max="9473" width="67.42578125" style="1929" customWidth="1"/>
    <col min="9474" max="9474" width="15.7109375" style="1929" bestFit="1" customWidth="1"/>
    <col min="9475" max="9475" width="13.28515625" style="1929" customWidth="1"/>
    <col min="9476" max="9476" width="9.5703125" style="1929" bestFit="1" customWidth="1"/>
    <col min="9477" max="9477" width="15.7109375" style="1929" bestFit="1" customWidth="1"/>
    <col min="9478" max="9478" width="13.85546875" style="1929" customWidth="1"/>
    <col min="9479" max="9479" width="9.5703125" style="1929" bestFit="1" customWidth="1"/>
    <col min="9480" max="9480" width="15.7109375" style="1929" bestFit="1" customWidth="1"/>
    <col min="9481" max="9481" width="13.28515625" style="1929" customWidth="1"/>
    <col min="9482" max="9482" width="9.5703125" style="1929" bestFit="1" customWidth="1"/>
    <col min="9483" max="9483" width="15.7109375" style="1929" bestFit="1" customWidth="1"/>
    <col min="9484" max="9484" width="13.5703125" style="1929" customWidth="1"/>
    <col min="9485" max="9485" width="9.5703125" style="1929" bestFit="1" customWidth="1"/>
    <col min="9486" max="9486" width="15.7109375" style="1929" bestFit="1" customWidth="1"/>
    <col min="9487" max="9487" width="14.140625" style="1929" customWidth="1"/>
    <col min="9488" max="9488" width="9.7109375" style="1929" bestFit="1" customWidth="1"/>
    <col min="9489" max="9490" width="10.7109375" style="1929" customWidth="1"/>
    <col min="9491" max="9491" width="9.140625" style="1929"/>
    <col min="9492" max="9492" width="12.85546875" style="1929" customWidth="1"/>
    <col min="9493" max="9493" width="23.42578125" style="1929" customWidth="1"/>
    <col min="9494" max="9495" width="9.140625" style="1929"/>
    <col min="9496" max="9496" width="10.5703125" style="1929" bestFit="1" customWidth="1"/>
    <col min="9497" max="9497" width="11.28515625" style="1929" customWidth="1"/>
    <col min="9498" max="9728" width="9.140625" style="1929"/>
    <col min="9729" max="9729" width="67.42578125" style="1929" customWidth="1"/>
    <col min="9730" max="9730" width="15.7109375" style="1929" bestFit="1" customWidth="1"/>
    <col min="9731" max="9731" width="13.28515625" style="1929" customWidth="1"/>
    <col min="9732" max="9732" width="9.5703125" style="1929" bestFit="1" customWidth="1"/>
    <col min="9733" max="9733" width="15.7109375" style="1929" bestFit="1" customWidth="1"/>
    <col min="9734" max="9734" width="13.85546875" style="1929" customWidth="1"/>
    <col min="9735" max="9735" width="9.5703125" style="1929" bestFit="1" customWidth="1"/>
    <col min="9736" max="9736" width="15.7109375" style="1929" bestFit="1" customWidth="1"/>
    <col min="9737" max="9737" width="13.28515625" style="1929" customWidth="1"/>
    <col min="9738" max="9738" width="9.5703125" style="1929" bestFit="1" customWidth="1"/>
    <col min="9739" max="9739" width="15.7109375" style="1929" bestFit="1" customWidth="1"/>
    <col min="9740" max="9740" width="13.5703125" style="1929" customWidth="1"/>
    <col min="9741" max="9741" width="9.5703125" style="1929" bestFit="1" customWidth="1"/>
    <col min="9742" max="9742" width="15.7109375" style="1929" bestFit="1" customWidth="1"/>
    <col min="9743" max="9743" width="14.140625" style="1929" customWidth="1"/>
    <col min="9744" max="9744" width="9.7109375" style="1929" bestFit="1" customWidth="1"/>
    <col min="9745" max="9746" width="10.7109375" style="1929" customWidth="1"/>
    <col min="9747" max="9747" width="9.140625" style="1929"/>
    <col min="9748" max="9748" width="12.85546875" style="1929" customWidth="1"/>
    <col min="9749" max="9749" width="23.42578125" style="1929" customWidth="1"/>
    <col min="9750" max="9751" width="9.140625" style="1929"/>
    <col min="9752" max="9752" width="10.5703125" style="1929" bestFit="1" customWidth="1"/>
    <col min="9753" max="9753" width="11.28515625" style="1929" customWidth="1"/>
    <col min="9754" max="9984" width="9.140625" style="1929"/>
    <col min="9985" max="9985" width="67.42578125" style="1929" customWidth="1"/>
    <col min="9986" max="9986" width="15.7109375" style="1929" bestFit="1" customWidth="1"/>
    <col min="9987" max="9987" width="13.28515625" style="1929" customWidth="1"/>
    <col min="9988" max="9988" width="9.5703125" style="1929" bestFit="1" customWidth="1"/>
    <col min="9989" max="9989" width="15.7109375" style="1929" bestFit="1" customWidth="1"/>
    <col min="9990" max="9990" width="13.85546875" style="1929" customWidth="1"/>
    <col min="9991" max="9991" width="9.5703125" style="1929" bestFit="1" customWidth="1"/>
    <col min="9992" max="9992" width="15.7109375" style="1929" bestFit="1" customWidth="1"/>
    <col min="9993" max="9993" width="13.28515625" style="1929" customWidth="1"/>
    <col min="9994" max="9994" width="9.5703125" style="1929" bestFit="1" customWidth="1"/>
    <col min="9995" max="9995" width="15.7109375" style="1929" bestFit="1" customWidth="1"/>
    <col min="9996" max="9996" width="13.5703125" style="1929" customWidth="1"/>
    <col min="9997" max="9997" width="9.5703125" style="1929" bestFit="1" customWidth="1"/>
    <col min="9998" max="9998" width="15.7109375" style="1929" bestFit="1" customWidth="1"/>
    <col min="9999" max="9999" width="14.140625" style="1929" customWidth="1"/>
    <col min="10000" max="10000" width="9.7109375" style="1929" bestFit="1" customWidth="1"/>
    <col min="10001" max="10002" width="10.7109375" style="1929" customWidth="1"/>
    <col min="10003" max="10003" width="9.140625" style="1929"/>
    <col min="10004" max="10004" width="12.85546875" style="1929" customWidth="1"/>
    <col min="10005" max="10005" width="23.42578125" style="1929" customWidth="1"/>
    <col min="10006" max="10007" width="9.140625" style="1929"/>
    <col min="10008" max="10008" width="10.5703125" style="1929" bestFit="1" customWidth="1"/>
    <col min="10009" max="10009" width="11.28515625" style="1929" customWidth="1"/>
    <col min="10010" max="10240" width="9.140625" style="1929"/>
    <col min="10241" max="10241" width="67.42578125" style="1929" customWidth="1"/>
    <col min="10242" max="10242" width="15.7109375" style="1929" bestFit="1" customWidth="1"/>
    <col min="10243" max="10243" width="13.28515625" style="1929" customWidth="1"/>
    <col min="10244" max="10244" width="9.5703125" style="1929" bestFit="1" customWidth="1"/>
    <col min="10245" max="10245" width="15.7109375" style="1929" bestFit="1" customWidth="1"/>
    <col min="10246" max="10246" width="13.85546875" style="1929" customWidth="1"/>
    <col min="10247" max="10247" width="9.5703125" style="1929" bestFit="1" customWidth="1"/>
    <col min="10248" max="10248" width="15.7109375" style="1929" bestFit="1" customWidth="1"/>
    <col min="10249" max="10249" width="13.28515625" style="1929" customWidth="1"/>
    <col min="10250" max="10250" width="9.5703125" style="1929" bestFit="1" customWidth="1"/>
    <col min="10251" max="10251" width="15.7109375" style="1929" bestFit="1" customWidth="1"/>
    <col min="10252" max="10252" width="13.5703125" style="1929" customWidth="1"/>
    <col min="10253" max="10253" width="9.5703125" style="1929" bestFit="1" customWidth="1"/>
    <col min="10254" max="10254" width="15.7109375" style="1929" bestFit="1" customWidth="1"/>
    <col min="10255" max="10255" width="14.140625" style="1929" customWidth="1"/>
    <col min="10256" max="10256" width="9.7109375" style="1929" bestFit="1" customWidth="1"/>
    <col min="10257" max="10258" width="10.7109375" style="1929" customWidth="1"/>
    <col min="10259" max="10259" width="9.140625" style="1929"/>
    <col min="10260" max="10260" width="12.85546875" style="1929" customWidth="1"/>
    <col min="10261" max="10261" width="23.42578125" style="1929" customWidth="1"/>
    <col min="10262" max="10263" width="9.140625" style="1929"/>
    <col min="10264" max="10264" width="10.5703125" style="1929" bestFit="1" customWidth="1"/>
    <col min="10265" max="10265" width="11.28515625" style="1929" customWidth="1"/>
    <col min="10266" max="10496" width="9.140625" style="1929"/>
    <col min="10497" max="10497" width="67.42578125" style="1929" customWidth="1"/>
    <col min="10498" max="10498" width="15.7109375" style="1929" bestFit="1" customWidth="1"/>
    <col min="10499" max="10499" width="13.28515625" style="1929" customWidth="1"/>
    <col min="10500" max="10500" width="9.5703125" style="1929" bestFit="1" customWidth="1"/>
    <col min="10501" max="10501" width="15.7109375" style="1929" bestFit="1" customWidth="1"/>
    <col min="10502" max="10502" width="13.85546875" style="1929" customWidth="1"/>
    <col min="10503" max="10503" width="9.5703125" style="1929" bestFit="1" customWidth="1"/>
    <col min="10504" max="10504" width="15.7109375" style="1929" bestFit="1" customWidth="1"/>
    <col min="10505" max="10505" width="13.28515625" style="1929" customWidth="1"/>
    <col min="10506" max="10506" width="9.5703125" style="1929" bestFit="1" customWidth="1"/>
    <col min="10507" max="10507" width="15.7109375" style="1929" bestFit="1" customWidth="1"/>
    <col min="10508" max="10508" width="13.5703125" style="1929" customWidth="1"/>
    <col min="10509" max="10509" width="9.5703125" style="1929" bestFit="1" customWidth="1"/>
    <col min="10510" max="10510" width="15.7109375" style="1929" bestFit="1" customWidth="1"/>
    <col min="10511" max="10511" width="14.140625" style="1929" customWidth="1"/>
    <col min="10512" max="10512" width="9.7109375" style="1929" bestFit="1" customWidth="1"/>
    <col min="10513" max="10514" width="10.7109375" style="1929" customWidth="1"/>
    <col min="10515" max="10515" width="9.140625" style="1929"/>
    <col min="10516" max="10516" width="12.85546875" style="1929" customWidth="1"/>
    <col min="10517" max="10517" width="23.42578125" style="1929" customWidth="1"/>
    <col min="10518" max="10519" width="9.140625" style="1929"/>
    <col min="10520" max="10520" width="10.5703125" style="1929" bestFit="1" customWidth="1"/>
    <col min="10521" max="10521" width="11.28515625" style="1929" customWidth="1"/>
    <col min="10522" max="10752" width="9.140625" style="1929"/>
    <col min="10753" max="10753" width="67.42578125" style="1929" customWidth="1"/>
    <col min="10754" max="10754" width="15.7109375" style="1929" bestFit="1" customWidth="1"/>
    <col min="10755" max="10755" width="13.28515625" style="1929" customWidth="1"/>
    <col min="10756" max="10756" width="9.5703125" style="1929" bestFit="1" customWidth="1"/>
    <col min="10757" max="10757" width="15.7109375" style="1929" bestFit="1" customWidth="1"/>
    <col min="10758" max="10758" width="13.85546875" style="1929" customWidth="1"/>
    <col min="10759" max="10759" width="9.5703125" style="1929" bestFit="1" customWidth="1"/>
    <col min="10760" max="10760" width="15.7109375" style="1929" bestFit="1" customWidth="1"/>
    <col min="10761" max="10761" width="13.28515625" style="1929" customWidth="1"/>
    <col min="10762" max="10762" width="9.5703125" style="1929" bestFit="1" customWidth="1"/>
    <col min="10763" max="10763" width="15.7109375" style="1929" bestFit="1" customWidth="1"/>
    <col min="10764" max="10764" width="13.5703125" style="1929" customWidth="1"/>
    <col min="10765" max="10765" width="9.5703125" style="1929" bestFit="1" customWidth="1"/>
    <col min="10766" max="10766" width="15.7109375" style="1929" bestFit="1" customWidth="1"/>
    <col min="10767" max="10767" width="14.140625" style="1929" customWidth="1"/>
    <col min="10768" max="10768" width="9.7109375" style="1929" bestFit="1" customWidth="1"/>
    <col min="10769" max="10770" width="10.7109375" style="1929" customWidth="1"/>
    <col min="10771" max="10771" width="9.140625" style="1929"/>
    <col min="10772" max="10772" width="12.85546875" style="1929" customWidth="1"/>
    <col min="10773" max="10773" width="23.42578125" style="1929" customWidth="1"/>
    <col min="10774" max="10775" width="9.140625" style="1929"/>
    <col min="10776" max="10776" width="10.5703125" style="1929" bestFit="1" customWidth="1"/>
    <col min="10777" max="10777" width="11.28515625" style="1929" customWidth="1"/>
    <col min="10778" max="11008" width="9.140625" style="1929"/>
    <col min="11009" max="11009" width="67.42578125" style="1929" customWidth="1"/>
    <col min="11010" max="11010" width="15.7109375" style="1929" bestFit="1" customWidth="1"/>
    <col min="11011" max="11011" width="13.28515625" style="1929" customWidth="1"/>
    <col min="11012" max="11012" width="9.5703125" style="1929" bestFit="1" customWidth="1"/>
    <col min="11013" max="11013" width="15.7109375" style="1929" bestFit="1" customWidth="1"/>
    <col min="11014" max="11014" width="13.85546875" style="1929" customWidth="1"/>
    <col min="11015" max="11015" width="9.5703125" style="1929" bestFit="1" customWidth="1"/>
    <col min="11016" max="11016" width="15.7109375" style="1929" bestFit="1" customWidth="1"/>
    <col min="11017" max="11017" width="13.28515625" style="1929" customWidth="1"/>
    <col min="11018" max="11018" width="9.5703125" style="1929" bestFit="1" customWidth="1"/>
    <col min="11019" max="11019" width="15.7109375" style="1929" bestFit="1" customWidth="1"/>
    <col min="11020" max="11020" width="13.5703125" style="1929" customWidth="1"/>
    <col min="11021" max="11021" width="9.5703125" style="1929" bestFit="1" customWidth="1"/>
    <col min="11022" max="11022" width="15.7109375" style="1929" bestFit="1" customWidth="1"/>
    <col min="11023" max="11023" width="14.140625" style="1929" customWidth="1"/>
    <col min="11024" max="11024" width="9.7109375" style="1929" bestFit="1" customWidth="1"/>
    <col min="11025" max="11026" width="10.7109375" style="1929" customWidth="1"/>
    <col min="11027" max="11027" width="9.140625" style="1929"/>
    <col min="11028" max="11028" width="12.85546875" style="1929" customWidth="1"/>
    <col min="11029" max="11029" width="23.42578125" style="1929" customWidth="1"/>
    <col min="11030" max="11031" width="9.140625" style="1929"/>
    <col min="11032" max="11032" width="10.5703125" style="1929" bestFit="1" customWidth="1"/>
    <col min="11033" max="11033" width="11.28515625" style="1929" customWidth="1"/>
    <col min="11034" max="11264" width="9.140625" style="1929"/>
    <col min="11265" max="11265" width="67.42578125" style="1929" customWidth="1"/>
    <col min="11266" max="11266" width="15.7109375" style="1929" bestFit="1" customWidth="1"/>
    <col min="11267" max="11267" width="13.28515625" style="1929" customWidth="1"/>
    <col min="11268" max="11268" width="9.5703125" style="1929" bestFit="1" customWidth="1"/>
    <col min="11269" max="11269" width="15.7109375" style="1929" bestFit="1" customWidth="1"/>
    <col min="11270" max="11270" width="13.85546875" style="1929" customWidth="1"/>
    <col min="11271" max="11271" width="9.5703125" style="1929" bestFit="1" customWidth="1"/>
    <col min="11272" max="11272" width="15.7109375" style="1929" bestFit="1" customWidth="1"/>
    <col min="11273" max="11273" width="13.28515625" style="1929" customWidth="1"/>
    <col min="11274" max="11274" width="9.5703125" style="1929" bestFit="1" customWidth="1"/>
    <col min="11275" max="11275" width="15.7109375" style="1929" bestFit="1" customWidth="1"/>
    <col min="11276" max="11276" width="13.5703125" style="1929" customWidth="1"/>
    <col min="11277" max="11277" width="9.5703125" style="1929" bestFit="1" customWidth="1"/>
    <col min="11278" max="11278" width="15.7109375" style="1929" bestFit="1" customWidth="1"/>
    <col min="11279" max="11279" width="14.140625" style="1929" customWidth="1"/>
    <col min="11280" max="11280" width="9.7109375" style="1929" bestFit="1" customWidth="1"/>
    <col min="11281" max="11282" width="10.7109375" style="1929" customWidth="1"/>
    <col min="11283" max="11283" width="9.140625" style="1929"/>
    <col min="11284" max="11284" width="12.85546875" style="1929" customWidth="1"/>
    <col min="11285" max="11285" width="23.42578125" style="1929" customWidth="1"/>
    <col min="11286" max="11287" width="9.140625" style="1929"/>
    <col min="11288" max="11288" width="10.5703125" style="1929" bestFit="1" customWidth="1"/>
    <col min="11289" max="11289" width="11.28515625" style="1929" customWidth="1"/>
    <col min="11290" max="11520" width="9.140625" style="1929"/>
    <col min="11521" max="11521" width="67.42578125" style="1929" customWidth="1"/>
    <col min="11522" max="11522" width="15.7109375" style="1929" bestFit="1" customWidth="1"/>
    <col min="11523" max="11523" width="13.28515625" style="1929" customWidth="1"/>
    <col min="11524" max="11524" width="9.5703125" style="1929" bestFit="1" customWidth="1"/>
    <col min="11525" max="11525" width="15.7109375" style="1929" bestFit="1" customWidth="1"/>
    <col min="11526" max="11526" width="13.85546875" style="1929" customWidth="1"/>
    <col min="11527" max="11527" width="9.5703125" style="1929" bestFit="1" customWidth="1"/>
    <col min="11528" max="11528" width="15.7109375" style="1929" bestFit="1" customWidth="1"/>
    <col min="11529" max="11529" width="13.28515625" style="1929" customWidth="1"/>
    <col min="11530" max="11530" width="9.5703125" style="1929" bestFit="1" customWidth="1"/>
    <col min="11531" max="11531" width="15.7109375" style="1929" bestFit="1" customWidth="1"/>
    <col min="11532" max="11532" width="13.5703125" style="1929" customWidth="1"/>
    <col min="11533" max="11533" width="9.5703125" style="1929" bestFit="1" customWidth="1"/>
    <col min="11534" max="11534" width="15.7109375" style="1929" bestFit="1" customWidth="1"/>
    <col min="11535" max="11535" width="14.140625" style="1929" customWidth="1"/>
    <col min="11536" max="11536" width="9.7109375" style="1929" bestFit="1" customWidth="1"/>
    <col min="11537" max="11538" width="10.7109375" style="1929" customWidth="1"/>
    <col min="11539" max="11539" width="9.140625" style="1929"/>
    <col min="11540" max="11540" width="12.85546875" style="1929" customWidth="1"/>
    <col min="11541" max="11541" width="23.42578125" style="1929" customWidth="1"/>
    <col min="11542" max="11543" width="9.140625" style="1929"/>
    <col min="11544" max="11544" width="10.5703125" style="1929" bestFit="1" customWidth="1"/>
    <col min="11545" max="11545" width="11.28515625" style="1929" customWidth="1"/>
    <col min="11546" max="11776" width="9.140625" style="1929"/>
    <col min="11777" max="11777" width="67.42578125" style="1929" customWidth="1"/>
    <col min="11778" max="11778" width="15.7109375" style="1929" bestFit="1" customWidth="1"/>
    <col min="11779" max="11779" width="13.28515625" style="1929" customWidth="1"/>
    <col min="11780" max="11780" width="9.5703125" style="1929" bestFit="1" customWidth="1"/>
    <col min="11781" max="11781" width="15.7109375" style="1929" bestFit="1" customWidth="1"/>
    <col min="11782" max="11782" width="13.85546875" style="1929" customWidth="1"/>
    <col min="11783" max="11783" width="9.5703125" style="1929" bestFit="1" customWidth="1"/>
    <col min="11784" max="11784" width="15.7109375" style="1929" bestFit="1" customWidth="1"/>
    <col min="11785" max="11785" width="13.28515625" style="1929" customWidth="1"/>
    <col min="11786" max="11786" width="9.5703125" style="1929" bestFit="1" customWidth="1"/>
    <col min="11787" max="11787" width="15.7109375" style="1929" bestFit="1" customWidth="1"/>
    <col min="11788" max="11788" width="13.5703125" style="1929" customWidth="1"/>
    <col min="11789" max="11789" width="9.5703125" style="1929" bestFit="1" customWidth="1"/>
    <col min="11790" max="11790" width="15.7109375" style="1929" bestFit="1" customWidth="1"/>
    <col min="11791" max="11791" width="14.140625" style="1929" customWidth="1"/>
    <col min="11792" max="11792" width="9.7109375" style="1929" bestFit="1" customWidth="1"/>
    <col min="11793" max="11794" width="10.7109375" style="1929" customWidth="1"/>
    <col min="11795" max="11795" width="9.140625" style="1929"/>
    <col min="11796" max="11796" width="12.85546875" style="1929" customWidth="1"/>
    <col min="11797" max="11797" width="23.42578125" style="1929" customWidth="1"/>
    <col min="11798" max="11799" width="9.140625" style="1929"/>
    <col min="11800" max="11800" width="10.5703125" style="1929" bestFit="1" customWidth="1"/>
    <col min="11801" max="11801" width="11.28515625" style="1929" customWidth="1"/>
    <col min="11802" max="12032" width="9.140625" style="1929"/>
    <col min="12033" max="12033" width="67.42578125" style="1929" customWidth="1"/>
    <col min="12034" max="12034" width="15.7109375" style="1929" bestFit="1" customWidth="1"/>
    <col min="12035" max="12035" width="13.28515625" style="1929" customWidth="1"/>
    <col min="12036" max="12036" width="9.5703125" style="1929" bestFit="1" customWidth="1"/>
    <col min="12037" max="12037" width="15.7109375" style="1929" bestFit="1" customWidth="1"/>
    <col min="12038" max="12038" width="13.85546875" style="1929" customWidth="1"/>
    <col min="12039" max="12039" width="9.5703125" style="1929" bestFit="1" customWidth="1"/>
    <col min="12040" max="12040" width="15.7109375" style="1929" bestFit="1" customWidth="1"/>
    <col min="12041" max="12041" width="13.28515625" style="1929" customWidth="1"/>
    <col min="12042" max="12042" width="9.5703125" style="1929" bestFit="1" customWidth="1"/>
    <col min="12043" max="12043" width="15.7109375" style="1929" bestFit="1" customWidth="1"/>
    <col min="12044" max="12044" width="13.5703125" style="1929" customWidth="1"/>
    <col min="12045" max="12045" width="9.5703125" style="1929" bestFit="1" customWidth="1"/>
    <col min="12046" max="12046" width="15.7109375" style="1929" bestFit="1" customWidth="1"/>
    <col min="12047" max="12047" width="14.140625" style="1929" customWidth="1"/>
    <col min="12048" max="12048" width="9.7109375" style="1929" bestFit="1" customWidth="1"/>
    <col min="12049" max="12050" width="10.7109375" style="1929" customWidth="1"/>
    <col min="12051" max="12051" width="9.140625" style="1929"/>
    <col min="12052" max="12052" width="12.85546875" style="1929" customWidth="1"/>
    <col min="12053" max="12053" width="23.42578125" style="1929" customWidth="1"/>
    <col min="12054" max="12055" width="9.140625" style="1929"/>
    <col min="12056" max="12056" width="10.5703125" style="1929" bestFit="1" customWidth="1"/>
    <col min="12057" max="12057" width="11.28515625" style="1929" customWidth="1"/>
    <col min="12058" max="12288" width="9.140625" style="1929"/>
    <col min="12289" max="12289" width="67.42578125" style="1929" customWidth="1"/>
    <col min="12290" max="12290" width="15.7109375" style="1929" bestFit="1" customWidth="1"/>
    <col min="12291" max="12291" width="13.28515625" style="1929" customWidth="1"/>
    <col min="12292" max="12292" width="9.5703125" style="1929" bestFit="1" customWidth="1"/>
    <col min="12293" max="12293" width="15.7109375" style="1929" bestFit="1" customWidth="1"/>
    <col min="12294" max="12294" width="13.85546875" style="1929" customWidth="1"/>
    <col min="12295" max="12295" width="9.5703125" style="1929" bestFit="1" customWidth="1"/>
    <col min="12296" max="12296" width="15.7109375" style="1929" bestFit="1" customWidth="1"/>
    <col min="12297" max="12297" width="13.28515625" style="1929" customWidth="1"/>
    <col min="12298" max="12298" width="9.5703125" style="1929" bestFit="1" customWidth="1"/>
    <col min="12299" max="12299" width="15.7109375" style="1929" bestFit="1" customWidth="1"/>
    <col min="12300" max="12300" width="13.5703125" style="1929" customWidth="1"/>
    <col min="12301" max="12301" width="9.5703125" style="1929" bestFit="1" customWidth="1"/>
    <col min="12302" max="12302" width="15.7109375" style="1929" bestFit="1" customWidth="1"/>
    <col min="12303" max="12303" width="14.140625" style="1929" customWidth="1"/>
    <col min="12304" max="12304" width="9.7109375" style="1929" bestFit="1" customWidth="1"/>
    <col min="12305" max="12306" width="10.7109375" style="1929" customWidth="1"/>
    <col min="12307" max="12307" width="9.140625" style="1929"/>
    <col min="12308" max="12308" width="12.85546875" style="1929" customWidth="1"/>
    <col min="12309" max="12309" width="23.42578125" style="1929" customWidth="1"/>
    <col min="12310" max="12311" width="9.140625" style="1929"/>
    <col min="12312" max="12312" width="10.5703125" style="1929" bestFit="1" customWidth="1"/>
    <col min="12313" max="12313" width="11.28515625" style="1929" customWidth="1"/>
    <col min="12314" max="12544" width="9.140625" style="1929"/>
    <col min="12545" max="12545" width="67.42578125" style="1929" customWidth="1"/>
    <col min="12546" max="12546" width="15.7109375" style="1929" bestFit="1" customWidth="1"/>
    <col min="12547" max="12547" width="13.28515625" style="1929" customWidth="1"/>
    <col min="12548" max="12548" width="9.5703125" style="1929" bestFit="1" customWidth="1"/>
    <col min="12549" max="12549" width="15.7109375" style="1929" bestFit="1" customWidth="1"/>
    <col min="12550" max="12550" width="13.85546875" style="1929" customWidth="1"/>
    <col min="12551" max="12551" width="9.5703125" style="1929" bestFit="1" customWidth="1"/>
    <col min="12552" max="12552" width="15.7109375" style="1929" bestFit="1" customWidth="1"/>
    <col min="12553" max="12553" width="13.28515625" style="1929" customWidth="1"/>
    <col min="12554" max="12554" width="9.5703125" style="1929" bestFit="1" customWidth="1"/>
    <col min="12555" max="12555" width="15.7109375" style="1929" bestFit="1" customWidth="1"/>
    <col min="12556" max="12556" width="13.5703125" style="1929" customWidth="1"/>
    <col min="12557" max="12557" width="9.5703125" style="1929" bestFit="1" customWidth="1"/>
    <col min="12558" max="12558" width="15.7109375" style="1929" bestFit="1" customWidth="1"/>
    <col min="12559" max="12559" width="14.140625" style="1929" customWidth="1"/>
    <col min="12560" max="12560" width="9.7109375" style="1929" bestFit="1" customWidth="1"/>
    <col min="12561" max="12562" width="10.7109375" style="1929" customWidth="1"/>
    <col min="12563" max="12563" width="9.140625" style="1929"/>
    <col min="12564" max="12564" width="12.85546875" style="1929" customWidth="1"/>
    <col min="12565" max="12565" width="23.42578125" style="1929" customWidth="1"/>
    <col min="12566" max="12567" width="9.140625" style="1929"/>
    <col min="12568" max="12568" width="10.5703125" style="1929" bestFit="1" customWidth="1"/>
    <col min="12569" max="12569" width="11.28515625" style="1929" customWidth="1"/>
    <col min="12570" max="12800" width="9.140625" style="1929"/>
    <col min="12801" max="12801" width="67.42578125" style="1929" customWidth="1"/>
    <col min="12802" max="12802" width="15.7109375" style="1929" bestFit="1" customWidth="1"/>
    <col min="12803" max="12803" width="13.28515625" style="1929" customWidth="1"/>
    <col min="12804" max="12804" width="9.5703125" style="1929" bestFit="1" customWidth="1"/>
    <col min="12805" max="12805" width="15.7109375" style="1929" bestFit="1" customWidth="1"/>
    <col min="12806" max="12806" width="13.85546875" style="1929" customWidth="1"/>
    <col min="12807" max="12807" width="9.5703125" style="1929" bestFit="1" customWidth="1"/>
    <col min="12808" max="12808" width="15.7109375" style="1929" bestFit="1" customWidth="1"/>
    <col min="12809" max="12809" width="13.28515625" style="1929" customWidth="1"/>
    <col min="12810" max="12810" width="9.5703125" style="1929" bestFit="1" customWidth="1"/>
    <col min="12811" max="12811" width="15.7109375" style="1929" bestFit="1" customWidth="1"/>
    <col min="12812" max="12812" width="13.5703125" style="1929" customWidth="1"/>
    <col min="12813" max="12813" width="9.5703125" style="1929" bestFit="1" customWidth="1"/>
    <col min="12814" max="12814" width="15.7109375" style="1929" bestFit="1" customWidth="1"/>
    <col min="12815" max="12815" width="14.140625" style="1929" customWidth="1"/>
    <col min="12816" max="12816" width="9.7109375" style="1929" bestFit="1" customWidth="1"/>
    <col min="12817" max="12818" width="10.7109375" style="1929" customWidth="1"/>
    <col min="12819" max="12819" width="9.140625" style="1929"/>
    <col min="12820" max="12820" width="12.85546875" style="1929" customWidth="1"/>
    <col min="12821" max="12821" width="23.42578125" style="1929" customWidth="1"/>
    <col min="12822" max="12823" width="9.140625" style="1929"/>
    <col min="12824" max="12824" width="10.5703125" style="1929" bestFit="1" customWidth="1"/>
    <col min="12825" max="12825" width="11.28515625" style="1929" customWidth="1"/>
    <col min="12826" max="13056" width="9.140625" style="1929"/>
    <col min="13057" max="13057" width="67.42578125" style="1929" customWidth="1"/>
    <col min="13058" max="13058" width="15.7109375" style="1929" bestFit="1" customWidth="1"/>
    <col min="13059" max="13059" width="13.28515625" style="1929" customWidth="1"/>
    <col min="13060" max="13060" width="9.5703125" style="1929" bestFit="1" customWidth="1"/>
    <col min="13061" max="13061" width="15.7109375" style="1929" bestFit="1" customWidth="1"/>
    <col min="13062" max="13062" width="13.85546875" style="1929" customWidth="1"/>
    <col min="13063" max="13063" width="9.5703125" style="1929" bestFit="1" customWidth="1"/>
    <col min="13064" max="13064" width="15.7109375" style="1929" bestFit="1" customWidth="1"/>
    <col min="13065" max="13065" width="13.28515625" style="1929" customWidth="1"/>
    <col min="13066" max="13066" width="9.5703125" style="1929" bestFit="1" customWidth="1"/>
    <col min="13067" max="13067" width="15.7109375" style="1929" bestFit="1" customWidth="1"/>
    <col min="13068" max="13068" width="13.5703125" style="1929" customWidth="1"/>
    <col min="13069" max="13069" width="9.5703125" style="1929" bestFit="1" customWidth="1"/>
    <col min="13070" max="13070" width="15.7109375" style="1929" bestFit="1" customWidth="1"/>
    <col min="13071" max="13071" width="14.140625" style="1929" customWidth="1"/>
    <col min="13072" max="13072" width="9.7109375" style="1929" bestFit="1" customWidth="1"/>
    <col min="13073" max="13074" width="10.7109375" style="1929" customWidth="1"/>
    <col min="13075" max="13075" width="9.140625" style="1929"/>
    <col min="13076" max="13076" width="12.85546875" style="1929" customWidth="1"/>
    <col min="13077" max="13077" width="23.42578125" style="1929" customWidth="1"/>
    <col min="13078" max="13079" width="9.140625" style="1929"/>
    <col min="13080" max="13080" width="10.5703125" style="1929" bestFit="1" customWidth="1"/>
    <col min="13081" max="13081" width="11.28515625" style="1929" customWidth="1"/>
    <col min="13082" max="13312" width="9.140625" style="1929"/>
    <col min="13313" max="13313" width="67.42578125" style="1929" customWidth="1"/>
    <col min="13314" max="13314" width="15.7109375" style="1929" bestFit="1" customWidth="1"/>
    <col min="13315" max="13315" width="13.28515625" style="1929" customWidth="1"/>
    <col min="13316" max="13316" width="9.5703125" style="1929" bestFit="1" customWidth="1"/>
    <col min="13317" max="13317" width="15.7109375" style="1929" bestFit="1" customWidth="1"/>
    <col min="13318" max="13318" width="13.85546875" style="1929" customWidth="1"/>
    <col min="13319" max="13319" width="9.5703125" style="1929" bestFit="1" customWidth="1"/>
    <col min="13320" max="13320" width="15.7109375" style="1929" bestFit="1" customWidth="1"/>
    <col min="13321" max="13321" width="13.28515625" style="1929" customWidth="1"/>
    <col min="13322" max="13322" width="9.5703125" style="1929" bestFit="1" customWidth="1"/>
    <col min="13323" max="13323" width="15.7109375" style="1929" bestFit="1" customWidth="1"/>
    <col min="13324" max="13324" width="13.5703125" style="1929" customWidth="1"/>
    <col min="13325" max="13325" width="9.5703125" style="1929" bestFit="1" customWidth="1"/>
    <col min="13326" max="13326" width="15.7109375" style="1929" bestFit="1" customWidth="1"/>
    <col min="13327" max="13327" width="14.140625" style="1929" customWidth="1"/>
    <col min="13328" max="13328" width="9.7109375" style="1929" bestFit="1" customWidth="1"/>
    <col min="13329" max="13330" width="10.7109375" style="1929" customWidth="1"/>
    <col min="13331" max="13331" width="9.140625" style="1929"/>
    <col min="13332" max="13332" width="12.85546875" style="1929" customWidth="1"/>
    <col min="13333" max="13333" width="23.42578125" style="1929" customWidth="1"/>
    <col min="13334" max="13335" width="9.140625" style="1929"/>
    <col min="13336" max="13336" width="10.5703125" style="1929" bestFit="1" customWidth="1"/>
    <col min="13337" max="13337" width="11.28515625" style="1929" customWidth="1"/>
    <col min="13338" max="13568" width="9.140625" style="1929"/>
    <col min="13569" max="13569" width="67.42578125" style="1929" customWidth="1"/>
    <col min="13570" max="13570" width="15.7109375" style="1929" bestFit="1" customWidth="1"/>
    <col min="13571" max="13571" width="13.28515625" style="1929" customWidth="1"/>
    <col min="13572" max="13572" width="9.5703125" style="1929" bestFit="1" customWidth="1"/>
    <col min="13573" max="13573" width="15.7109375" style="1929" bestFit="1" customWidth="1"/>
    <col min="13574" max="13574" width="13.85546875" style="1929" customWidth="1"/>
    <col min="13575" max="13575" width="9.5703125" style="1929" bestFit="1" customWidth="1"/>
    <col min="13576" max="13576" width="15.7109375" style="1929" bestFit="1" customWidth="1"/>
    <col min="13577" max="13577" width="13.28515625" style="1929" customWidth="1"/>
    <col min="13578" max="13578" width="9.5703125" style="1929" bestFit="1" customWidth="1"/>
    <col min="13579" max="13579" width="15.7109375" style="1929" bestFit="1" customWidth="1"/>
    <col min="13580" max="13580" width="13.5703125" style="1929" customWidth="1"/>
    <col min="13581" max="13581" width="9.5703125" style="1929" bestFit="1" customWidth="1"/>
    <col min="13582" max="13582" width="15.7109375" style="1929" bestFit="1" customWidth="1"/>
    <col min="13583" max="13583" width="14.140625" style="1929" customWidth="1"/>
    <col min="13584" max="13584" width="9.7109375" style="1929" bestFit="1" customWidth="1"/>
    <col min="13585" max="13586" width="10.7109375" style="1929" customWidth="1"/>
    <col min="13587" max="13587" width="9.140625" style="1929"/>
    <col min="13588" max="13588" width="12.85546875" style="1929" customWidth="1"/>
    <col min="13589" max="13589" width="23.42578125" style="1929" customWidth="1"/>
    <col min="13590" max="13591" width="9.140625" style="1929"/>
    <col min="13592" max="13592" width="10.5703125" style="1929" bestFit="1" customWidth="1"/>
    <col min="13593" max="13593" width="11.28515625" style="1929" customWidth="1"/>
    <col min="13594" max="13824" width="9.140625" style="1929"/>
    <col min="13825" max="13825" width="67.42578125" style="1929" customWidth="1"/>
    <col min="13826" max="13826" width="15.7109375" style="1929" bestFit="1" customWidth="1"/>
    <col min="13827" max="13827" width="13.28515625" style="1929" customWidth="1"/>
    <col min="13828" max="13828" width="9.5703125" style="1929" bestFit="1" customWidth="1"/>
    <col min="13829" max="13829" width="15.7109375" style="1929" bestFit="1" customWidth="1"/>
    <col min="13830" max="13830" width="13.85546875" style="1929" customWidth="1"/>
    <col min="13831" max="13831" width="9.5703125" style="1929" bestFit="1" customWidth="1"/>
    <col min="13832" max="13832" width="15.7109375" style="1929" bestFit="1" customWidth="1"/>
    <col min="13833" max="13833" width="13.28515625" style="1929" customWidth="1"/>
    <col min="13834" max="13834" width="9.5703125" style="1929" bestFit="1" customWidth="1"/>
    <col min="13835" max="13835" width="15.7109375" style="1929" bestFit="1" customWidth="1"/>
    <col min="13836" max="13836" width="13.5703125" style="1929" customWidth="1"/>
    <col min="13837" max="13837" width="9.5703125" style="1929" bestFit="1" customWidth="1"/>
    <col min="13838" max="13838" width="15.7109375" style="1929" bestFit="1" customWidth="1"/>
    <col min="13839" max="13839" width="14.140625" style="1929" customWidth="1"/>
    <col min="13840" max="13840" width="9.7109375" style="1929" bestFit="1" customWidth="1"/>
    <col min="13841" max="13842" width="10.7109375" style="1929" customWidth="1"/>
    <col min="13843" max="13843" width="9.140625" style="1929"/>
    <col min="13844" max="13844" width="12.85546875" style="1929" customWidth="1"/>
    <col min="13845" max="13845" width="23.42578125" style="1929" customWidth="1"/>
    <col min="13846" max="13847" width="9.140625" style="1929"/>
    <col min="13848" max="13848" width="10.5703125" style="1929" bestFit="1" customWidth="1"/>
    <col min="13849" max="13849" width="11.28515625" style="1929" customWidth="1"/>
    <col min="13850" max="14080" width="9.140625" style="1929"/>
    <col min="14081" max="14081" width="67.42578125" style="1929" customWidth="1"/>
    <col min="14082" max="14082" width="15.7109375" style="1929" bestFit="1" customWidth="1"/>
    <col min="14083" max="14083" width="13.28515625" style="1929" customWidth="1"/>
    <col min="14084" max="14084" width="9.5703125" style="1929" bestFit="1" customWidth="1"/>
    <col min="14085" max="14085" width="15.7109375" style="1929" bestFit="1" customWidth="1"/>
    <col min="14086" max="14086" width="13.85546875" style="1929" customWidth="1"/>
    <col min="14087" max="14087" width="9.5703125" style="1929" bestFit="1" customWidth="1"/>
    <col min="14088" max="14088" width="15.7109375" style="1929" bestFit="1" customWidth="1"/>
    <col min="14089" max="14089" width="13.28515625" style="1929" customWidth="1"/>
    <col min="14090" max="14090" width="9.5703125" style="1929" bestFit="1" customWidth="1"/>
    <col min="14091" max="14091" width="15.7109375" style="1929" bestFit="1" customWidth="1"/>
    <col min="14092" max="14092" width="13.5703125" style="1929" customWidth="1"/>
    <col min="14093" max="14093" width="9.5703125" style="1929" bestFit="1" customWidth="1"/>
    <col min="14094" max="14094" width="15.7109375" style="1929" bestFit="1" customWidth="1"/>
    <col min="14095" max="14095" width="14.140625" style="1929" customWidth="1"/>
    <col min="14096" max="14096" width="9.7109375" style="1929" bestFit="1" customWidth="1"/>
    <col min="14097" max="14098" width="10.7109375" style="1929" customWidth="1"/>
    <col min="14099" max="14099" width="9.140625" style="1929"/>
    <col min="14100" max="14100" width="12.85546875" style="1929" customWidth="1"/>
    <col min="14101" max="14101" width="23.42578125" style="1929" customWidth="1"/>
    <col min="14102" max="14103" width="9.140625" style="1929"/>
    <col min="14104" max="14104" width="10.5703125" style="1929" bestFit="1" customWidth="1"/>
    <col min="14105" max="14105" width="11.28515625" style="1929" customWidth="1"/>
    <col min="14106" max="14336" width="9.140625" style="1929"/>
    <col min="14337" max="14337" width="67.42578125" style="1929" customWidth="1"/>
    <col min="14338" max="14338" width="15.7109375" style="1929" bestFit="1" customWidth="1"/>
    <col min="14339" max="14339" width="13.28515625" style="1929" customWidth="1"/>
    <col min="14340" max="14340" width="9.5703125" style="1929" bestFit="1" customWidth="1"/>
    <col min="14341" max="14341" width="15.7109375" style="1929" bestFit="1" customWidth="1"/>
    <col min="14342" max="14342" width="13.85546875" style="1929" customWidth="1"/>
    <col min="14343" max="14343" width="9.5703125" style="1929" bestFit="1" customWidth="1"/>
    <col min="14344" max="14344" width="15.7109375" style="1929" bestFit="1" customWidth="1"/>
    <col min="14345" max="14345" width="13.28515625" style="1929" customWidth="1"/>
    <col min="14346" max="14346" width="9.5703125" style="1929" bestFit="1" customWidth="1"/>
    <col min="14347" max="14347" width="15.7109375" style="1929" bestFit="1" customWidth="1"/>
    <col min="14348" max="14348" width="13.5703125" style="1929" customWidth="1"/>
    <col min="14349" max="14349" width="9.5703125" style="1929" bestFit="1" customWidth="1"/>
    <col min="14350" max="14350" width="15.7109375" style="1929" bestFit="1" customWidth="1"/>
    <col min="14351" max="14351" width="14.140625" style="1929" customWidth="1"/>
    <col min="14352" max="14352" width="9.7109375" style="1929" bestFit="1" customWidth="1"/>
    <col min="14353" max="14354" width="10.7109375" style="1929" customWidth="1"/>
    <col min="14355" max="14355" width="9.140625" style="1929"/>
    <col min="14356" max="14356" width="12.85546875" style="1929" customWidth="1"/>
    <col min="14357" max="14357" width="23.42578125" style="1929" customWidth="1"/>
    <col min="14358" max="14359" width="9.140625" style="1929"/>
    <col min="14360" max="14360" width="10.5703125" style="1929" bestFit="1" customWidth="1"/>
    <col min="14361" max="14361" width="11.28515625" style="1929" customWidth="1"/>
    <col min="14362" max="14592" width="9.140625" style="1929"/>
    <col min="14593" max="14593" width="67.42578125" style="1929" customWidth="1"/>
    <col min="14594" max="14594" width="15.7109375" style="1929" bestFit="1" customWidth="1"/>
    <col min="14595" max="14595" width="13.28515625" style="1929" customWidth="1"/>
    <col min="14596" max="14596" width="9.5703125" style="1929" bestFit="1" customWidth="1"/>
    <col min="14597" max="14597" width="15.7109375" style="1929" bestFit="1" customWidth="1"/>
    <col min="14598" max="14598" width="13.85546875" style="1929" customWidth="1"/>
    <col min="14599" max="14599" width="9.5703125" style="1929" bestFit="1" customWidth="1"/>
    <col min="14600" max="14600" width="15.7109375" style="1929" bestFit="1" customWidth="1"/>
    <col min="14601" max="14601" width="13.28515625" style="1929" customWidth="1"/>
    <col min="14602" max="14602" width="9.5703125" style="1929" bestFit="1" customWidth="1"/>
    <col min="14603" max="14603" width="15.7109375" style="1929" bestFit="1" customWidth="1"/>
    <col min="14604" max="14604" width="13.5703125" style="1929" customWidth="1"/>
    <col min="14605" max="14605" width="9.5703125" style="1929" bestFit="1" customWidth="1"/>
    <col min="14606" max="14606" width="15.7109375" style="1929" bestFit="1" customWidth="1"/>
    <col min="14607" max="14607" width="14.140625" style="1929" customWidth="1"/>
    <col min="14608" max="14608" width="9.7109375" style="1929" bestFit="1" customWidth="1"/>
    <col min="14609" max="14610" width="10.7109375" style="1929" customWidth="1"/>
    <col min="14611" max="14611" width="9.140625" style="1929"/>
    <col min="14612" max="14612" width="12.85546875" style="1929" customWidth="1"/>
    <col min="14613" max="14613" width="23.42578125" style="1929" customWidth="1"/>
    <col min="14614" max="14615" width="9.140625" style="1929"/>
    <col min="14616" max="14616" width="10.5703125" style="1929" bestFit="1" customWidth="1"/>
    <col min="14617" max="14617" width="11.28515625" style="1929" customWidth="1"/>
    <col min="14618" max="14848" width="9.140625" style="1929"/>
    <col min="14849" max="14849" width="67.42578125" style="1929" customWidth="1"/>
    <col min="14850" max="14850" width="15.7109375" style="1929" bestFit="1" customWidth="1"/>
    <col min="14851" max="14851" width="13.28515625" style="1929" customWidth="1"/>
    <col min="14852" max="14852" width="9.5703125" style="1929" bestFit="1" customWidth="1"/>
    <col min="14853" max="14853" width="15.7109375" style="1929" bestFit="1" customWidth="1"/>
    <col min="14854" max="14854" width="13.85546875" style="1929" customWidth="1"/>
    <col min="14855" max="14855" width="9.5703125" style="1929" bestFit="1" customWidth="1"/>
    <col min="14856" max="14856" width="15.7109375" style="1929" bestFit="1" customWidth="1"/>
    <col min="14857" max="14857" width="13.28515625" style="1929" customWidth="1"/>
    <col min="14858" max="14858" width="9.5703125" style="1929" bestFit="1" customWidth="1"/>
    <col min="14859" max="14859" width="15.7109375" style="1929" bestFit="1" customWidth="1"/>
    <col min="14860" max="14860" width="13.5703125" style="1929" customWidth="1"/>
    <col min="14861" max="14861" width="9.5703125" style="1929" bestFit="1" customWidth="1"/>
    <col min="14862" max="14862" width="15.7109375" style="1929" bestFit="1" customWidth="1"/>
    <col min="14863" max="14863" width="14.140625" style="1929" customWidth="1"/>
    <col min="14864" max="14864" width="9.7109375" style="1929" bestFit="1" customWidth="1"/>
    <col min="14865" max="14866" width="10.7109375" style="1929" customWidth="1"/>
    <col min="14867" max="14867" width="9.140625" style="1929"/>
    <col min="14868" max="14868" width="12.85546875" style="1929" customWidth="1"/>
    <col min="14869" max="14869" width="23.42578125" style="1929" customWidth="1"/>
    <col min="14870" max="14871" width="9.140625" style="1929"/>
    <col min="14872" max="14872" width="10.5703125" style="1929" bestFit="1" customWidth="1"/>
    <col min="14873" max="14873" width="11.28515625" style="1929" customWidth="1"/>
    <col min="14874" max="15104" width="9.140625" style="1929"/>
    <col min="15105" max="15105" width="67.42578125" style="1929" customWidth="1"/>
    <col min="15106" max="15106" width="15.7109375" style="1929" bestFit="1" customWidth="1"/>
    <col min="15107" max="15107" width="13.28515625" style="1929" customWidth="1"/>
    <col min="15108" max="15108" width="9.5703125" style="1929" bestFit="1" customWidth="1"/>
    <col min="15109" max="15109" width="15.7109375" style="1929" bestFit="1" customWidth="1"/>
    <col min="15110" max="15110" width="13.85546875" style="1929" customWidth="1"/>
    <col min="15111" max="15111" width="9.5703125" style="1929" bestFit="1" customWidth="1"/>
    <col min="15112" max="15112" width="15.7109375" style="1929" bestFit="1" customWidth="1"/>
    <col min="15113" max="15113" width="13.28515625" style="1929" customWidth="1"/>
    <col min="15114" max="15114" width="9.5703125" style="1929" bestFit="1" customWidth="1"/>
    <col min="15115" max="15115" width="15.7109375" style="1929" bestFit="1" customWidth="1"/>
    <col min="15116" max="15116" width="13.5703125" style="1929" customWidth="1"/>
    <col min="15117" max="15117" width="9.5703125" style="1929" bestFit="1" customWidth="1"/>
    <col min="15118" max="15118" width="15.7109375" style="1929" bestFit="1" customWidth="1"/>
    <col min="15119" max="15119" width="14.140625" style="1929" customWidth="1"/>
    <col min="15120" max="15120" width="9.7109375" style="1929" bestFit="1" customWidth="1"/>
    <col min="15121" max="15122" width="10.7109375" style="1929" customWidth="1"/>
    <col min="15123" max="15123" width="9.140625" style="1929"/>
    <col min="15124" max="15124" width="12.85546875" style="1929" customWidth="1"/>
    <col min="15125" max="15125" width="23.42578125" style="1929" customWidth="1"/>
    <col min="15126" max="15127" width="9.140625" style="1929"/>
    <col min="15128" max="15128" width="10.5703125" style="1929" bestFit="1" customWidth="1"/>
    <col min="15129" max="15129" width="11.28515625" style="1929" customWidth="1"/>
    <col min="15130" max="15360" width="9.140625" style="1929"/>
    <col min="15361" max="15361" width="67.42578125" style="1929" customWidth="1"/>
    <col min="15362" max="15362" width="15.7109375" style="1929" bestFit="1" customWidth="1"/>
    <col min="15363" max="15363" width="13.28515625" style="1929" customWidth="1"/>
    <col min="15364" max="15364" width="9.5703125" style="1929" bestFit="1" customWidth="1"/>
    <col min="15365" max="15365" width="15.7109375" style="1929" bestFit="1" customWidth="1"/>
    <col min="15366" max="15366" width="13.85546875" style="1929" customWidth="1"/>
    <col min="15367" max="15367" width="9.5703125" style="1929" bestFit="1" customWidth="1"/>
    <col min="15368" max="15368" width="15.7109375" style="1929" bestFit="1" customWidth="1"/>
    <col min="15369" max="15369" width="13.28515625" style="1929" customWidth="1"/>
    <col min="15370" max="15370" width="9.5703125" style="1929" bestFit="1" customWidth="1"/>
    <col min="15371" max="15371" width="15.7109375" style="1929" bestFit="1" customWidth="1"/>
    <col min="15372" max="15372" width="13.5703125" style="1929" customWidth="1"/>
    <col min="15373" max="15373" width="9.5703125" style="1929" bestFit="1" customWidth="1"/>
    <col min="15374" max="15374" width="15.7109375" style="1929" bestFit="1" customWidth="1"/>
    <col min="15375" max="15375" width="14.140625" style="1929" customWidth="1"/>
    <col min="15376" max="15376" width="9.7109375" style="1929" bestFit="1" customWidth="1"/>
    <col min="15377" max="15378" width="10.7109375" style="1929" customWidth="1"/>
    <col min="15379" max="15379" width="9.140625" style="1929"/>
    <col min="15380" max="15380" width="12.85546875" style="1929" customWidth="1"/>
    <col min="15381" max="15381" width="23.42578125" style="1929" customWidth="1"/>
    <col min="15382" max="15383" width="9.140625" style="1929"/>
    <col min="15384" max="15384" width="10.5703125" style="1929" bestFit="1" customWidth="1"/>
    <col min="15385" max="15385" width="11.28515625" style="1929" customWidth="1"/>
    <col min="15386" max="15616" width="9.140625" style="1929"/>
    <col min="15617" max="15617" width="67.42578125" style="1929" customWidth="1"/>
    <col min="15618" max="15618" width="15.7109375" style="1929" bestFit="1" customWidth="1"/>
    <col min="15619" max="15619" width="13.28515625" style="1929" customWidth="1"/>
    <col min="15620" max="15620" width="9.5703125" style="1929" bestFit="1" customWidth="1"/>
    <col min="15621" max="15621" width="15.7109375" style="1929" bestFit="1" customWidth="1"/>
    <col min="15622" max="15622" width="13.85546875" style="1929" customWidth="1"/>
    <col min="15623" max="15623" width="9.5703125" style="1929" bestFit="1" customWidth="1"/>
    <col min="15624" max="15624" width="15.7109375" style="1929" bestFit="1" customWidth="1"/>
    <col min="15625" max="15625" width="13.28515625" style="1929" customWidth="1"/>
    <col min="15626" max="15626" width="9.5703125" style="1929" bestFit="1" customWidth="1"/>
    <col min="15627" max="15627" width="15.7109375" style="1929" bestFit="1" customWidth="1"/>
    <col min="15628" max="15628" width="13.5703125" style="1929" customWidth="1"/>
    <col min="15629" max="15629" width="9.5703125" style="1929" bestFit="1" customWidth="1"/>
    <col min="15630" max="15630" width="15.7109375" style="1929" bestFit="1" customWidth="1"/>
    <col min="15631" max="15631" width="14.140625" style="1929" customWidth="1"/>
    <col min="15632" max="15632" width="9.7109375" style="1929" bestFit="1" customWidth="1"/>
    <col min="15633" max="15634" width="10.7109375" style="1929" customWidth="1"/>
    <col min="15635" max="15635" width="9.140625" style="1929"/>
    <col min="15636" max="15636" width="12.85546875" style="1929" customWidth="1"/>
    <col min="15637" max="15637" width="23.42578125" style="1929" customWidth="1"/>
    <col min="15638" max="15639" width="9.140625" style="1929"/>
    <col min="15640" max="15640" width="10.5703125" style="1929" bestFit="1" customWidth="1"/>
    <col min="15641" max="15641" width="11.28515625" style="1929" customWidth="1"/>
    <col min="15642" max="15872" width="9.140625" style="1929"/>
    <col min="15873" max="15873" width="67.42578125" style="1929" customWidth="1"/>
    <col min="15874" max="15874" width="15.7109375" style="1929" bestFit="1" customWidth="1"/>
    <col min="15875" max="15875" width="13.28515625" style="1929" customWidth="1"/>
    <col min="15876" max="15876" width="9.5703125" style="1929" bestFit="1" customWidth="1"/>
    <col min="15877" max="15877" width="15.7109375" style="1929" bestFit="1" customWidth="1"/>
    <col min="15878" max="15878" width="13.85546875" style="1929" customWidth="1"/>
    <col min="15879" max="15879" width="9.5703125" style="1929" bestFit="1" customWidth="1"/>
    <col min="15880" max="15880" width="15.7109375" style="1929" bestFit="1" customWidth="1"/>
    <col min="15881" max="15881" width="13.28515625" style="1929" customWidth="1"/>
    <col min="15882" max="15882" width="9.5703125" style="1929" bestFit="1" customWidth="1"/>
    <col min="15883" max="15883" width="15.7109375" style="1929" bestFit="1" customWidth="1"/>
    <col min="15884" max="15884" width="13.5703125" style="1929" customWidth="1"/>
    <col min="15885" max="15885" width="9.5703125" style="1929" bestFit="1" customWidth="1"/>
    <col min="15886" max="15886" width="15.7109375" style="1929" bestFit="1" customWidth="1"/>
    <col min="15887" max="15887" width="14.140625" style="1929" customWidth="1"/>
    <col min="15888" max="15888" width="9.7109375" style="1929" bestFit="1" customWidth="1"/>
    <col min="15889" max="15890" width="10.7109375" style="1929" customWidth="1"/>
    <col min="15891" max="15891" width="9.140625" style="1929"/>
    <col min="15892" max="15892" width="12.85546875" style="1929" customWidth="1"/>
    <col min="15893" max="15893" width="23.42578125" style="1929" customWidth="1"/>
    <col min="15894" max="15895" width="9.140625" style="1929"/>
    <col min="15896" max="15896" width="10.5703125" style="1929" bestFit="1" customWidth="1"/>
    <col min="15897" max="15897" width="11.28515625" style="1929" customWidth="1"/>
    <col min="15898" max="16128" width="9.140625" style="1929"/>
    <col min="16129" max="16129" width="67.42578125" style="1929" customWidth="1"/>
    <col min="16130" max="16130" width="15.7109375" style="1929" bestFit="1" customWidth="1"/>
    <col min="16131" max="16131" width="13.28515625" style="1929" customWidth="1"/>
    <col min="16132" max="16132" width="9.5703125" style="1929" bestFit="1" customWidth="1"/>
    <col min="16133" max="16133" width="15.7109375" style="1929" bestFit="1" customWidth="1"/>
    <col min="16134" max="16134" width="13.85546875" style="1929" customWidth="1"/>
    <col min="16135" max="16135" width="9.5703125" style="1929" bestFit="1" customWidth="1"/>
    <col min="16136" max="16136" width="15.7109375" style="1929" bestFit="1" customWidth="1"/>
    <col min="16137" max="16137" width="13.28515625" style="1929" customWidth="1"/>
    <col min="16138" max="16138" width="9.5703125" style="1929" bestFit="1" customWidth="1"/>
    <col min="16139" max="16139" width="15.7109375" style="1929" bestFit="1" customWidth="1"/>
    <col min="16140" max="16140" width="13.5703125" style="1929" customWidth="1"/>
    <col min="16141" max="16141" width="9.5703125" style="1929" bestFit="1" customWidth="1"/>
    <col min="16142" max="16142" width="15.7109375" style="1929" bestFit="1" customWidth="1"/>
    <col min="16143" max="16143" width="14.140625" style="1929" customWidth="1"/>
    <col min="16144" max="16144" width="9.7109375" style="1929" bestFit="1" customWidth="1"/>
    <col min="16145" max="16146" width="10.7109375" style="1929" customWidth="1"/>
    <col min="16147" max="16147" width="9.140625" style="1929"/>
    <col min="16148" max="16148" width="12.85546875" style="1929" customWidth="1"/>
    <col min="16149" max="16149" width="23.42578125" style="1929" customWidth="1"/>
    <col min="16150" max="16151" width="9.140625" style="1929"/>
    <col min="16152" max="16152" width="10.5703125" style="1929" bestFit="1" customWidth="1"/>
    <col min="16153" max="16153" width="11.28515625" style="1929" customWidth="1"/>
    <col min="16154" max="16384" width="9.140625" style="1929"/>
  </cols>
  <sheetData>
    <row r="1" spans="1:42">
      <c r="A1" s="7922" t="s">
        <v>81</v>
      </c>
      <c r="B1" s="7922"/>
      <c r="C1" s="7922"/>
      <c r="D1" s="7922"/>
      <c r="E1" s="7922"/>
      <c r="F1" s="7922"/>
      <c r="G1" s="7922"/>
      <c r="H1" s="7922"/>
      <c r="I1" s="7922"/>
      <c r="J1" s="7922"/>
      <c r="K1" s="7922"/>
      <c r="L1" s="7922"/>
      <c r="M1" s="7922"/>
      <c r="N1" s="7922"/>
      <c r="O1" s="7922"/>
      <c r="P1" s="7922"/>
      <c r="Q1" s="1928"/>
      <c r="R1" s="1928"/>
      <c r="S1" s="1928"/>
      <c r="T1" s="1928"/>
    </row>
    <row r="2" spans="1:42">
      <c r="A2" s="7978" t="s">
        <v>385</v>
      </c>
      <c r="B2" s="7979"/>
      <c r="C2" s="7979"/>
      <c r="D2" s="7979"/>
      <c r="E2" s="7979"/>
      <c r="F2" s="7979"/>
      <c r="G2" s="7979"/>
      <c r="H2" s="7979"/>
      <c r="I2" s="7979"/>
      <c r="J2" s="7979"/>
      <c r="K2" s="7979"/>
      <c r="L2" s="7979"/>
      <c r="M2" s="7979"/>
      <c r="N2" s="7979"/>
      <c r="O2" s="7979"/>
      <c r="P2" s="7979"/>
      <c r="Q2" s="1930"/>
      <c r="R2" s="1930"/>
      <c r="S2" s="1930"/>
      <c r="T2" s="1930"/>
      <c r="U2" s="1930"/>
      <c r="V2" s="1930"/>
      <c r="W2" s="1930"/>
      <c r="X2" s="1930"/>
      <c r="Y2" s="1930"/>
      <c r="Z2" s="1930"/>
      <c r="AA2" s="1930"/>
      <c r="AB2" s="1930"/>
      <c r="AC2" s="1930"/>
      <c r="AD2" s="1930"/>
      <c r="AE2" s="1930"/>
      <c r="AF2" s="1930"/>
      <c r="AG2" s="1930"/>
      <c r="AH2" s="1930"/>
      <c r="AI2" s="1930"/>
      <c r="AJ2" s="1930"/>
      <c r="AK2" s="1930"/>
      <c r="AL2" s="1930"/>
      <c r="AM2" s="1930"/>
      <c r="AN2" s="1930"/>
      <c r="AO2" s="1930"/>
      <c r="AP2" s="1930"/>
    </row>
    <row r="3" spans="1:42">
      <c r="A3" s="7980" t="s">
        <v>496</v>
      </c>
      <c r="B3" s="7980"/>
      <c r="C3" s="7980"/>
      <c r="D3" s="7980"/>
      <c r="E3" s="7980"/>
      <c r="F3" s="7980"/>
      <c r="G3" s="7980"/>
      <c r="H3" s="7980"/>
      <c r="I3" s="7980"/>
      <c r="J3" s="7980"/>
      <c r="K3" s="7980"/>
      <c r="L3" s="7980"/>
      <c r="M3" s="7980"/>
      <c r="N3" s="7980"/>
      <c r="O3" s="7980"/>
      <c r="P3" s="7980"/>
      <c r="Q3" s="1917"/>
      <c r="R3" s="1917"/>
    </row>
    <row r="4" spans="1:42" ht="26.25" thickBot="1">
      <c r="A4" s="1931"/>
    </row>
    <row r="5" spans="1:42" ht="27" thickBot="1">
      <c r="A5" s="7981" t="s">
        <v>1</v>
      </c>
      <c r="B5" s="7983" t="s">
        <v>386</v>
      </c>
      <c r="C5" s="7984"/>
      <c r="D5" s="7985"/>
      <c r="E5" s="7983" t="s">
        <v>387</v>
      </c>
      <c r="F5" s="7984"/>
      <c r="G5" s="7985"/>
      <c r="H5" s="7983" t="s">
        <v>388</v>
      </c>
      <c r="I5" s="7984"/>
      <c r="J5" s="7985"/>
      <c r="K5" s="7983" t="s">
        <v>389</v>
      </c>
      <c r="L5" s="7984"/>
      <c r="M5" s="7985"/>
      <c r="N5" s="7986" t="s">
        <v>342</v>
      </c>
      <c r="O5" s="7987"/>
      <c r="P5" s="7988"/>
      <c r="Q5" s="1915"/>
      <c r="R5" s="1915"/>
    </row>
    <row r="6" spans="1:42" ht="71.25" customHeight="1" thickBot="1">
      <c r="A6" s="7982"/>
      <c r="B6" s="1932" t="s">
        <v>7</v>
      </c>
      <c r="C6" s="1932" t="s">
        <v>8</v>
      </c>
      <c r="D6" s="1933" t="s">
        <v>9</v>
      </c>
      <c r="E6" s="1932" t="s">
        <v>7</v>
      </c>
      <c r="F6" s="1932" t="s">
        <v>8</v>
      </c>
      <c r="G6" s="1933" t="s">
        <v>9</v>
      </c>
      <c r="H6" s="1932" t="s">
        <v>7</v>
      </c>
      <c r="I6" s="1932" t="s">
        <v>8</v>
      </c>
      <c r="J6" s="1933" t="s">
        <v>9</v>
      </c>
      <c r="K6" s="1932" t="s">
        <v>7</v>
      </c>
      <c r="L6" s="1932" t="s">
        <v>8</v>
      </c>
      <c r="M6" s="1933" t="s">
        <v>9</v>
      </c>
      <c r="N6" s="1932" t="s">
        <v>7</v>
      </c>
      <c r="O6" s="1932" t="s">
        <v>8</v>
      </c>
      <c r="P6" s="1934" t="s">
        <v>9</v>
      </c>
      <c r="Q6" s="1915"/>
      <c r="R6" s="1915"/>
    </row>
    <row r="7" spans="1:42" ht="27" thickBot="1">
      <c r="A7" s="1935"/>
      <c r="B7" s="1936"/>
      <c r="C7" s="1937"/>
      <c r="D7" s="1938"/>
      <c r="E7" s="1936"/>
      <c r="F7" s="1937"/>
      <c r="G7" s="1938"/>
      <c r="H7" s="1936"/>
      <c r="I7" s="1937"/>
      <c r="J7" s="1938"/>
      <c r="K7" s="1939"/>
      <c r="L7" s="1937"/>
      <c r="M7" s="1938"/>
      <c r="N7" s="1940"/>
      <c r="O7" s="1941"/>
      <c r="P7" s="1942"/>
      <c r="Q7" s="1915"/>
      <c r="R7" s="1915"/>
    </row>
    <row r="8" spans="1:42" ht="27" thickBot="1">
      <c r="A8" s="1652" t="s">
        <v>10</v>
      </c>
      <c r="B8" s="1943"/>
      <c r="C8" s="1944"/>
      <c r="D8" s="1945"/>
      <c r="E8" s="1946"/>
      <c r="F8" s="1944"/>
      <c r="G8" s="1947"/>
      <c r="H8" s="1943"/>
      <c r="I8" s="1944"/>
      <c r="J8" s="1945"/>
      <c r="K8" s="1946"/>
      <c r="L8" s="1944"/>
      <c r="M8" s="1947"/>
      <c r="N8" s="1948"/>
      <c r="O8" s="1944"/>
      <c r="P8" s="1949"/>
      <c r="Q8" s="1915"/>
      <c r="R8" s="1915"/>
    </row>
    <row r="9" spans="1:42" ht="26.25">
      <c r="A9" s="1950" t="s">
        <v>390</v>
      </c>
      <c r="B9" s="1951">
        <v>2</v>
      </c>
      <c r="C9" s="1951">
        <v>0</v>
      </c>
      <c r="D9" s="1951">
        <v>2</v>
      </c>
      <c r="E9" s="1951">
        <v>14</v>
      </c>
      <c r="F9" s="1951">
        <v>5</v>
      </c>
      <c r="G9" s="1951">
        <v>19</v>
      </c>
      <c r="H9" s="1951">
        <v>0</v>
      </c>
      <c r="I9" s="1951">
        <v>0</v>
      </c>
      <c r="J9" s="1951">
        <v>0</v>
      </c>
      <c r="K9" s="1951">
        <v>0</v>
      </c>
      <c r="L9" s="1951">
        <v>0</v>
      </c>
      <c r="M9" s="1951">
        <v>0</v>
      </c>
      <c r="N9" s="1952">
        <v>16</v>
      </c>
      <c r="O9" s="1951">
        <v>5</v>
      </c>
      <c r="P9" s="1953">
        <v>21</v>
      </c>
      <c r="Q9" s="1915"/>
      <c r="R9" s="1915"/>
    </row>
    <row r="10" spans="1:42" ht="20.25" customHeight="1" thickBot="1">
      <c r="A10" s="1954"/>
      <c r="B10" s="1955"/>
      <c r="C10" s="1956"/>
      <c r="D10" s="1957"/>
      <c r="E10" s="1958"/>
      <c r="F10" s="1956"/>
      <c r="G10" s="1959"/>
      <c r="H10" s="1955"/>
      <c r="I10" s="1956"/>
      <c r="J10" s="1957"/>
      <c r="K10" s="1958"/>
      <c r="L10" s="1956"/>
      <c r="M10" s="1956"/>
      <c r="N10" s="1960"/>
      <c r="O10" s="1961"/>
      <c r="P10" s="1962"/>
      <c r="Q10" s="1915"/>
      <c r="R10" s="1915"/>
    </row>
    <row r="11" spans="1:42" ht="31.5" customHeight="1" thickBot="1">
      <c r="A11" s="1963" t="s">
        <v>27</v>
      </c>
      <c r="B11" s="1964">
        <v>2</v>
      </c>
      <c r="C11" s="1964">
        <v>0</v>
      </c>
      <c r="D11" s="1964">
        <v>2</v>
      </c>
      <c r="E11" s="1964">
        <v>14</v>
      </c>
      <c r="F11" s="1964">
        <v>5</v>
      </c>
      <c r="G11" s="1964">
        <v>19</v>
      </c>
      <c r="H11" s="1964">
        <v>0</v>
      </c>
      <c r="I11" s="1964">
        <v>0</v>
      </c>
      <c r="J11" s="1964">
        <v>0</v>
      </c>
      <c r="K11" s="1964">
        <v>0</v>
      </c>
      <c r="L11" s="1964">
        <v>0</v>
      </c>
      <c r="M11" s="1964">
        <v>0</v>
      </c>
      <c r="N11" s="1964">
        <v>16</v>
      </c>
      <c r="O11" s="1964">
        <v>5</v>
      </c>
      <c r="P11" s="1965">
        <v>21</v>
      </c>
      <c r="Q11" s="1915"/>
      <c r="R11" s="1915"/>
    </row>
    <row r="12" spans="1:42" ht="27" thickBot="1">
      <c r="A12" s="1966" t="s">
        <v>15</v>
      </c>
      <c r="B12" s="1967"/>
      <c r="C12" s="1968"/>
      <c r="D12" s="1969"/>
      <c r="E12" s="1970"/>
      <c r="F12" s="1968"/>
      <c r="G12" s="1971"/>
      <c r="H12" s="1967"/>
      <c r="I12" s="1968"/>
      <c r="J12" s="1969"/>
      <c r="K12" s="1970"/>
      <c r="L12" s="1968"/>
      <c r="M12" s="1968"/>
      <c r="N12" s="1972"/>
      <c r="O12" s="1973"/>
      <c r="P12" s="1974"/>
      <c r="Q12" s="1915"/>
      <c r="R12" s="1915"/>
    </row>
    <row r="13" spans="1:42" ht="27" thickBot="1">
      <c r="A13" s="1966" t="s">
        <v>16</v>
      </c>
      <c r="B13" s="2796"/>
      <c r="C13" s="2797"/>
      <c r="D13" s="2798"/>
      <c r="E13" s="2799"/>
      <c r="F13" s="2797"/>
      <c r="G13" s="2800"/>
      <c r="H13" s="2796"/>
      <c r="I13" s="2801"/>
      <c r="J13" s="2798"/>
      <c r="K13" s="2799"/>
      <c r="L13" s="2797"/>
      <c r="M13" s="2798"/>
      <c r="N13" s="1975"/>
      <c r="O13" s="1976"/>
      <c r="P13" s="1977"/>
      <c r="Q13" s="1978"/>
      <c r="R13" s="1978"/>
    </row>
    <row r="14" spans="1:42" ht="27" thickBot="1">
      <c r="A14" s="2807" t="s">
        <v>390</v>
      </c>
      <c r="B14" s="2796">
        <v>2</v>
      </c>
      <c r="C14" s="2797">
        <v>0</v>
      </c>
      <c r="D14" s="2798">
        <v>2</v>
      </c>
      <c r="E14" s="2799">
        <v>14</v>
      </c>
      <c r="F14" s="2797">
        <v>5</v>
      </c>
      <c r="G14" s="2800">
        <v>19</v>
      </c>
      <c r="H14" s="2796">
        <v>0</v>
      </c>
      <c r="I14" s="2801">
        <v>0</v>
      </c>
      <c r="J14" s="2798">
        <v>0</v>
      </c>
      <c r="K14" s="2799">
        <v>0</v>
      </c>
      <c r="L14" s="2797">
        <v>0</v>
      </c>
      <c r="M14" s="2798">
        <v>0</v>
      </c>
      <c r="N14" s="1975">
        <v>16</v>
      </c>
      <c r="O14" s="1976">
        <v>5</v>
      </c>
      <c r="P14" s="1977">
        <v>21</v>
      </c>
      <c r="Q14" s="1913"/>
      <c r="R14" s="1913"/>
    </row>
    <row r="15" spans="1:42" ht="26.25" thickBot="1">
      <c r="A15" s="1979" t="s">
        <v>17</v>
      </c>
      <c r="B15" s="1964"/>
      <c r="C15" s="1980"/>
      <c r="D15" s="1981"/>
      <c r="E15" s="1981"/>
      <c r="F15" s="1981"/>
      <c r="G15" s="1981"/>
      <c r="H15" s="1981"/>
      <c r="I15" s="1981" t="s">
        <v>28</v>
      </c>
      <c r="J15" s="1981"/>
      <c r="K15" s="1981"/>
      <c r="L15" s="1981"/>
      <c r="M15" s="1981"/>
      <c r="N15" s="1981"/>
      <c r="O15" s="1981"/>
      <c r="P15" s="1981"/>
      <c r="Q15" s="1913"/>
      <c r="R15" s="1913"/>
    </row>
    <row r="16" spans="1:42" ht="48" customHeight="1" thickBot="1">
      <c r="A16" s="1982" t="s">
        <v>18</v>
      </c>
      <c r="B16" s="1983">
        <v>0</v>
      </c>
      <c r="C16" s="1984">
        <v>0</v>
      </c>
      <c r="D16" s="1985">
        <v>0</v>
      </c>
      <c r="E16" s="2805">
        <v>0</v>
      </c>
      <c r="F16" s="1984">
        <v>0</v>
      </c>
      <c r="G16" s="2806">
        <v>0</v>
      </c>
      <c r="H16" s="1983">
        <v>0</v>
      </c>
      <c r="I16" s="1984">
        <v>0</v>
      </c>
      <c r="J16" s="1985">
        <v>0</v>
      </c>
      <c r="K16" s="2805">
        <v>0</v>
      </c>
      <c r="L16" s="1984">
        <v>0</v>
      </c>
      <c r="M16" s="2806">
        <v>0</v>
      </c>
      <c r="N16" s="1983">
        <v>0</v>
      </c>
      <c r="O16" s="1984">
        <v>0</v>
      </c>
      <c r="P16" s="1985">
        <v>0</v>
      </c>
      <c r="Q16" s="1986"/>
      <c r="R16" s="1986"/>
    </row>
    <row r="17" spans="1:20" ht="38.25" customHeight="1" thickBot="1">
      <c r="A17" s="1987" t="s">
        <v>390</v>
      </c>
      <c r="B17" s="1983">
        <v>0</v>
      </c>
      <c r="C17" s="1984">
        <v>0</v>
      </c>
      <c r="D17" s="1985">
        <v>0</v>
      </c>
      <c r="E17" s="2805">
        <v>0</v>
      </c>
      <c r="F17" s="1984">
        <v>0</v>
      </c>
      <c r="G17" s="2806">
        <v>0</v>
      </c>
      <c r="H17" s="1983">
        <v>0</v>
      </c>
      <c r="I17" s="1984">
        <v>0</v>
      </c>
      <c r="J17" s="1985">
        <v>0</v>
      </c>
      <c r="K17" s="2805">
        <v>0</v>
      </c>
      <c r="L17" s="1984">
        <v>0</v>
      </c>
      <c r="M17" s="2806">
        <v>0</v>
      </c>
      <c r="N17" s="1983">
        <v>0</v>
      </c>
      <c r="O17" s="1984">
        <v>0</v>
      </c>
      <c r="P17" s="3404">
        <v>0</v>
      </c>
      <c r="Q17" s="1914"/>
      <c r="R17" s="1914"/>
    </row>
    <row r="18" spans="1:20" ht="26.25" thickBot="1">
      <c r="A18" s="1988" t="s">
        <v>19</v>
      </c>
      <c r="B18" s="1989">
        <v>0</v>
      </c>
      <c r="C18" s="1989">
        <v>0</v>
      </c>
      <c r="D18" s="1989">
        <v>0</v>
      </c>
      <c r="E18" s="1989">
        <v>0</v>
      </c>
      <c r="F18" s="1989">
        <v>0</v>
      </c>
      <c r="G18" s="1989">
        <v>0</v>
      </c>
      <c r="H18" s="1989">
        <f t="shared" ref="H18:M18" si="0">H17</f>
        <v>0</v>
      </c>
      <c r="I18" s="1989">
        <f t="shared" si="0"/>
        <v>0</v>
      </c>
      <c r="J18" s="1989">
        <f t="shared" si="0"/>
        <v>0</v>
      </c>
      <c r="K18" s="1989">
        <f t="shared" si="0"/>
        <v>0</v>
      </c>
      <c r="L18" s="1989">
        <f t="shared" si="0"/>
        <v>0</v>
      </c>
      <c r="M18" s="1989">
        <f t="shared" si="0"/>
        <v>0</v>
      </c>
      <c r="N18" s="1989">
        <v>0</v>
      </c>
      <c r="O18" s="1989">
        <v>0</v>
      </c>
      <c r="P18" s="3405">
        <v>0</v>
      </c>
      <c r="Q18" s="239"/>
      <c r="R18" s="239"/>
    </row>
    <row r="19" spans="1:20" ht="26.25" thickBot="1">
      <c r="A19" s="1990" t="s">
        <v>29</v>
      </c>
      <c r="B19" s="2802">
        <v>2</v>
      </c>
      <c r="C19" s="2802">
        <v>0</v>
      </c>
      <c r="D19" s="2802">
        <v>3</v>
      </c>
      <c r="E19" s="2802">
        <v>14</v>
      </c>
      <c r="F19" s="2802">
        <v>5</v>
      </c>
      <c r="G19" s="2802">
        <v>19</v>
      </c>
      <c r="H19" s="2802">
        <v>0</v>
      </c>
      <c r="I19" s="2802">
        <v>0</v>
      </c>
      <c r="J19" s="2802">
        <v>0</v>
      </c>
      <c r="K19" s="2802">
        <v>0</v>
      </c>
      <c r="L19" s="2802">
        <v>0</v>
      </c>
      <c r="M19" s="2802">
        <v>0</v>
      </c>
      <c r="N19" s="2802">
        <v>16</v>
      </c>
      <c r="O19" s="2802">
        <v>5</v>
      </c>
      <c r="P19" s="2803">
        <v>21</v>
      </c>
      <c r="Q19" s="1991"/>
      <c r="R19" s="1991"/>
    </row>
    <row r="20" spans="1:20" ht="27.75" customHeight="1" thickBot="1">
      <c r="A20" s="1992" t="s">
        <v>18</v>
      </c>
      <c r="B20" s="2802">
        <v>0</v>
      </c>
      <c r="C20" s="2802">
        <v>0</v>
      </c>
      <c r="D20" s="2803">
        <v>0</v>
      </c>
      <c r="E20" s="2804">
        <v>0</v>
      </c>
      <c r="F20" s="2802">
        <v>0</v>
      </c>
      <c r="G20" s="2802">
        <v>0</v>
      </c>
      <c r="H20" s="2802">
        <v>0</v>
      </c>
      <c r="I20" s="2802">
        <v>0</v>
      </c>
      <c r="J20" s="2802">
        <v>0</v>
      </c>
      <c r="K20" s="2802">
        <v>0</v>
      </c>
      <c r="L20" s="2802">
        <v>0</v>
      </c>
      <c r="M20" s="2802">
        <v>0</v>
      </c>
      <c r="N20" s="2802">
        <v>0</v>
      </c>
      <c r="O20" s="2802">
        <v>0</v>
      </c>
      <c r="P20" s="2803">
        <v>0</v>
      </c>
      <c r="Q20" s="1991"/>
      <c r="R20" s="1991"/>
    </row>
    <row r="21" spans="1:20" ht="33" customHeight="1" thickBot="1">
      <c r="A21" s="1993" t="s">
        <v>31</v>
      </c>
      <c r="B21" s="2802">
        <v>2</v>
      </c>
      <c r="C21" s="2802">
        <v>0</v>
      </c>
      <c r="D21" s="2802">
        <v>2</v>
      </c>
      <c r="E21" s="2802">
        <v>14</v>
      </c>
      <c r="F21" s="2802">
        <v>5</v>
      </c>
      <c r="G21" s="2802">
        <v>19</v>
      </c>
      <c r="H21" s="2802">
        <v>0</v>
      </c>
      <c r="I21" s="2802">
        <v>0</v>
      </c>
      <c r="J21" s="2802">
        <v>0</v>
      </c>
      <c r="K21" s="2802">
        <v>0</v>
      </c>
      <c r="L21" s="2802">
        <v>0</v>
      </c>
      <c r="M21" s="2802">
        <v>0</v>
      </c>
      <c r="N21" s="2802">
        <v>16</v>
      </c>
      <c r="O21" s="2802">
        <v>5</v>
      </c>
      <c r="P21" s="2803">
        <v>21</v>
      </c>
      <c r="Q21" s="1991"/>
      <c r="R21" s="1991"/>
    </row>
    <row r="22" spans="1:20">
      <c r="A22" s="1913"/>
      <c r="B22" s="1991"/>
      <c r="C22" s="1991"/>
      <c r="D22" s="1991"/>
      <c r="E22" s="1991"/>
      <c r="F22" s="1991"/>
      <c r="G22" s="1991"/>
      <c r="H22" s="1991"/>
      <c r="I22" s="1991"/>
      <c r="J22" s="1991"/>
      <c r="K22" s="1991"/>
      <c r="L22" s="1991"/>
      <c r="M22" s="1991"/>
      <c r="N22" s="1991"/>
      <c r="O22" s="1991"/>
      <c r="P22" s="1991"/>
      <c r="Q22" s="1994"/>
    </row>
    <row r="23" spans="1:20">
      <c r="A23" s="1913"/>
      <c r="B23" s="1991"/>
      <c r="C23" s="1991"/>
      <c r="D23" s="1991"/>
      <c r="E23" s="1991"/>
      <c r="F23" s="1991"/>
      <c r="G23" s="1991"/>
      <c r="H23" s="1991"/>
      <c r="I23" s="1991"/>
      <c r="J23" s="1991"/>
      <c r="K23" s="1991"/>
      <c r="L23" s="1991"/>
      <c r="M23" s="1991"/>
      <c r="N23" s="1991"/>
      <c r="O23" s="1991"/>
      <c r="P23" s="1991"/>
      <c r="Q23" s="1994"/>
    </row>
    <row r="24" spans="1:20">
      <c r="A24" s="1913"/>
      <c r="B24" s="1991"/>
      <c r="C24" s="1991"/>
      <c r="D24" s="1991"/>
      <c r="E24" s="1991"/>
      <c r="F24" s="1991"/>
      <c r="G24" s="1991"/>
      <c r="H24" s="1991"/>
      <c r="I24" s="1991"/>
      <c r="J24" s="1991"/>
      <c r="K24" s="1991"/>
      <c r="L24" s="1991"/>
      <c r="M24" s="1991"/>
      <c r="N24" s="1991"/>
      <c r="O24" s="1991"/>
      <c r="P24" s="1991"/>
      <c r="Q24" s="1994"/>
    </row>
    <row r="25" spans="1:20" ht="26.25">
      <c r="A25" s="1913"/>
      <c r="B25" s="7976"/>
      <c r="C25" s="7976"/>
      <c r="D25" s="7976"/>
      <c r="E25" s="7976"/>
      <c r="F25" s="7976"/>
      <c r="G25" s="7976"/>
      <c r="H25" s="7976"/>
      <c r="I25" s="7976"/>
      <c r="J25" s="1995"/>
      <c r="K25" s="1452"/>
      <c r="L25" s="1452"/>
      <c r="M25" s="1452"/>
      <c r="N25" s="1452"/>
      <c r="O25" s="1452"/>
      <c r="P25" s="1452"/>
      <c r="Q25" s="1452"/>
      <c r="R25" s="1996"/>
      <c r="S25" s="1996"/>
      <c r="T25" s="1996"/>
    </row>
    <row r="26" spans="1:20">
      <c r="B26" s="7977"/>
      <c r="C26" s="7977"/>
      <c r="D26" s="7977"/>
      <c r="E26" s="7977"/>
      <c r="F26" s="7977"/>
      <c r="G26" s="7977"/>
      <c r="H26" s="7977"/>
      <c r="I26" s="7977"/>
      <c r="J26" s="7977"/>
      <c r="K26" s="1452"/>
      <c r="M26" s="1452"/>
      <c r="N26" s="1452"/>
      <c r="O26" s="1452"/>
      <c r="P26" s="1452"/>
      <c r="Q26" s="1452"/>
      <c r="R26" s="1996"/>
      <c r="S26" s="1996"/>
      <c r="T26" s="1996"/>
    </row>
    <row r="27" spans="1:20" ht="26.25">
      <c r="A27" s="1997"/>
      <c r="B27" s="7977"/>
      <c r="C27" s="7977"/>
      <c r="D27" s="7977"/>
      <c r="E27" s="7977"/>
      <c r="F27" s="7977"/>
      <c r="G27" s="7977"/>
      <c r="H27" s="7977"/>
      <c r="I27" s="7977"/>
      <c r="J27" s="7977"/>
      <c r="K27" s="1452"/>
      <c r="L27" s="1995"/>
      <c r="M27" s="1452"/>
      <c r="N27" s="1452"/>
      <c r="O27" s="1452"/>
      <c r="P27" s="1452"/>
      <c r="Q27" s="1452"/>
      <c r="S27" s="1996"/>
      <c r="T27" s="1996"/>
    </row>
    <row r="28" spans="1:20">
      <c r="B28" s="7977"/>
      <c r="C28" s="7977"/>
      <c r="D28" s="7977"/>
      <c r="E28" s="7977"/>
      <c r="F28" s="7977"/>
      <c r="G28" s="7977"/>
      <c r="H28" s="7977"/>
      <c r="I28" s="7977"/>
      <c r="J28" s="7977"/>
      <c r="K28" s="1452"/>
      <c r="L28" s="1452"/>
      <c r="M28" s="1452"/>
      <c r="N28" s="1452"/>
      <c r="O28" s="1996"/>
      <c r="P28" s="1996"/>
      <c r="Q28" s="1996"/>
      <c r="R28" s="1452"/>
      <c r="S28" s="1452"/>
      <c r="T28" s="1452"/>
    </row>
    <row r="29" spans="1:20">
      <c r="B29" s="1998"/>
      <c r="C29" s="1998"/>
      <c r="D29" s="1998"/>
      <c r="E29" s="1998"/>
      <c r="F29" s="1998"/>
      <c r="G29" s="1998"/>
      <c r="H29" s="1998"/>
      <c r="I29" s="1998"/>
      <c r="J29" s="1998"/>
      <c r="K29" s="1998"/>
      <c r="L29" s="1998"/>
      <c r="M29" s="1998"/>
      <c r="N29" s="1998"/>
      <c r="O29" s="1998"/>
      <c r="P29" s="1998"/>
      <c r="Q29" s="1998"/>
      <c r="R29" s="1998"/>
      <c r="S29" s="1998"/>
      <c r="T29" s="1998"/>
    </row>
    <row r="30" spans="1:20">
      <c r="B30" s="1998"/>
      <c r="C30" s="1998"/>
      <c r="D30" s="1998"/>
      <c r="E30" s="1998"/>
      <c r="F30" s="1998"/>
      <c r="G30" s="1998"/>
      <c r="H30" s="1998"/>
      <c r="I30" s="1998"/>
      <c r="J30" s="1998"/>
      <c r="K30" s="1998"/>
      <c r="L30" s="1998"/>
      <c r="M30" s="1998"/>
      <c r="N30" s="1998"/>
      <c r="O30" s="1998"/>
      <c r="P30" s="1998"/>
      <c r="Q30" s="1998"/>
      <c r="R30" s="1998"/>
      <c r="S30" s="1998"/>
      <c r="T30" s="1998"/>
    </row>
    <row r="31" spans="1:20">
      <c r="A31" s="1997"/>
      <c r="B31" s="1998"/>
      <c r="C31" s="1998"/>
      <c r="D31" s="1998"/>
      <c r="E31" s="1998"/>
      <c r="F31" s="1998"/>
      <c r="G31" s="1998"/>
      <c r="H31" s="1998"/>
      <c r="I31" s="1998"/>
      <c r="J31" s="1998"/>
      <c r="K31" s="1998"/>
      <c r="L31" s="1998"/>
      <c r="M31" s="1998"/>
      <c r="N31" s="1998"/>
      <c r="O31" s="1998"/>
      <c r="P31" s="1998"/>
      <c r="Q31" s="1998"/>
      <c r="R31" s="1998"/>
      <c r="S31" s="1998"/>
      <c r="T31" s="1998"/>
    </row>
    <row r="32" spans="1:20">
      <c r="A32" s="1999"/>
      <c r="B32" s="1998"/>
      <c r="C32" s="1998"/>
      <c r="D32" s="1998"/>
      <c r="E32" s="1998"/>
      <c r="F32" s="1998"/>
      <c r="G32" s="1998"/>
      <c r="H32" s="1998"/>
      <c r="I32" s="1998"/>
      <c r="J32" s="1998"/>
      <c r="K32" s="1998"/>
      <c r="L32" s="1998"/>
      <c r="M32" s="1998"/>
      <c r="N32" s="1998"/>
      <c r="O32" s="1998"/>
      <c r="P32" s="1998"/>
      <c r="Q32" s="1996"/>
      <c r="R32" s="1998"/>
      <c r="S32" s="1998"/>
      <c r="T32" s="1998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Лист48">
    <tabColor rgb="FF00B050"/>
  </sheetPr>
  <dimension ref="A1:T92"/>
  <sheetViews>
    <sheetView zoomScale="60" zoomScaleNormal="60" workbookViewId="0">
      <selection activeCell="E28" sqref="E28"/>
    </sheetView>
  </sheetViews>
  <sheetFormatPr defaultRowHeight="20.25"/>
  <cols>
    <col min="1" max="1" width="88.85546875" style="39" customWidth="1"/>
    <col min="2" max="2" width="13" style="39" customWidth="1"/>
    <col min="3" max="3" width="12.85546875" style="39" customWidth="1"/>
    <col min="4" max="4" width="12.28515625" style="39" customWidth="1"/>
    <col min="5" max="5" width="10.7109375" style="39" customWidth="1"/>
    <col min="6" max="6" width="10.855468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2" width="9.5703125" style="39" customWidth="1"/>
    <col min="13" max="13" width="12" style="39" customWidth="1"/>
    <col min="14" max="14" width="12.5703125" style="39" customWidth="1"/>
    <col min="15" max="15" width="11" style="39" customWidth="1"/>
    <col min="16" max="16" width="12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22.5">
      <c r="A1" s="7989" t="s">
        <v>405</v>
      </c>
      <c r="B1" s="7989"/>
      <c r="C1" s="7989"/>
      <c r="D1" s="7989"/>
      <c r="E1" s="7989"/>
      <c r="F1" s="7989"/>
      <c r="G1" s="7989"/>
      <c r="H1" s="7989"/>
      <c r="I1" s="7989"/>
      <c r="J1" s="7989"/>
      <c r="K1" s="7989"/>
      <c r="L1" s="7989"/>
      <c r="M1" s="7989"/>
      <c r="N1" s="7989"/>
      <c r="O1" s="7989"/>
      <c r="P1" s="7989"/>
    </row>
    <row r="2" spans="1:16" ht="54.75" customHeight="1" thickBot="1">
      <c r="A2" s="7989" t="s">
        <v>473</v>
      </c>
      <c r="B2" s="7989"/>
      <c r="C2" s="7989"/>
      <c r="D2" s="7989"/>
      <c r="E2" s="7989"/>
      <c r="F2" s="7989"/>
      <c r="G2" s="7989"/>
      <c r="H2" s="7989"/>
      <c r="I2" s="7989"/>
      <c r="J2" s="7989"/>
      <c r="K2" s="7989"/>
      <c r="L2" s="7989"/>
      <c r="M2" s="7989"/>
      <c r="N2" s="7989"/>
      <c r="O2" s="7989"/>
      <c r="P2" s="7989"/>
    </row>
    <row r="3" spans="1:16" ht="33" customHeight="1" thickBot="1">
      <c r="A3" s="7990" t="s">
        <v>1</v>
      </c>
      <c r="B3" s="7992" t="s">
        <v>2</v>
      </c>
      <c r="C3" s="7993"/>
      <c r="D3" s="7994"/>
      <c r="E3" s="7992" t="s">
        <v>3</v>
      </c>
      <c r="F3" s="7993"/>
      <c r="G3" s="7994"/>
      <c r="H3" s="7992" t="s">
        <v>4</v>
      </c>
      <c r="I3" s="7993"/>
      <c r="J3" s="7994"/>
      <c r="K3" s="7992" t="s">
        <v>5</v>
      </c>
      <c r="L3" s="7993"/>
      <c r="M3" s="7994"/>
      <c r="N3" s="7995" t="s">
        <v>342</v>
      </c>
      <c r="O3" s="7103"/>
      <c r="P3" s="7996"/>
    </row>
    <row r="4" spans="1:16" ht="191.25" customHeight="1">
      <c r="A4" s="7991"/>
      <c r="B4" s="3612" t="s">
        <v>7</v>
      </c>
      <c r="C4" s="3605" t="s">
        <v>8</v>
      </c>
      <c r="D4" s="3645" t="s">
        <v>9</v>
      </c>
      <c r="E4" s="3614" t="s">
        <v>7</v>
      </c>
      <c r="F4" s="3612" t="s">
        <v>8</v>
      </c>
      <c r="G4" s="3643" t="s">
        <v>9</v>
      </c>
      <c r="H4" s="3614" t="s">
        <v>7</v>
      </c>
      <c r="I4" s="3605" t="s">
        <v>8</v>
      </c>
      <c r="J4" s="3645" t="s">
        <v>9</v>
      </c>
      <c r="K4" s="3614" t="s">
        <v>7</v>
      </c>
      <c r="L4" s="3612" t="s">
        <v>8</v>
      </c>
      <c r="M4" s="3643" t="s">
        <v>9</v>
      </c>
      <c r="N4" s="3614" t="s">
        <v>7</v>
      </c>
      <c r="O4" s="3605" t="s">
        <v>8</v>
      </c>
      <c r="P4" s="3613" t="s">
        <v>9</v>
      </c>
    </row>
    <row r="5" spans="1:16">
      <c r="A5" s="3625" t="s">
        <v>10</v>
      </c>
      <c r="B5" s="3636"/>
      <c r="C5" s="3606"/>
      <c r="D5" s="3646"/>
      <c r="E5" s="3616"/>
      <c r="F5" s="3615"/>
      <c r="G5" s="4505"/>
      <c r="H5" s="3636"/>
      <c r="I5" s="4521"/>
      <c r="J5" s="3646"/>
      <c r="K5" s="4513"/>
      <c r="L5" s="3615"/>
      <c r="M5" s="4505"/>
      <c r="N5" s="3636"/>
      <c r="O5" s="3615"/>
      <c r="P5" s="3644"/>
    </row>
    <row r="6" spans="1:16">
      <c r="A6" s="3626" t="s">
        <v>241</v>
      </c>
      <c r="B6" s="3637"/>
      <c r="C6" s="3607"/>
      <c r="D6" s="3641"/>
      <c r="E6" s="3618"/>
      <c r="F6" s="5448"/>
      <c r="G6" s="5436"/>
      <c r="H6" s="5460"/>
      <c r="I6" s="5461"/>
      <c r="J6" s="5453"/>
      <c r="K6" s="4514"/>
      <c r="L6" s="3617"/>
      <c r="M6" s="4506"/>
      <c r="N6" s="4536"/>
      <c r="O6" s="3624"/>
      <c r="P6" s="3652"/>
    </row>
    <row r="7" spans="1:16">
      <c r="A7" s="3627" t="s">
        <v>406</v>
      </c>
      <c r="B7" s="3638">
        <v>61</v>
      </c>
      <c r="C7" s="3608">
        <v>3</v>
      </c>
      <c r="D7" s="3642">
        <f>B7+C7</f>
        <v>64</v>
      </c>
      <c r="E7" s="5438">
        <v>59</v>
      </c>
      <c r="F7" s="5436">
        <v>15</v>
      </c>
      <c r="G7" s="5462">
        <f>E7+F7</f>
        <v>74</v>
      </c>
      <c r="H7" s="5438">
        <v>52</v>
      </c>
      <c r="I7" s="5463">
        <v>5</v>
      </c>
      <c r="J7" s="5454">
        <f>H7+I7</f>
        <v>57</v>
      </c>
      <c r="K7" s="5438">
        <v>48</v>
      </c>
      <c r="L7" s="5436">
        <v>2</v>
      </c>
      <c r="M7" s="5462">
        <f>K7+L7</f>
        <v>50</v>
      </c>
      <c r="N7" s="5439">
        <f t="shared" ref="N7:O9" si="0">B7+E7+H7+K7</f>
        <v>220</v>
      </c>
      <c r="O7" s="5485">
        <f t="shared" si="0"/>
        <v>25</v>
      </c>
      <c r="P7" s="5480">
        <f>N7+O7</f>
        <v>245</v>
      </c>
    </row>
    <row r="8" spans="1:16">
      <c r="A8" s="3626" t="s">
        <v>407</v>
      </c>
      <c r="B8" s="3638"/>
      <c r="C8" s="3608"/>
      <c r="D8" s="3642"/>
      <c r="E8" s="5438"/>
      <c r="F8" s="5436"/>
      <c r="G8" s="5462"/>
      <c r="H8" s="5438"/>
      <c r="I8" s="5463"/>
      <c r="J8" s="5454"/>
      <c r="K8" s="5438"/>
      <c r="L8" s="5436"/>
      <c r="M8" s="5462"/>
      <c r="N8" s="5439"/>
      <c r="O8" s="5485"/>
      <c r="P8" s="5480"/>
    </row>
    <row r="9" spans="1:16" ht="21" thickBot="1">
      <c r="A9" s="3627" t="s">
        <v>408</v>
      </c>
      <c r="B9" s="3638">
        <v>10</v>
      </c>
      <c r="C9" s="3608">
        <v>1</v>
      </c>
      <c r="D9" s="3642">
        <f>B9+C9</f>
        <v>11</v>
      </c>
      <c r="E9" s="5438">
        <v>0</v>
      </c>
      <c r="F9" s="5436">
        <v>0</v>
      </c>
      <c r="G9" s="5462">
        <f>E9+F9</f>
        <v>0</v>
      </c>
      <c r="H9" s="5438">
        <v>0</v>
      </c>
      <c r="I9" s="5463">
        <v>0</v>
      </c>
      <c r="J9" s="5454">
        <f t="shared" ref="J9:J26" si="1">H9+I9</f>
        <v>0</v>
      </c>
      <c r="K9" s="5438">
        <v>0</v>
      </c>
      <c r="L9" s="5436">
        <v>0</v>
      </c>
      <c r="M9" s="5462">
        <f>K9+L9</f>
        <v>0</v>
      </c>
      <c r="N9" s="5439">
        <f t="shared" si="0"/>
        <v>10</v>
      </c>
      <c r="O9" s="5485">
        <f t="shared" si="0"/>
        <v>1</v>
      </c>
      <c r="P9" s="5480">
        <f>N9+O9</f>
        <v>11</v>
      </c>
    </row>
    <row r="10" spans="1:16" ht="21" hidden="1" thickBot="1">
      <c r="A10" s="3627"/>
      <c r="B10" s="3638"/>
      <c r="C10" s="3608"/>
      <c r="D10" s="3642"/>
      <c r="E10" s="5438"/>
      <c r="F10" s="5436"/>
      <c r="G10" s="5462"/>
      <c r="H10" s="5438"/>
      <c r="I10" s="5463"/>
      <c r="J10" s="5454">
        <f t="shared" si="1"/>
        <v>0</v>
      </c>
      <c r="K10" s="5438"/>
      <c r="L10" s="5436"/>
      <c r="M10" s="5462"/>
      <c r="N10" s="5439"/>
      <c r="O10" s="5485"/>
      <c r="P10" s="5480"/>
    </row>
    <row r="11" spans="1:16" ht="21" hidden="1" thickBot="1">
      <c r="A11" s="3627"/>
      <c r="B11" s="3638"/>
      <c r="C11" s="3608"/>
      <c r="D11" s="3642"/>
      <c r="E11" s="5438"/>
      <c r="F11" s="5436"/>
      <c r="G11" s="5462"/>
      <c r="H11" s="5438"/>
      <c r="I11" s="5463"/>
      <c r="J11" s="5454">
        <f t="shared" si="1"/>
        <v>0</v>
      </c>
      <c r="K11" s="5438"/>
      <c r="L11" s="5436"/>
      <c r="M11" s="5462"/>
      <c r="N11" s="5439"/>
      <c r="O11" s="5485"/>
      <c r="P11" s="5480"/>
    </row>
    <row r="12" spans="1:16" ht="21" hidden="1" thickBot="1">
      <c r="A12" s="3627"/>
      <c r="B12" s="3638"/>
      <c r="C12" s="3608"/>
      <c r="D12" s="3642"/>
      <c r="E12" s="5438"/>
      <c r="F12" s="5436"/>
      <c r="G12" s="5462"/>
      <c r="H12" s="5438"/>
      <c r="I12" s="5463"/>
      <c r="J12" s="5454">
        <f t="shared" si="1"/>
        <v>0</v>
      </c>
      <c r="K12" s="5438"/>
      <c r="L12" s="5436"/>
      <c r="M12" s="5462"/>
      <c r="N12" s="5439"/>
      <c r="O12" s="5485"/>
      <c r="P12" s="5480"/>
    </row>
    <row r="13" spans="1:16" ht="21" hidden="1" thickBot="1">
      <c r="A13" s="3627"/>
      <c r="B13" s="3638"/>
      <c r="C13" s="3608"/>
      <c r="D13" s="3642"/>
      <c r="E13" s="5438"/>
      <c r="F13" s="5436"/>
      <c r="G13" s="5462"/>
      <c r="H13" s="5438"/>
      <c r="I13" s="5463"/>
      <c r="J13" s="5454">
        <f t="shared" si="1"/>
        <v>0</v>
      </c>
      <c r="K13" s="5438"/>
      <c r="L13" s="5436"/>
      <c r="M13" s="5462"/>
      <c r="N13" s="5439"/>
      <c r="O13" s="5485"/>
      <c r="P13" s="5480"/>
    </row>
    <row r="14" spans="1:16" ht="21" hidden="1" thickBot="1">
      <c r="A14" s="3627"/>
      <c r="B14" s="3638"/>
      <c r="C14" s="3608"/>
      <c r="D14" s="3642"/>
      <c r="E14" s="5438"/>
      <c r="F14" s="5436"/>
      <c r="G14" s="5462"/>
      <c r="H14" s="5438"/>
      <c r="I14" s="5463"/>
      <c r="J14" s="5454">
        <f t="shared" si="1"/>
        <v>0</v>
      </c>
      <c r="K14" s="5438"/>
      <c r="L14" s="5436"/>
      <c r="M14" s="5462"/>
      <c r="N14" s="5439"/>
      <c r="O14" s="5485"/>
      <c r="P14" s="5480"/>
    </row>
    <row r="15" spans="1:16" ht="21" hidden="1" thickBot="1">
      <c r="A15" s="3627"/>
      <c r="B15" s="3638"/>
      <c r="C15" s="3608"/>
      <c r="D15" s="3642"/>
      <c r="E15" s="5438"/>
      <c r="F15" s="5436"/>
      <c r="G15" s="5462"/>
      <c r="H15" s="5438"/>
      <c r="I15" s="5463"/>
      <c r="J15" s="5454">
        <f t="shared" si="1"/>
        <v>0</v>
      </c>
      <c r="K15" s="5438"/>
      <c r="L15" s="5436"/>
      <c r="M15" s="5462"/>
      <c r="N15" s="5439"/>
      <c r="O15" s="5485"/>
      <c r="P15" s="5480"/>
    </row>
    <row r="16" spans="1:16" ht="21" hidden="1" thickBot="1">
      <c r="A16" s="3627"/>
      <c r="B16" s="3638"/>
      <c r="C16" s="3608"/>
      <c r="D16" s="3642"/>
      <c r="E16" s="5438"/>
      <c r="F16" s="5436"/>
      <c r="G16" s="5462"/>
      <c r="H16" s="5438"/>
      <c r="I16" s="5463"/>
      <c r="J16" s="5454">
        <f t="shared" si="1"/>
        <v>0</v>
      </c>
      <c r="K16" s="5438"/>
      <c r="L16" s="5436"/>
      <c r="M16" s="5462"/>
      <c r="N16" s="5439"/>
      <c r="O16" s="5485"/>
      <c r="P16" s="5480"/>
    </row>
    <row r="17" spans="1:16" ht="21" hidden="1" thickBot="1">
      <c r="A17" s="3627"/>
      <c r="B17" s="3638"/>
      <c r="C17" s="3608"/>
      <c r="D17" s="3642"/>
      <c r="E17" s="5438"/>
      <c r="F17" s="5436"/>
      <c r="G17" s="5462"/>
      <c r="H17" s="5438"/>
      <c r="I17" s="5463"/>
      <c r="J17" s="5454">
        <f t="shared" si="1"/>
        <v>0</v>
      </c>
      <c r="K17" s="5438"/>
      <c r="L17" s="5436"/>
      <c r="M17" s="5462"/>
      <c r="N17" s="5439"/>
      <c r="O17" s="5485"/>
      <c r="P17" s="5480"/>
    </row>
    <row r="18" spans="1:16" ht="21" hidden="1" thickBot="1">
      <c r="A18" s="3628"/>
      <c r="B18" s="3638"/>
      <c r="C18" s="3608"/>
      <c r="D18" s="3642"/>
      <c r="E18" s="5438"/>
      <c r="F18" s="5436"/>
      <c r="G18" s="5462"/>
      <c r="H18" s="5438"/>
      <c r="I18" s="5463"/>
      <c r="J18" s="5454">
        <f t="shared" si="1"/>
        <v>0</v>
      </c>
      <c r="K18" s="5438"/>
      <c r="L18" s="5436"/>
      <c r="M18" s="5462"/>
      <c r="N18" s="5439"/>
      <c r="O18" s="5485"/>
      <c r="P18" s="5480"/>
    </row>
    <row r="19" spans="1:16" ht="21" hidden="1" thickBot="1">
      <c r="A19" s="3628"/>
      <c r="B19" s="3638"/>
      <c r="C19" s="3608"/>
      <c r="D19" s="3642"/>
      <c r="E19" s="5438"/>
      <c r="F19" s="5436"/>
      <c r="G19" s="5462"/>
      <c r="H19" s="5438"/>
      <c r="I19" s="5463"/>
      <c r="J19" s="5454">
        <f t="shared" si="1"/>
        <v>0</v>
      </c>
      <c r="K19" s="5438"/>
      <c r="L19" s="5436"/>
      <c r="M19" s="5462"/>
      <c r="N19" s="5439"/>
      <c r="O19" s="5485"/>
      <c r="P19" s="5480"/>
    </row>
    <row r="20" spans="1:16" ht="21" hidden="1" thickBot="1">
      <c r="A20" s="3627"/>
      <c r="B20" s="3638"/>
      <c r="C20" s="3608"/>
      <c r="D20" s="3642"/>
      <c r="E20" s="5438"/>
      <c r="F20" s="5436"/>
      <c r="G20" s="5462"/>
      <c r="H20" s="5438"/>
      <c r="I20" s="5463"/>
      <c r="J20" s="5454">
        <f t="shared" si="1"/>
        <v>0</v>
      </c>
      <c r="K20" s="5438"/>
      <c r="L20" s="5436"/>
      <c r="M20" s="5462"/>
      <c r="N20" s="5439"/>
      <c r="O20" s="5485"/>
      <c r="P20" s="5480"/>
    </row>
    <row r="21" spans="1:16" ht="21" hidden="1" thickBot="1">
      <c r="A21" s="3627"/>
      <c r="B21" s="3638"/>
      <c r="C21" s="3608"/>
      <c r="D21" s="3642"/>
      <c r="E21" s="5438"/>
      <c r="F21" s="5436"/>
      <c r="G21" s="5462"/>
      <c r="H21" s="5438"/>
      <c r="I21" s="5463"/>
      <c r="J21" s="5454">
        <f t="shared" si="1"/>
        <v>0</v>
      </c>
      <c r="K21" s="5438"/>
      <c r="L21" s="5436"/>
      <c r="M21" s="5462"/>
      <c r="N21" s="5439"/>
      <c r="O21" s="5485"/>
      <c r="P21" s="5480"/>
    </row>
    <row r="22" spans="1:16" ht="21" hidden="1" thickBot="1">
      <c r="A22" s="3628"/>
      <c r="B22" s="3638"/>
      <c r="C22" s="3608"/>
      <c r="D22" s="3642"/>
      <c r="E22" s="5438"/>
      <c r="F22" s="5436"/>
      <c r="G22" s="5462"/>
      <c r="H22" s="5438"/>
      <c r="I22" s="5463"/>
      <c r="J22" s="5454">
        <f t="shared" si="1"/>
        <v>0</v>
      </c>
      <c r="K22" s="5438"/>
      <c r="L22" s="5436"/>
      <c r="M22" s="5462"/>
      <c r="N22" s="5439"/>
      <c r="O22" s="5485"/>
      <c r="P22" s="5480"/>
    </row>
    <row r="23" spans="1:16" ht="21" hidden="1" thickBot="1">
      <c r="A23" s="3627"/>
      <c r="B23" s="3638"/>
      <c r="C23" s="3608"/>
      <c r="D23" s="3642"/>
      <c r="E23" s="5438"/>
      <c r="F23" s="5436"/>
      <c r="G23" s="5462"/>
      <c r="H23" s="5438"/>
      <c r="I23" s="5463"/>
      <c r="J23" s="5454">
        <f t="shared" si="1"/>
        <v>0</v>
      </c>
      <c r="K23" s="5438"/>
      <c r="L23" s="5436"/>
      <c r="M23" s="5462"/>
      <c r="N23" s="5439"/>
      <c r="O23" s="5485"/>
      <c r="P23" s="5480"/>
    </row>
    <row r="24" spans="1:16" ht="21" hidden="1" thickBot="1">
      <c r="A24" s="3628"/>
      <c r="B24" s="3638"/>
      <c r="C24" s="3608"/>
      <c r="D24" s="3642"/>
      <c r="E24" s="5438"/>
      <c r="F24" s="5436"/>
      <c r="G24" s="5462"/>
      <c r="H24" s="5438"/>
      <c r="I24" s="5463"/>
      <c r="J24" s="5454">
        <f t="shared" si="1"/>
        <v>0</v>
      </c>
      <c r="K24" s="5438"/>
      <c r="L24" s="5436"/>
      <c r="M24" s="5462"/>
      <c r="N24" s="5439"/>
      <c r="O24" s="5485"/>
      <c r="P24" s="5480"/>
    </row>
    <row r="25" spans="1:16" ht="21" hidden="1" thickBot="1">
      <c r="A25" s="3627"/>
      <c r="B25" s="3638"/>
      <c r="C25" s="3608"/>
      <c r="D25" s="3642"/>
      <c r="E25" s="5438"/>
      <c r="F25" s="5436"/>
      <c r="G25" s="5462"/>
      <c r="H25" s="5438"/>
      <c r="I25" s="5463"/>
      <c r="J25" s="5454">
        <f t="shared" si="1"/>
        <v>0</v>
      </c>
      <c r="K25" s="5438"/>
      <c r="L25" s="5436"/>
      <c r="M25" s="5462"/>
      <c r="N25" s="5439"/>
      <c r="O25" s="5485"/>
      <c r="P25" s="5480"/>
    </row>
    <row r="26" spans="1:16" ht="59.25" hidden="1" customHeight="1">
      <c r="A26" s="3629"/>
      <c r="B26" s="3639"/>
      <c r="C26" s="3609"/>
      <c r="D26" s="3647"/>
      <c r="E26" s="3619"/>
      <c r="F26" s="4523"/>
      <c r="G26" s="4529"/>
      <c r="H26" s="3619"/>
      <c r="I26" s="5464"/>
      <c r="J26" s="5454">
        <f t="shared" si="1"/>
        <v>0</v>
      </c>
      <c r="K26" s="3619"/>
      <c r="L26" s="4523"/>
      <c r="M26" s="4529"/>
      <c r="N26" s="5440"/>
      <c r="O26" s="4537"/>
      <c r="P26" s="5481"/>
    </row>
    <row r="27" spans="1:16" ht="21" thickBot="1">
      <c r="A27" s="3423" t="s">
        <v>27</v>
      </c>
      <c r="B27" s="3425">
        <f t="shared" ref="B27:P27" si="2">SUM(B7:B26)</f>
        <v>71</v>
      </c>
      <c r="C27" s="3621">
        <f t="shared" si="2"/>
        <v>4</v>
      </c>
      <c r="D27" s="3648">
        <f t="shared" si="2"/>
        <v>75</v>
      </c>
      <c r="E27" s="5441">
        <f t="shared" si="2"/>
        <v>59</v>
      </c>
      <c r="F27" s="4525">
        <v>15</v>
      </c>
      <c r="G27" s="4526">
        <f t="shared" si="2"/>
        <v>74</v>
      </c>
      <c r="H27" s="5441">
        <f t="shared" si="2"/>
        <v>52</v>
      </c>
      <c r="I27" s="5465">
        <f t="shared" si="2"/>
        <v>5</v>
      </c>
      <c r="J27" s="5455">
        <f t="shared" si="2"/>
        <v>57</v>
      </c>
      <c r="K27" s="5441">
        <f t="shared" si="2"/>
        <v>48</v>
      </c>
      <c r="L27" s="4525">
        <f t="shared" si="2"/>
        <v>2</v>
      </c>
      <c r="M27" s="4526">
        <f t="shared" si="2"/>
        <v>50</v>
      </c>
      <c r="N27" s="5441">
        <f t="shared" si="2"/>
        <v>230</v>
      </c>
      <c r="O27" s="5465">
        <f t="shared" si="2"/>
        <v>26</v>
      </c>
      <c r="P27" s="5455">
        <f t="shared" si="2"/>
        <v>256</v>
      </c>
    </row>
    <row r="28" spans="1:16">
      <c r="A28" s="2727" t="s">
        <v>15</v>
      </c>
      <c r="B28" s="1441"/>
      <c r="C28" s="1436"/>
      <c r="D28" s="2729"/>
      <c r="E28" s="5442"/>
      <c r="F28" s="5443"/>
      <c r="G28" s="5466"/>
      <c r="H28" s="5442"/>
      <c r="I28" s="5467"/>
      <c r="J28" s="5456"/>
      <c r="K28" s="5442"/>
      <c r="L28" s="5443"/>
      <c r="M28" s="5466"/>
      <c r="N28" s="5444"/>
      <c r="O28" s="5486"/>
      <c r="P28" s="5482"/>
    </row>
    <row r="29" spans="1:16">
      <c r="A29" s="3630" t="s">
        <v>16</v>
      </c>
      <c r="B29" s="3638"/>
      <c r="C29" s="3608"/>
      <c r="D29" s="3641"/>
      <c r="E29" s="5445"/>
      <c r="F29" s="5446"/>
      <c r="G29" s="5468"/>
      <c r="H29" s="5445"/>
      <c r="I29" s="5469"/>
      <c r="J29" s="5457"/>
      <c r="K29" s="5445"/>
      <c r="L29" s="5446"/>
      <c r="M29" s="5468"/>
      <c r="N29" s="5439"/>
      <c r="O29" s="5485"/>
      <c r="P29" s="5480"/>
    </row>
    <row r="30" spans="1:16">
      <c r="A30" s="3626" t="s">
        <v>241</v>
      </c>
      <c r="B30" s="3638"/>
      <c r="C30" s="3608"/>
      <c r="D30" s="3641"/>
      <c r="E30" s="5447"/>
      <c r="F30" s="5448"/>
      <c r="G30" s="5470"/>
      <c r="H30" s="5447"/>
      <c r="I30" s="5461"/>
      <c r="J30" s="5453"/>
      <c r="K30" s="5447"/>
      <c r="L30" s="5448"/>
      <c r="M30" s="5470"/>
      <c r="N30" s="5439"/>
      <c r="O30" s="5485"/>
      <c r="P30" s="5480"/>
    </row>
    <row r="31" spans="1:16">
      <c r="A31" s="3627" t="s">
        <v>406</v>
      </c>
      <c r="B31" s="3638">
        <v>61</v>
      </c>
      <c r="C31" s="3608">
        <v>3</v>
      </c>
      <c r="D31" s="3642">
        <f>B31+C31</f>
        <v>64</v>
      </c>
      <c r="E31" s="5438">
        <v>59</v>
      </c>
      <c r="F31" s="5436">
        <v>14</v>
      </c>
      <c r="G31" s="5462">
        <f>E31+F31</f>
        <v>73</v>
      </c>
      <c r="H31" s="5438">
        <v>52</v>
      </c>
      <c r="I31" s="5463">
        <v>5</v>
      </c>
      <c r="J31" s="5454">
        <f>H31+I31</f>
        <v>57</v>
      </c>
      <c r="K31" s="5438">
        <v>48</v>
      </c>
      <c r="L31" s="5436">
        <v>2</v>
      </c>
      <c r="M31" s="5462">
        <f>K31+L31</f>
        <v>50</v>
      </c>
      <c r="N31" s="5439">
        <f>B31+E31+H31+K31</f>
        <v>220</v>
      </c>
      <c r="O31" s="5485">
        <f>C31+F31+I31+L31</f>
        <v>24</v>
      </c>
      <c r="P31" s="5480">
        <f>N31+O31</f>
        <v>244</v>
      </c>
    </row>
    <row r="32" spans="1:16">
      <c r="A32" s="3626" t="s">
        <v>407</v>
      </c>
      <c r="B32" s="3638"/>
      <c r="C32" s="3608"/>
      <c r="D32" s="3642"/>
      <c r="E32" s="5438"/>
      <c r="F32" s="5436"/>
      <c r="G32" s="5462"/>
      <c r="H32" s="5438"/>
      <c r="I32" s="5463"/>
      <c r="J32" s="5454"/>
      <c r="K32" s="5438"/>
      <c r="L32" s="5436"/>
      <c r="M32" s="5462"/>
      <c r="N32" s="5439"/>
      <c r="O32" s="5485"/>
      <c r="P32" s="5480"/>
    </row>
    <row r="33" spans="1:16" ht="21" thickBot="1">
      <c r="A33" s="3627" t="s">
        <v>408</v>
      </c>
      <c r="B33" s="3638">
        <v>10</v>
      </c>
      <c r="C33" s="3608">
        <v>1</v>
      </c>
      <c r="D33" s="3642">
        <f>B33+C33</f>
        <v>11</v>
      </c>
      <c r="E33" s="5438">
        <v>0</v>
      </c>
      <c r="F33" s="5436">
        <v>0</v>
      </c>
      <c r="G33" s="5462">
        <f>E33+F33</f>
        <v>0</v>
      </c>
      <c r="H33" s="5438">
        <v>0</v>
      </c>
      <c r="I33" s="5463">
        <v>0</v>
      </c>
      <c r="J33" s="5454">
        <f t="shared" ref="J33:J54" si="3">H33+I33</f>
        <v>0</v>
      </c>
      <c r="K33" s="5438">
        <v>0</v>
      </c>
      <c r="L33" s="5436">
        <v>0</v>
      </c>
      <c r="M33" s="5462">
        <f t="shared" ref="M33:M53" si="4">K33+L33</f>
        <v>0</v>
      </c>
      <c r="N33" s="5439">
        <f>B33+E33+H33+K33</f>
        <v>10</v>
      </c>
      <c r="O33" s="5485">
        <f>C33+F33+I33+L33</f>
        <v>1</v>
      </c>
      <c r="P33" s="5480">
        <f>N33+O33</f>
        <v>11</v>
      </c>
    </row>
    <row r="34" spans="1:16" ht="21" hidden="1" thickBot="1">
      <c r="A34" s="2728"/>
      <c r="B34" s="1441"/>
      <c r="C34" s="1436"/>
      <c r="D34" s="2730"/>
      <c r="E34" s="5449"/>
      <c r="F34" s="5437"/>
      <c r="G34" s="5471"/>
      <c r="H34" s="5449"/>
      <c r="I34" s="5472"/>
      <c r="J34" s="5454">
        <f t="shared" si="3"/>
        <v>0</v>
      </c>
      <c r="K34" s="5449"/>
      <c r="L34" s="5437"/>
      <c r="M34" s="5462">
        <f t="shared" si="4"/>
        <v>0</v>
      </c>
      <c r="N34" s="5444"/>
      <c r="O34" s="5486"/>
      <c r="P34" s="5482"/>
    </row>
    <row r="35" spans="1:16" ht="21" hidden="1" thickBot="1">
      <c r="A35" s="3267"/>
      <c r="B35" s="3638"/>
      <c r="C35" s="3608"/>
      <c r="D35" s="3649"/>
      <c r="E35" s="5438"/>
      <c r="F35" s="5436"/>
      <c r="G35" s="5473"/>
      <c r="H35" s="5438"/>
      <c r="I35" s="5463"/>
      <c r="J35" s="5454">
        <f t="shared" si="3"/>
        <v>0</v>
      </c>
      <c r="K35" s="5438"/>
      <c r="L35" s="5436"/>
      <c r="M35" s="5462">
        <f t="shared" si="4"/>
        <v>0</v>
      </c>
      <c r="N35" s="5444"/>
      <c r="O35" s="5486"/>
      <c r="P35" s="5483"/>
    </row>
    <row r="36" spans="1:16" ht="21" hidden="1" thickBot="1">
      <c r="A36" s="3267"/>
      <c r="B36" s="3638"/>
      <c r="C36" s="3608"/>
      <c r="D36" s="3649"/>
      <c r="E36" s="5438"/>
      <c r="F36" s="5436"/>
      <c r="G36" s="5473"/>
      <c r="H36" s="5438"/>
      <c r="I36" s="5463"/>
      <c r="J36" s="5454">
        <f t="shared" si="3"/>
        <v>0</v>
      </c>
      <c r="K36" s="5438"/>
      <c r="L36" s="5436"/>
      <c r="M36" s="5462">
        <f t="shared" si="4"/>
        <v>0</v>
      </c>
      <c r="N36" s="5444"/>
      <c r="O36" s="5486"/>
      <c r="P36" s="5483"/>
    </row>
    <row r="37" spans="1:16" ht="57" hidden="1" customHeight="1">
      <c r="A37" s="3631"/>
      <c r="B37" s="3638"/>
      <c r="C37" s="3608"/>
      <c r="D37" s="3649"/>
      <c r="E37" s="5438"/>
      <c r="F37" s="5436"/>
      <c r="G37" s="5473"/>
      <c r="H37" s="5438"/>
      <c r="I37" s="5463"/>
      <c r="J37" s="5454">
        <f t="shared" si="3"/>
        <v>0</v>
      </c>
      <c r="K37" s="5438"/>
      <c r="L37" s="5436"/>
      <c r="M37" s="5462">
        <f t="shared" si="4"/>
        <v>0</v>
      </c>
      <c r="N37" s="5444"/>
      <c r="O37" s="5486"/>
      <c r="P37" s="5483"/>
    </row>
    <row r="38" spans="1:16" ht="36.75" hidden="1" customHeight="1">
      <c r="A38" s="2728"/>
      <c r="B38" s="3638"/>
      <c r="C38" s="3608"/>
      <c r="D38" s="3649"/>
      <c r="E38" s="5438"/>
      <c r="F38" s="5436"/>
      <c r="G38" s="5473"/>
      <c r="H38" s="5438"/>
      <c r="I38" s="5463"/>
      <c r="J38" s="5454">
        <f t="shared" si="3"/>
        <v>0</v>
      </c>
      <c r="K38" s="5438"/>
      <c r="L38" s="5436"/>
      <c r="M38" s="5462">
        <f t="shared" si="4"/>
        <v>0</v>
      </c>
      <c r="N38" s="5444"/>
      <c r="O38" s="5486"/>
      <c r="P38" s="5483"/>
    </row>
    <row r="39" spans="1:16" ht="30.75" hidden="1" customHeight="1">
      <c r="A39" s="3267"/>
      <c r="B39" s="3638"/>
      <c r="C39" s="3608"/>
      <c r="D39" s="3649"/>
      <c r="E39" s="5438"/>
      <c r="F39" s="5436"/>
      <c r="G39" s="5473"/>
      <c r="H39" s="5438"/>
      <c r="I39" s="5463"/>
      <c r="J39" s="5454">
        <f t="shared" si="3"/>
        <v>0</v>
      </c>
      <c r="K39" s="5438"/>
      <c r="L39" s="5436"/>
      <c r="M39" s="5462">
        <f t="shared" si="4"/>
        <v>0</v>
      </c>
      <c r="N39" s="5444"/>
      <c r="O39" s="5486"/>
      <c r="P39" s="5483"/>
    </row>
    <row r="40" spans="1:16" ht="66" hidden="1" customHeight="1">
      <c r="A40" s="3267"/>
      <c r="B40" s="3638"/>
      <c r="C40" s="3608"/>
      <c r="D40" s="3649"/>
      <c r="E40" s="5438"/>
      <c r="F40" s="5436"/>
      <c r="G40" s="5473"/>
      <c r="H40" s="5438"/>
      <c r="I40" s="5463"/>
      <c r="J40" s="5454">
        <f t="shared" si="3"/>
        <v>0</v>
      </c>
      <c r="K40" s="5438"/>
      <c r="L40" s="5436"/>
      <c r="M40" s="5462">
        <f t="shared" si="4"/>
        <v>0</v>
      </c>
      <c r="N40" s="5444"/>
      <c r="O40" s="5486"/>
      <c r="P40" s="5483"/>
    </row>
    <row r="41" spans="1:16" ht="24.95" hidden="1" customHeight="1">
      <c r="A41" s="3267"/>
      <c r="B41" s="3638"/>
      <c r="C41" s="3608"/>
      <c r="D41" s="3649"/>
      <c r="E41" s="5438"/>
      <c r="F41" s="5436"/>
      <c r="G41" s="5473"/>
      <c r="H41" s="5438"/>
      <c r="I41" s="5463"/>
      <c r="J41" s="5454">
        <f t="shared" si="3"/>
        <v>0</v>
      </c>
      <c r="K41" s="5438"/>
      <c r="L41" s="5436"/>
      <c r="M41" s="5462">
        <f t="shared" si="4"/>
        <v>0</v>
      </c>
      <c r="N41" s="5444"/>
      <c r="O41" s="5486"/>
      <c r="P41" s="5483"/>
    </row>
    <row r="42" spans="1:16" ht="21" hidden="1" thickBot="1">
      <c r="A42" s="2698"/>
      <c r="B42" s="3638"/>
      <c r="C42" s="3608"/>
      <c r="D42" s="3649"/>
      <c r="E42" s="5438"/>
      <c r="F42" s="5436"/>
      <c r="G42" s="5473"/>
      <c r="H42" s="5438"/>
      <c r="I42" s="5463"/>
      <c r="J42" s="5454">
        <f t="shared" si="3"/>
        <v>0</v>
      </c>
      <c r="K42" s="5438"/>
      <c r="L42" s="5436"/>
      <c r="M42" s="5462">
        <f t="shared" si="4"/>
        <v>0</v>
      </c>
      <c r="N42" s="5444"/>
      <c r="O42" s="5486"/>
      <c r="P42" s="5483"/>
    </row>
    <row r="43" spans="1:16" ht="21" hidden="1" thickBot="1">
      <c r="A43" s="3623"/>
      <c r="B43" s="3638"/>
      <c r="C43" s="3608"/>
      <c r="D43" s="3649"/>
      <c r="E43" s="5438"/>
      <c r="F43" s="5436"/>
      <c r="G43" s="5473"/>
      <c r="H43" s="5438"/>
      <c r="I43" s="5463"/>
      <c r="J43" s="5454">
        <f t="shared" si="3"/>
        <v>0</v>
      </c>
      <c r="K43" s="5438"/>
      <c r="L43" s="5436"/>
      <c r="M43" s="5462">
        <f t="shared" si="4"/>
        <v>0</v>
      </c>
      <c r="N43" s="5444"/>
      <c r="O43" s="5486"/>
      <c r="P43" s="5483"/>
    </row>
    <row r="44" spans="1:16" ht="21" hidden="1" thickBot="1">
      <c r="A44" s="3267"/>
      <c r="B44" s="3638"/>
      <c r="C44" s="3608"/>
      <c r="D44" s="3649"/>
      <c r="E44" s="5438"/>
      <c r="F44" s="5436"/>
      <c r="G44" s="5473"/>
      <c r="H44" s="5438"/>
      <c r="I44" s="5463"/>
      <c r="J44" s="5454">
        <f t="shared" si="3"/>
        <v>0</v>
      </c>
      <c r="K44" s="5438"/>
      <c r="L44" s="5436"/>
      <c r="M44" s="5462">
        <f t="shared" si="4"/>
        <v>0</v>
      </c>
      <c r="N44" s="5444"/>
      <c r="O44" s="5486"/>
      <c r="P44" s="5483"/>
    </row>
    <row r="45" spans="1:16" ht="21" hidden="1" thickBot="1">
      <c r="A45" s="3623"/>
      <c r="B45" s="3638"/>
      <c r="C45" s="3608"/>
      <c r="D45" s="3649"/>
      <c r="E45" s="5438"/>
      <c r="F45" s="5436"/>
      <c r="G45" s="5473"/>
      <c r="H45" s="5438"/>
      <c r="I45" s="5463"/>
      <c r="J45" s="5454">
        <f t="shared" si="3"/>
        <v>0</v>
      </c>
      <c r="K45" s="5438"/>
      <c r="L45" s="5436"/>
      <c r="M45" s="5462">
        <f t="shared" si="4"/>
        <v>0</v>
      </c>
      <c r="N45" s="5444"/>
      <c r="O45" s="5486"/>
      <c r="P45" s="5483"/>
    </row>
    <row r="46" spans="1:16" ht="21" hidden="1" thickBot="1">
      <c r="A46" s="2698"/>
      <c r="B46" s="3638"/>
      <c r="C46" s="3608"/>
      <c r="D46" s="3649"/>
      <c r="E46" s="5438"/>
      <c r="F46" s="5436"/>
      <c r="G46" s="5473"/>
      <c r="H46" s="5438"/>
      <c r="I46" s="5463"/>
      <c r="J46" s="5454">
        <f t="shared" si="3"/>
        <v>0</v>
      </c>
      <c r="K46" s="5438"/>
      <c r="L46" s="5436"/>
      <c r="M46" s="5462">
        <f t="shared" si="4"/>
        <v>0</v>
      </c>
      <c r="N46" s="5444"/>
      <c r="O46" s="5486"/>
      <c r="P46" s="5483"/>
    </row>
    <row r="47" spans="1:16" ht="21" hidden="1" thickBot="1">
      <c r="A47" s="3267"/>
      <c r="B47" s="3638"/>
      <c r="C47" s="3608"/>
      <c r="D47" s="3649"/>
      <c r="E47" s="5438"/>
      <c r="F47" s="5436"/>
      <c r="G47" s="5473"/>
      <c r="H47" s="5438"/>
      <c r="I47" s="5463"/>
      <c r="J47" s="5454">
        <f t="shared" si="3"/>
        <v>0</v>
      </c>
      <c r="K47" s="5438"/>
      <c r="L47" s="5436"/>
      <c r="M47" s="5462">
        <f t="shared" si="4"/>
        <v>0</v>
      </c>
      <c r="N47" s="5444"/>
      <c r="O47" s="5486"/>
      <c r="P47" s="5483"/>
    </row>
    <row r="48" spans="1:16" ht="21" hidden="1" thickBot="1">
      <c r="A48" s="2698"/>
      <c r="B48" s="3638"/>
      <c r="C48" s="3608"/>
      <c r="D48" s="3649"/>
      <c r="E48" s="5438"/>
      <c r="F48" s="5436"/>
      <c r="G48" s="5473"/>
      <c r="H48" s="5438"/>
      <c r="I48" s="5463"/>
      <c r="J48" s="5454">
        <f t="shared" si="3"/>
        <v>0</v>
      </c>
      <c r="K48" s="5438"/>
      <c r="L48" s="5436"/>
      <c r="M48" s="5462">
        <f t="shared" si="4"/>
        <v>0</v>
      </c>
      <c r="N48" s="5444"/>
      <c r="O48" s="5486"/>
      <c r="P48" s="5483"/>
    </row>
    <row r="49" spans="1:16" ht="21" hidden="1" thickBot="1">
      <c r="A49" s="3267"/>
      <c r="B49" s="3638"/>
      <c r="C49" s="3608"/>
      <c r="D49" s="3649"/>
      <c r="E49" s="5438"/>
      <c r="F49" s="5436"/>
      <c r="G49" s="5473"/>
      <c r="H49" s="5438"/>
      <c r="I49" s="5463"/>
      <c r="J49" s="5454">
        <f t="shared" si="3"/>
        <v>0</v>
      </c>
      <c r="K49" s="5438"/>
      <c r="L49" s="5436"/>
      <c r="M49" s="5462">
        <f t="shared" si="4"/>
        <v>0</v>
      </c>
      <c r="N49" s="5444"/>
      <c r="O49" s="5486"/>
      <c r="P49" s="5483"/>
    </row>
    <row r="50" spans="1:16" ht="21" hidden="1" thickBot="1">
      <c r="A50" s="3267"/>
      <c r="B50" s="3638"/>
      <c r="C50" s="3608"/>
      <c r="D50" s="3649"/>
      <c r="E50" s="5438"/>
      <c r="F50" s="5436"/>
      <c r="G50" s="5473"/>
      <c r="H50" s="5438"/>
      <c r="I50" s="5463"/>
      <c r="J50" s="5454">
        <f t="shared" si="3"/>
        <v>0</v>
      </c>
      <c r="K50" s="5438"/>
      <c r="L50" s="5436"/>
      <c r="M50" s="5462">
        <f t="shared" si="4"/>
        <v>0</v>
      </c>
      <c r="N50" s="5444"/>
      <c r="O50" s="5486"/>
      <c r="P50" s="5483"/>
    </row>
    <row r="51" spans="1:16" ht="21" hidden="1" thickBot="1">
      <c r="A51" s="3267"/>
      <c r="B51" s="3638"/>
      <c r="C51" s="3608"/>
      <c r="D51" s="3649"/>
      <c r="E51" s="5438"/>
      <c r="F51" s="5436"/>
      <c r="G51" s="5473"/>
      <c r="H51" s="5438"/>
      <c r="I51" s="5463"/>
      <c r="J51" s="5454">
        <f t="shared" si="3"/>
        <v>0</v>
      </c>
      <c r="K51" s="5438"/>
      <c r="L51" s="5436"/>
      <c r="M51" s="5462">
        <f t="shared" si="4"/>
        <v>0</v>
      </c>
      <c r="N51" s="5444"/>
      <c r="O51" s="5486"/>
      <c r="P51" s="5483"/>
    </row>
    <row r="52" spans="1:16" ht="21" hidden="1" thickBot="1">
      <c r="A52" s="2698"/>
      <c r="B52" s="3638"/>
      <c r="C52" s="3608"/>
      <c r="D52" s="3649"/>
      <c r="E52" s="5438"/>
      <c r="F52" s="5436"/>
      <c r="G52" s="5473"/>
      <c r="H52" s="5438"/>
      <c r="I52" s="5463"/>
      <c r="J52" s="5454">
        <f t="shared" si="3"/>
        <v>0</v>
      </c>
      <c r="K52" s="5438"/>
      <c r="L52" s="5436"/>
      <c r="M52" s="5462">
        <f t="shared" si="4"/>
        <v>0</v>
      </c>
      <c r="N52" s="5444"/>
      <c r="O52" s="5486"/>
      <c r="P52" s="5483"/>
    </row>
    <row r="53" spans="1:16" ht="21" hidden="1" thickBot="1">
      <c r="A53" s="3632"/>
      <c r="B53" s="3639"/>
      <c r="C53" s="3609"/>
      <c r="D53" s="3650"/>
      <c r="E53" s="3619"/>
      <c r="F53" s="4523"/>
      <c r="G53" s="5474"/>
      <c r="H53" s="3619"/>
      <c r="I53" s="5464"/>
      <c r="J53" s="5458">
        <f t="shared" si="3"/>
        <v>0</v>
      </c>
      <c r="K53" s="3619"/>
      <c r="L53" s="4523"/>
      <c r="M53" s="4529">
        <f t="shared" si="4"/>
        <v>0</v>
      </c>
      <c r="N53" s="5450"/>
      <c r="O53" s="1317"/>
      <c r="P53" s="5484"/>
    </row>
    <row r="54" spans="1:16" ht="21" thickBot="1">
      <c r="A54" s="3424" t="s">
        <v>17</v>
      </c>
      <c r="B54" s="3425">
        <f t="shared" ref="B54:D54" si="5">SUM(B31:B53)</f>
        <v>71</v>
      </c>
      <c r="C54" s="3621">
        <f t="shared" si="5"/>
        <v>4</v>
      </c>
      <c r="D54" s="3648">
        <f t="shared" si="5"/>
        <v>75</v>
      </c>
      <c r="E54" s="5441">
        <f t="shared" ref="E54:P54" si="6">SUM(E31:E53)</f>
        <v>59</v>
      </c>
      <c r="F54" s="4525">
        <f t="shared" si="6"/>
        <v>14</v>
      </c>
      <c r="G54" s="4526">
        <f t="shared" si="6"/>
        <v>73</v>
      </c>
      <c r="H54" s="5441">
        <f t="shared" si="6"/>
        <v>52</v>
      </c>
      <c r="I54" s="5465">
        <f t="shared" si="6"/>
        <v>5</v>
      </c>
      <c r="J54" s="5455">
        <f t="shared" si="3"/>
        <v>57</v>
      </c>
      <c r="K54" s="5441">
        <f t="shared" si="6"/>
        <v>48</v>
      </c>
      <c r="L54" s="4525">
        <f t="shared" si="6"/>
        <v>2</v>
      </c>
      <c r="M54" s="4526">
        <f t="shared" si="6"/>
        <v>50</v>
      </c>
      <c r="N54" s="5441">
        <f t="shared" si="6"/>
        <v>230</v>
      </c>
      <c r="O54" s="5465">
        <f t="shared" si="6"/>
        <v>25</v>
      </c>
      <c r="P54" s="5455">
        <f t="shared" si="6"/>
        <v>255</v>
      </c>
    </row>
    <row r="55" spans="1:16">
      <c r="A55" s="3633" t="s">
        <v>18</v>
      </c>
      <c r="B55" s="3640"/>
      <c r="C55" s="1436"/>
      <c r="D55" s="2729"/>
      <c r="E55" s="3634"/>
      <c r="F55" s="5451"/>
      <c r="G55" s="5451"/>
      <c r="H55" s="5475"/>
      <c r="I55" s="5476"/>
      <c r="J55" s="5459"/>
      <c r="K55" s="4516"/>
      <c r="L55" s="5451"/>
      <c r="M55" s="5451"/>
      <c r="N55" s="5487"/>
      <c r="O55" s="5486"/>
      <c r="P55" s="5482"/>
    </row>
    <row r="56" spans="1:16">
      <c r="A56" s="3626" t="s">
        <v>241</v>
      </c>
      <c r="B56" s="3638"/>
      <c r="C56" s="3608"/>
      <c r="D56" s="3641"/>
      <c r="E56" s="3635"/>
      <c r="F56" s="5452"/>
      <c r="G56" s="5436"/>
      <c r="H56" s="5477"/>
      <c r="I56" s="5478"/>
      <c r="J56" s="5453"/>
      <c r="K56" s="4517"/>
      <c r="L56" s="5452"/>
      <c r="M56" s="5436"/>
      <c r="N56" s="5488"/>
      <c r="O56" s="5485"/>
      <c r="P56" s="5480"/>
    </row>
    <row r="57" spans="1:16">
      <c r="A57" s="3627" t="s">
        <v>409</v>
      </c>
      <c r="B57" s="3638">
        <v>0</v>
      </c>
      <c r="C57" s="3608">
        <v>0</v>
      </c>
      <c r="D57" s="3642">
        <f>SUM(B57:C57)</f>
        <v>0</v>
      </c>
      <c r="E57" s="3421">
        <v>0</v>
      </c>
      <c r="F57" s="5436">
        <v>1</v>
      </c>
      <c r="G57" s="5448">
        <f>SUM(E57:F57)</f>
        <v>1</v>
      </c>
      <c r="H57" s="5479">
        <v>0</v>
      </c>
      <c r="I57" s="5463">
        <v>0</v>
      </c>
      <c r="J57" s="5454">
        <f>SUM(H57:I57)</f>
        <v>0</v>
      </c>
      <c r="K57" s="4518">
        <v>0</v>
      </c>
      <c r="L57" s="3611">
        <v>0</v>
      </c>
      <c r="M57" s="4507">
        <f>SUM(K57:L57)</f>
        <v>0</v>
      </c>
      <c r="N57" s="4536">
        <f>SUM(B57,E57,H57,K57)</f>
        <v>0</v>
      </c>
      <c r="O57" s="3624">
        <f>SUM(C57,F57,I57,L57)</f>
        <v>1</v>
      </c>
      <c r="P57" s="3652">
        <f>SUM(D57,G57,J57,M57)</f>
        <v>1</v>
      </c>
    </row>
    <row r="58" spans="1:16">
      <c r="A58" s="3626" t="s">
        <v>407</v>
      </c>
      <c r="B58" s="3638"/>
      <c r="C58" s="3608"/>
      <c r="D58" s="3642"/>
      <c r="E58" s="3421"/>
      <c r="F58" s="3610"/>
      <c r="G58" s="4507"/>
      <c r="H58" s="3638"/>
      <c r="I58" s="4522"/>
      <c r="J58" s="3642"/>
      <c r="K58" s="4518"/>
      <c r="L58" s="3611"/>
      <c r="M58" s="4507"/>
      <c r="N58" s="4536"/>
      <c r="O58" s="3624"/>
      <c r="P58" s="3652"/>
    </row>
    <row r="59" spans="1:16" ht="21" thickBot="1">
      <c r="A59" s="3627" t="s">
        <v>408</v>
      </c>
      <c r="B59" s="3638">
        <v>0</v>
      </c>
      <c r="C59" s="3608">
        <v>0</v>
      </c>
      <c r="D59" s="3642">
        <f>SUM(B59:C59)</f>
        <v>0</v>
      </c>
      <c r="E59" s="3421">
        <v>0</v>
      </c>
      <c r="F59" s="3610">
        <v>0</v>
      </c>
      <c r="G59" s="4507">
        <f>SUM(E59:F59)</f>
        <v>0</v>
      </c>
      <c r="H59" s="3638">
        <v>0</v>
      </c>
      <c r="I59" s="4522">
        <v>0</v>
      </c>
      <c r="J59" s="3642">
        <f t="shared" ref="J59:J66" si="7">SUM(H59:I59)</f>
        <v>0</v>
      </c>
      <c r="K59" s="4518">
        <v>0</v>
      </c>
      <c r="L59" s="3611">
        <v>0</v>
      </c>
      <c r="M59" s="4507">
        <f>SUM(K59:L59)</f>
        <v>0</v>
      </c>
      <c r="N59" s="4536">
        <v>0</v>
      </c>
      <c r="O59" s="3624">
        <v>0</v>
      </c>
      <c r="P59" s="3652">
        <f>SUM(D59,G59,J59,M59)</f>
        <v>0</v>
      </c>
    </row>
    <row r="60" spans="1:16" ht="21" hidden="1" thickBot="1">
      <c r="A60" s="2698"/>
      <c r="B60" s="3638"/>
      <c r="C60" s="3608"/>
      <c r="D60" s="2730"/>
      <c r="E60" s="1440"/>
      <c r="F60" s="2697"/>
      <c r="G60" s="4509"/>
      <c r="H60" s="4527"/>
      <c r="I60" s="4528"/>
      <c r="J60" s="4530">
        <f t="shared" si="7"/>
        <v>0</v>
      </c>
      <c r="K60" s="4519"/>
      <c r="L60" s="3651"/>
      <c r="M60" s="4509"/>
      <c r="N60" s="4540"/>
      <c r="O60" s="4541"/>
      <c r="P60" s="4542"/>
    </row>
    <row r="61" spans="1:16" ht="21" hidden="1" thickBot="1">
      <c r="A61" s="3267"/>
      <c r="B61" s="3638"/>
      <c r="C61" s="3608"/>
      <c r="D61" s="3649"/>
      <c r="E61" s="3421"/>
      <c r="F61" s="3610"/>
      <c r="G61" s="4510"/>
      <c r="H61" s="3638"/>
      <c r="I61" s="4522"/>
      <c r="J61" s="4531">
        <f t="shared" si="7"/>
        <v>0</v>
      </c>
      <c r="K61" s="4518"/>
      <c r="L61" s="3611"/>
      <c r="M61" s="4510"/>
      <c r="N61" s="4540"/>
      <c r="O61" s="4541"/>
      <c r="P61" s="4543"/>
    </row>
    <row r="62" spans="1:16" ht="54.75" hidden="1" customHeight="1">
      <c r="A62" s="2698"/>
      <c r="B62" s="3638"/>
      <c r="C62" s="3608"/>
      <c r="D62" s="3649"/>
      <c r="E62" s="3421"/>
      <c r="F62" s="3610"/>
      <c r="G62" s="4510"/>
      <c r="H62" s="3638"/>
      <c r="I62" s="4522"/>
      <c r="J62" s="4531">
        <f t="shared" si="7"/>
        <v>0</v>
      </c>
      <c r="K62" s="4518"/>
      <c r="L62" s="3611"/>
      <c r="M62" s="4510"/>
      <c r="N62" s="4540"/>
      <c r="O62" s="4541"/>
      <c r="P62" s="4543"/>
    </row>
    <row r="63" spans="1:16" ht="33" hidden="1" customHeight="1">
      <c r="A63" s="3267"/>
      <c r="B63" s="3638"/>
      <c r="C63" s="3608"/>
      <c r="D63" s="3649"/>
      <c r="E63" s="3421"/>
      <c r="F63" s="3610"/>
      <c r="G63" s="4510"/>
      <c r="H63" s="3638"/>
      <c r="I63" s="4522"/>
      <c r="J63" s="4531">
        <f t="shared" si="7"/>
        <v>0</v>
      </c>
      <c r="K63" s="4518"/>
      <c r="L63" s="3611"/>
      <c r="M63" s="4510"/>
      <c r="N63" s="4540"/>
      <c r="O63" s="4541"/>
      <c r="P63" s="4543"/>
    </row>
    <row r="64" spans="1:16" ht="26.25" hidden="1" customHeight="1">
      <c r="A64" s="3267"/>
      <c r="B64" s="3638"/>
      <c r="C64" s="3608"/>
      <c r="D64" s="3649"/>
      <c r="E64" s="3421"/>
      <c r="F64" s="3610"/>
      <c r="G64" s="4510"/>
      <c r="H64" s="3638"/>
      <c r="I64" s="4522"/>
      <c r="J64" s="4531">
        <f t="shared" si="7"/>
        <v>0</v>
      </c>
      <c r="K64" s="4518"/>
      <c r="L64" s="3611"/>
      <c r="M64" s="4510"/>
      <c r="N64" s="4540"/>
      <c r="O64" s="4541"/>
      <c r="P64" s="4543"/>
    </row>
    <row r="65" spans="1:16" ht="21" hidden="1" thickBot="1">
      <c r="A65" s="2698"/>
      <c r="B65" s="3638"/>
      <c r="C65" s="3608"/>
      <c r="D65" s="3649"/>
      <c r="E65" s="3421"/>
      <c r="F65" s="3610"/>
      <c r="G65" s="4510"/>
      <c r="H65" s="3638"/>
      <c r="I65" s="4522"/>
      <c r="J65" s="4531">
        <f t="shared" si="7"/>
        <v>0</v>
      </c>
      <c r="K65" s="4518"/>
      <c r="L65" s="3611"/>
      <c r="M65" s="4510"/>
      <c r="N65" s="4540"/>
      <c r="O65" s="4541"/>
      <c r="P65" s="4543"/>
    </row>
    <row r="66" spans="1:16" ht="21" hidden="1" thickBot="1">
      <c r="A66" s="3267"/>
      <c r="B66" s="3638"/>
      <c r="C66" s="3608"/>
      <c r="D66" s="3649"/>
      <c r="E66" s="3421"/>
      <c r="F66" s="3610"/>
      <c r="G66" s="4510"/>
      <c r="H66" s="3638"/>
      <c r="I66" s="4522"/>
      <c r="J66" s="4531">
        <f t="shared" si="7"/>
        <v>0</v>
      </c>
      <c r="K66" s="4518"/>
      <c r="L66" s="3611"/>
      <c r="M66" s="4510"/>
      <c r="N66" s="4540"/>
      <c r="O66" s="4541"/>
      <c r="P66" s="4543"/>
    </row>
    <row r="67" spans="1:16" ht="21" thickBot="1">
      <c r="A67" s="3424" t="s">
        <v>19</v>
      </c>
      <c r="B67" s="3425">
        <f t="shared" ref="B67:P67" si="8">SUM(B57:B66)</f>
        <v>0</v>
      </c>
      <c r="C67" s="3621">
        <f t="shared" si="8"/>
        <v>0</v>
      </c>
      <c r="D67" s="3648">
        <f>SUM(D57:D66)</f>
        <v>0</v>
      </c>
      <c r="E67" s="3622">
        <f t="shared" si="8"/>
        <v>0</v>
      </c>
      <c r="F67" s="3620">
        <f t="shared" si="8"/>
        <v>1</v>
      </c>
      <c r="G67" s="4508">
        <f t="shared" si="8"/>
        <v>1</v>
      </c>
      <c r="H67" s="4524">
        <f t="shared" si="8"/>
        <v>0</v>
      </c>
      <c r="I67" s="4525">
        <f t="shared" si="8"/>
        <v>0</v>
      </c>
      <c r="J67" s="4526">
        <f t="shared" si="8"/>
        <v>0</v>
      </c>
      <c r="K67" s="4515">
        <f t="shared" si="8"/>
        <v>0</v>
      </c>
      <c r="L67" s="3620">
        <f t="shared" si="8"/>
        <v>0</v>
      </c>
      <c r="M67" s="4511">
        <f t="shared" si="8"/>
        <v>0</v>
      </c>
      <c r="N67" s="4524">
        <f t="shared" si="8"/>
        <v>0</v>
      </c>
      <c r="O67" s="4538">
        <f t="shared" si="8"/>
        <v>1</v>
      </c>
      <c r="P67" s="4539">
        <f t="shared" si="8"/>
        <v>1</v>
      </c>
    </row>
    <row r="68" spans="1:16" ht="27" customHeight="1" thickBot="1">
      <c r="A68" s="3423" t="s">
        <v>207</v>
      </c>
      <c r="B68" s="3653">
        <f t="shared" ref="B68:P68" si="9">B67+B54</f>
        <v>71</v>
      </c>
      <c r="C68" s="3654">
        <f t="shared" si="9"/>
        <v>4</v>
      </c>
      <c r="D68" s="3655">
        <f t="shared" si="9"/>
        <v>75</v>
      </c>
      <c r="E68" s="3656">
        <f t="shared" si="9"/>
        <v>59</v>
      </c>
      <c r="F68" s="3657">
        <f t="shared" si="9"/>
        <v>15</v>
      </c>
      <c r="G68" s="4512">
        <f t="shared" si="9"/>
        <v>74</v>
      </c>
      <c r="H68" s="4532">
        <f t="shared" si="9"/>
        <v>52</v>
      </c>
      <c r="I68" s="4533">
        <f t="shared" si="9"/>
        <v>5</v>
      </c>
      <c r="J68" s="4534">
        <f t="shared" si="9"/>
        <v>57</v>
      </c>
      <c r="K68" s="4520">
        <f t="shared" si="9"/>
        <v>48</v>
      </c>
      <c r="L68" s="3654">
        <f t="shared" si="9"/>
        <v>2</v>
      </c>
      <c r="M68" s="4535">
        <f t="shared" si="9"/>
        <v>50</v>
      </c>
      <c r="N68" s="4532">
        <f t="shared" si="9"/>
        <v>230</v>
      </c>
      <c r="O68" s="4546">
        <f t="shared" si="9"/>
        <v>26</v>
      </c>
      <c r="P68" s="4547">
        <f t="shared" si="9"/>
        <v>256</v>
      </c>
    </row>
    <row r="69" spans="1:16">
      <c r="A69" s="1437"/>
      <c r="B69" s="1438"/>
      <c r="C69" s="1438"/>
      <c r="D69" s="1438"/>
      <c r="E69" s="1438"/>
      <c r="F69" s="1438"/>
      <c r="G69" s="1438"/>
      <c r="H69" s="1438"/>
      <c r="I69" s="1438"/>
      <c r="J69" s="1438"/>
      <c r="K69" s="1438"/>
      <c r="L69" s="1438"/>
      <c r="M69" s="1438"/>
      <c r="N69" s="1438"/>
      <c r="O69" s="1438"/>
      <c r="P69" s="1438"/>
    </row>
    <row r="70" spans="1:16" s="2699" customFormat="1"/>
    <row r="84" spans="20:20" ht="30.75" customHeight="1">
      <c r="T84" s="39" t="s">
        <v>28</v>
      </c>
    </row>
    <row r="92" spans="20:20" ht="39" customHeight="1"/>
  </sheetData>
  <mergeCells count="8">
    <mergeCell ref="A1:P1"/>
    <mergeCell ref="A2:P2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Лист76">
    <tabColor rgb="FF00B050"/>
  </sheetPr>
  <dimension ref="A1:AB30"/>
  <sheetViews>
    <sheetView zoomScale="60" zoomScaleNormal="60" workbookViewId="0">
      <selection activeCell="H20" sqref="H20"/>
    </sheetView>
  </sheetViews>
  <sheetFormatPr defaultRowHeight="20.25"/>
  <cols>
    <col min="1" max="1" width="88.42578125" style="27" customWidth="1"/>
    <col min="2" max="18" width="9.4257812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22.5">
      <c r="A1" s="7997" t="s">
        <v>405</v>
      </c>
      <c r="B1" s="7997"/>
      <c r="C1" s="7997"/>
      <c r="D1" s="7997"/>
      <c r="E1" s="7997"/>
      <c r="F1" s="7997"/>
      <c r="G1" s="7997"/>
      <c r="H1" s="7997"/>
      <c r="I1" s="7997"/>
      <c r="J1" s="7997"/>
      <c r="K1" s="7997"/>
      <c r="L1" s="7997"/>
      <c r="M1" s="7997"/>
      <c r="N1" s="7997"/>
      <c r="O1" s="7997"/>
      <c r="P1" s="7997"/>
      <c r="Q1" s="7997"/>
      <c r="R1" s="7997"/>
      <c r="S1" s="7997"/>
    </row>
    <row r="2" spans="1:28" ht="54" customHeight="1" thickBot="1">
      <c r="A2" s="7997" t="s">
        <v>474</v>
      </c>
      <c r="B2" s="7997"/>
      <c r="C2" s="7997"/>
      <c r="D2" s="7997"/>
      <c r="E2" s="7997"/>
      <c r="F2" s="7997"/>
      <c r="G2" s="7997"/>
      <c r="H2" s="7997"/>
      <c r="I2" s="7997"/>
      <c r="J2" s="7997"/>
      <c r="K2" s="7997"/>
      <c r="L2" s="7997"/>
      <c r="M2" s="7997"/>
      <c r="N2" s="7997"/>
      <c r="O2" s="7997"/>
      <c r="P2" s="7997"/>
      <c r="Q2" s="7997"/>
      <c r="R2" s="7997"/>
      <c r="S2" s="7997"/>
    </row>
    <row r="3" spans="1:28">
      <c r="A3" s="7998" t="s">
        <v>1</v>
      </c>
      <c r="B3" s="8001" t="s">
        <v>2</v>
      </c>
      <c r="C3" s="8002"/>
      <c r="D3" s="8002"/>
      <c r="E3" s="8001" t="s">
        <v>3</v>
      </c>
      <c r="F3" s="8002"/>
      <c r="G3" s="8005"/>
      <c r="H3" s="8009" t="s">
        <v>4</v>
      </c>
      <c r="I3" s="8002"/>
      <c r="J3" s="8002"/>
      <c r="K3" s="8001" t="s">
        <v>5</v>
      </c>
      <c r="L3" s="8002"/>
      <c r="M3" s="8005"/>
      <c r="N3" s="8001">
        <v>5</v>
      </c>
      <c r="O3" s="8002"/>
      <c r="P3" s="8002"/>
      <c r="Q3" s="8013" t="s">
        <v>342</v>
      </c>
      <c r="R3" s="8014"/>
      <c r="S3" s="8015"/>
    </row>
    <row r="4" spans="1:28" ht="21" thickBot="1">
      <c r="A4" s="7999"/>
      <c r="B4" s="8003"/>
      <c r="C4" s="8004"/>
      <c r="D4" s="8004"/>
      <c r="E4" s="8006"/>
      <c r="F4" s="8007"/>
      <c r="G4" s="8008"/>
      <c r="H4" s="8007"/>
      <c r="I4" s="8007"/>
      <c r="J4" s="8007"/>
      <c r="K4" s="8010"/>
      <c r="L4" s="8011"/>
      <c r="M4" s="8012"/>
      <c r="N4" s="8003"/>
      <c r="O4" s="8004"/>
      <c r="P4" s="8004"/>
      <c r="Q4" s="8016"/>
      <c r="R4" s="8017"/>
      <c r="S4" s="8018"/>
    </row>
    <row r="5" spans="1:28" ht="185.25" thickBot="1">
      <c r="A5" s="8000"/>
      <c r="B5" s="3274" t="s">
        <v>7</v>
      </c>
      <c r="C5" s="3658" t="s">
        <v>8</v>
      </c>
      <c r="D5" s="3275" t="s">
        <v>9</v>
      </c>
      <c r="E5" s="3659" t="s">
        <v>7</v>
      </c>
      <c r="F5" s="3658" t="s">
        <v>8</v>
      </c>
      <c r="G5" s="3275" t="s">
        <v>9</v>
      </c>
      <c r="H5" s="3659" t="s">
        <v>7</v>
      </c>
      <c r="I5" s="3658" t="s">
        <v>8</v>
      </c>
      <c r="J5" s="3275" t="s">
        <v>9</v>
      </c>
      <c r="K5" s="3659" t="s">
        <v>7</v>
      </c>
      <c r="L5" s="3658" t="s">
        <v>8</v>
      </c>
      <c r="M5" s="3275" t="s">
        <v>9</v>
      </c>
      <c r="N5" s="3659" t="s">
        <v>7</v>
      </c>
      <c r="O5" s="3658" t="s">
        <v>8</v>
      </c>
      <c r="P5" s="3275" t="s">
        <v>9</v>
      </c>
      <c r="Q5" s="3659" t="s">
        <v>7</v>
      </c>
      <c r="R5" s="3658" t="s">
        <v>8</v>
      </c>
      <c r="S5" s="3275" t="s">
        <v>9</v>
      </c>
    </row>
    <row r="6" spans="1:28" ht="21" thickBot="1">
      <c r="A6" s="3660" t="s">
        <v>10</v>
      </c>
      <c r="B6" s="3680"/>
      <c r="C6" s="3681"/>
      <c r="D6" s="3682"/>
      <c r="E6" s="3683"/>
      <c r="F6" s="3681"/>
      <c r="G6" s="3682"/>
      <c r="H6" s="3683"/>
      <c r="I6" s="3681"/>
      <c r="J6" s="3682"/>
      <c r="K6" s="3683"/>
      <c r="L6" s="3681"/>
      <c r="M6" s="3682"/>
      <c r="N6" s="3683"/>
      <c r="O6" s="3681"/>
      <c r="P6" s="3682"/>
      <c r="Q6" s="3684"/>
      <c r="R6" s="3685"/>
      <c r="S6" s="3686"/>
    </row>
    <row r="7" spans="1:28" ht="21" thickBot="1">
      <c r="A7" s="3661" t="s">
        <v>241</v>
      </c>
      <c r="B7" s="3687"/>
      <c r="C7" s="3688"/>
      <c r="D7" s="3689"/>
      <c r="E7" s="3690"/>
      <c r="F7" s="3688"/>
      <c r="G7" s="3689"/>
      <c r="H7" s="3690"/>
      <c r="I7" s="3688"/>
      <c r="J7" s="3689"/>
      <c r="K7" s="3690"/>
      <c r="L7" s="3688"/>
      <c r="M7" s="3689"/>
      <c r="N7" s="3690"/>
      <c r="O7" s="3688"/>
      <c r="P7" s="3689"/>
      <c r="Q7" s="3671"/>
      <c r="R7" s="3672"/>
      <c r="S7" s="3689"/>
      <c r="T7" s="242"/>
      <c r="U7" s="242"/>
      <c r="V7" s="242"/>
      <c r="W7" s="242"/>
      <c r="X7" s="242"/>
      <c r="Y7" s="38"/>
      <c r="Z7" s="38"/>
      <c r="AA7" s="38"/>
      <c r="AB7" s="38"/>
    </row>
    <row r="8" spans="1:28" ht="23.25" hidden="1" customHeight="1" thickBot="1">
      <c r="A8" s="3249"/>
      <c r="B8" s="3662"/>
      <c r="C8" s="3663"/>
      <c r="D8" s="3691"/>
      <c r="E8" s="3662"/>
      <c r="F8" s="3663"/>
      <c r="G8" s="3691"/>
      <c r="H8" s="3662"/>
      <c r="I8" s="3663"/>
      <c r="J8" s="3691"/>
      <c r="K8" s="2731"/>
      <c r="L8" s="3664"/>
      <c r="M8" s="3691"/>
      <c r="N8" s="2731"/>
      <c r="O8" s="3664"/>
      <c r="P8" s="3691"/>
      <c r="Q8" s="2733"/>
      <c r="R8" s="3692"/>
      <c r="S8" s="3691"/>
    </row>
    <row r="9" spans="1:28" ht="21" customHeight="1" thickBot="1">
      <c r="A9" s="3248" t="s">
        <v>406</v>
      </c>
      <c r="B9" s="3662">
        <v>0</v>
      </c>
      <c r="C9" s="3663">
        <v>0</v>
      </c>
      <c r="D9" s="3691">
        <f>B9+C9</f>
        <v>0</v>
      </c>
      <c r="E9" s="3429">
        <v>1</v>
      </c>
      <c r="F9" s="3665">
        <v>0</v>
      </c>
      <c r="G9" s="3691">
        <f>E9+F9</f>
        <v>1</v>
      </c>
      <c r="H9" s="5167">
        <v>10</v>
      </c>
      <c r="I9" s="5168">
        <v>10</v>
      </c>
      <c r="J9" s="5186">
        <f>H9+I9</f>
        <v>20</v>
      </c>
      <c r="K9" s="5169">
        <v>14</v>
      </c>
      <c r="L9" s="5170">
        <v>1</v>
      </c>
      <c r="M9" s="5186">
        <f>K9+L9</f>
        <v>15</v>
      </c>
      <c r="N9" s="5169">
        <v>29</v>
      </c>
      <c r="O9" s="5170">
        <v>1</v>
      </c>
      <c r="P9" s="5186">
        <f>N9+O9</f>
        <v>30</v>
      </c>
      <c r="Q9" s="5187">
        <f>N9+K9+H9+E9+B9</f>
        <v>54</v>
      </c>
      <c r="R9" s="5188">
        <f>O9+L9+I9+F9+C9</f>
        <v>12</v>
      </c>
      <c r="S9" s="5186">
        <f>P9+M9+J9+G9+D9</f>
        <v>66</v>
      </c>
    </row>
    <row r="10" spans="1:28" ht="21" thickBot="1">
      <c r="A10" s="3660" t="s">
        <v>14</v>
      </c>
      <c r="B10" s="3667">
        <f t="shared" ref="B10:S10" si="0">SUM(B8:B9)</f>
        <v>0</v>
      </c>
      <c r="C10" s="3668">
        <f t="shared" si="0"/>
        <v>0</v>
      </c>
      <c r="D10" s="3670">
        <f t="shared" si="0"/>
        <v>0</v>
      </c>
      <c r="E10" s="3669">
        <f t="shared" si="0"/>
        <v>1</v>
      </c>
      <c r="F10" s="3668">
        <f t="shared" si="0"/>
        <v>0</v>
      </c>
      <c r="G10" s="3670">
        <f t="shared" si="0"/>
        <v>1</v>
      </c>
      <c r="H10" s="5171">
        <f t="shared" si="0"/>
        <v>10</v>
      </c>
      <c r="I10" s="5172">
        <f t="shared" si="0"/>
        <v>10</v>
      </c>
      <c r="J10" s="5173">
        <f t="shared" si="0"/>
        <v>20</v>
      </c>
      <c r="K10" s="5171">
        <f t="shared" si="0"/>
        <v>14</v>
      </c>
      <c r="L10" s="5172">
        <f t="shared" si="0"/>
        <v>1</v>
      </c>
      <c r="M10" s="5173">
        <f t="shared" si="0"/>
        <v>15</v>
      </c>
      <c r="N10" s="5171">
        <f t="shared" si="0"/>
        <v>29</v>
      </c>
      <c r="O10" s="5172">
        <f t="shared" si="0"/>
        <v>1</v>
      </c>
      <c r="P10" s="5173">
        <f t="shared" si="0"/>
        <v>30</v>
      </c>
      <c r="Q10" s="5171">
        <f t="shared" si="0"/>
        <v>54</v>
      </c>
      <c r="R10" s="5172">
        <f t="shared" si="0"/>
        <v>12</v>
      </c>
      <c r="S10" s="5173">
        <f t="shared" si="0"/>
        <v>66</v>
      </c>
    </row>
    <row r="11" spans="1:28" ht="21" thickBot="1">
      <c r="A11" s="3666" t="s">
        <v>15</v>
      </c>
      <c r="B11" s="3667"/>
      <c r="C11" s="3668"/>
      <c r="D11" s="3689"/>
      <c r="E11" s="3669"/>
      <c r="F11" s="3668"/>
      <c r="G11" s="3670"/>
      <c r="H11" s="5171"/>
      <c r="I11" s="5172"/>
      <c r="J11" s="5173"/>
      <c r="K11" s="5171"/>
      <c r="L11" s="5172"/>
      <c r="M11" s="5173"/>
      <c r="N11" s="5171"/>
      <c r="O11" s="5172"/>
      <c r="P11" s="5173"/>
      <c r="Q11" s="5174"/>
      <c r="R11" s="5175"/>
      <c r="S11" s="5176"/>
    </row>
    <row r="12" spans="1:28" ht="21" thickBot="1">
      <c r="A12" s="3666" t="s">
        <v>16</v>
      </c>
      <c r="B12" s="3693"/>
      <c r="C12" s="3694"/>
      <c r="D12" s="3689"/>
      <c r="E12" s="3695"/>
      <c r="F12" s="3694"/>
      <c r="G12" s="3670"/>
      <c r="H12" s="5189"/>
      <c r="I12" s="5190"/>
      <c r="J12" s="5173"/>
      <c r="K12" s="5189"/>
      <c r="L12" s="5190"/>
      <c r="M12" s="5173"/>
      <c r="N12" s="5171"/>
      <c r="O12" s="5172"/>
      <c r="P12" s="5173"/>
      <c r="Q12" s="5174"/>
      <c r="R12" s="5175"/>
      <c r="S12" s="5176"/>
    </row>
    <row r="13" spans="1:28" ht="21" thickBot="1">
      <c r="A13" s="3661" t="s">
        <v>241</v>
      </c>
      <c r="B13" s="3673"/>
      <c r="C13" s="3674"/>
      <c r="D13" s="3675"/>
      <c r="E13" s="3676"/>
      <c r="F13" s="3674"/>
      <c r="G13" s="3675"/>
      <c r="H13" s="5177"/>
      <c r="I13" s="5178"/>
      <c r="J13" s="5179"/>
      <c r="K13" s="5177"/>
      <c r="L13" s="5178"/>
      <c r="M13" s="5179"/>
      <c r="N13" s="5177"/>
      <c r="O13" s="5178"/>
      <c r="P13" s="5179"/>
      <c r="Q13" s="5174"/>
      <c r="R13" s="5175"/>
      <c r="S13" s="5176"/>
      <c r="T13" s="38"/>
      <c r="U13" s="38"/>
      <c r="V13" s="38"/>
    </row>
    <row r="14" spans="1:28" ht="26.25" hidden="1" customHeight="1" thickBot="1">
      <c r="A14" s="3677"/>
      <c r="B14" s="3662">
        <v>0</v>
      </c>
      <c r="C14" s="3663">
        <v>0</v>
      </c>
      <c r="D14" s="3691">
        <f>B14+C14</f>
        <v>0</v>
      </c>
      <c r="E14" s="3662">
        <v>0</v>
      </c>
      <c r="F14" s="3663">
        <v>0</v>
      </c>
      <c r="G14" s="3691">
        <f>E14+F14</f>
        <v>0</v>
      </c>
      <c r="H14" s="5180">
        <v>0</v>
      </c>
      <c r="I14" s="5181">
        <v>0</v>
      </c>
      <c r="J14" s="5186">
        <f>H14+I14</f>
        <v>0</v>
      </c>
      <c r="K14" s="5180">
        <v>0</v>
      </c>
      <c r="L14" s="5181">
        <v>0</v>
      </c>
      <c r="M14" s="5191">
        <f>K14+L14</f>
        <v>0</v>
      </c>
      <c r="N14" s="5180">
        <v>0</v>
      </c>
      <c r="O14" s="5181">
        <v>0</v>
      </c>
      <c r="P14" s="5191">
        <f>N14+O14</f>
        <v>0</v>
      </c>
      <c r="Q14" s="5187">
        <f t="shared" ref="Q14:S15" si="1">N14+K14+H14+E14+B14</f>
        <v>0</v>
      </c>
      <c r="R14" s="5188">
        <f t="shared" si="1"/>
        <v>0</v>
      </c>
      <c r="S14" s="5186">
        <f t="shared" si="1"/>
        <v>0</v>
      </c>
    </row>
    <row r="15" spans="1:28" ht="21" thickBot="1">
      <c r="A15" s="3248" t="s">
        <v>406</v>
      </c>
      <c r="B15" s="3662">
        <v>0</v>
      </c>
      <c r="C15" s="3663">
        <v>0</v>
      </c>
      <c r="D15" s="3691">
        <f>B15+C15</f>
        <v>0</v>
      </c>
      <c r="E15" s="3662">
        <v>1</v>
      </c>
      <c r="F15" s="3663">
        <v>0</v>
      </c>
      <c r="G15" s="3691">
        <f>E15+F15</f>
        <v>1</v>
      </c>
      <c r="H15" s="5169">
        <v>10</v>
      </c>
      <c r="I15" s="5170">
        <v>10</v>
      </c>
      <c r="J15" s="5186">
        <f>H15+I15</f>
        <v>20</v>
      </c>
      <c r="K15" s="5169">
        <v>14</v>
      </c>
      <c r="L15" s="5170">
        <v>1</v>
      </c>
      <c r="M15" s="5191">
        <f>K15+L15</f>
        <v>15</v>
      </c>
      <c r="N15" s="5182">
        <v>29</v>
      </c>
      <c r="O15" s="5183">
        <v>1</v>
      </c>
      <c r="P15" s="5191">
        <f>N15+O15</f>
        <v>30</v>
      </c>
      <c r="Q15" s="5187">
        <f t="shared" si="1"/>
        <v>54</v>
      </c>
      <c r="R15" s="5188">
        <f t="shared" si="1"/>
        <v>12</v>
      </c>
      <c r="S15" s="5186">
        <f t="shared" si="1"/>
        <v>66</v>
      </c>
    </row>
    <row r="16" spans="1:28" ht="21" hidden="1" thickBot="1">
      <c r="A16" s="3248"/>
      <c r="B16" s="3662"/>
      <c r="C16" s="3663"/>
      <c r="D16" s="3691"/>
      <c r="E16" s="3662"/>
      <c r="F16" s="3663"/>
      <c r="G16" s="3691"/>
      <c r="H16" s="5169"/>
      <c r="I16" s="5170"/>
      <c r="J16" s="5186"/>
      <c r="K16" s="5169"/>
      <c r="L16" s="5170"/>
      <c r="M16" s="5191"/>
      <c r="N16" s="5182"/>
      <c r="O16" s="5183"/>
      <c r="P16" s="5191"/>
      <c r="Q16" s="5187"/>
      <c r="R16" s="5188"/>
      <c r="S16" s="5186"/>
    </row>
    <row r="17" spans="1:19" ht="21" hidden="1" thickBot="1">
      <c r="A17" s="3248"/>
      <c r="B17" s="3662"/>
      <c r="C17" s="3663"/>
      <c r="D17" s="3691"/>
      <c r="E17" s="3662"/>
      <c r="F17" s="3663"/>
      <c r="G17" s="3691"/>
      <c r="H17" s="5169"/>
      <c r="I17" s="5170"/>
      <c r="J17" s="5186"/>
      <c r="K17" s="5169"/>
      <c r="L17" s="5170"/>
      <c r="M17" s="5191"/>
      <c r="N17" s="5169"/>
      <c r="O17" s="5170"/>
      <c r="P17" s="5191"/>
      <c r="Q17" s="5187"/>
      <c r="R17" s="5188"/>
      <c r="S17" s="5186"/>
    </row>
    <row r="18" spans="1:19" ht="21" hidden="1" thickBot="1">
      <c r="A18" s="3248"/>
      <c r="B18" s="3662"/>
      <c r="C18" s="3663"/>
      <c r="D18" s="3691"/>
      <c r="E18" s="3662"/>
      <c r="F18" s="3663"/>
      <c r="G18" s="3691"/>
      <c r="H18" s="5169"/>
      <c r="I18" s="5170"/>
      <c r="J18" s="5186"/>
      <c r="K18" s="5169"/>
      <c r="L18" s="5170"/>
      <c r="M18" s="5191"/>
      <c r="N18" s="5169"/>
      <c r="O18" s="5170"/>
      <c r="P18" s="5191"/>
      <c r="Q18" s="5187"/>
      <c r="R18" s="5188"/>
      <c r="S18" s="5186"/>
    </row>
    <row r="19" spans="1:19" ht="21" thickBot="1">
      <c r="A19" s="3666" t="s">
        <v>17</v>
      </c>
      <c r="B19" s="3667">
        <f t="shared" ref="B19:G19" si="2">SUM(B14:B18)</f>
        <v>0</v>
      </c>
      <c r="C19" s="3668">
        <f t="shared" si="2"/>
        <v>0</v>
      </c>
      <c r="D19" s="3670">
        <f t="shared" si="2"/>
        <v>0</v>
      </c>
      <c r="E19" s="3669">
        <f t="shared" si="2"/>
        <v>1</v>
      </c>
      <c r="F19" s="3668">
        <f t="shared" si="2"/>
        <v>0</v>
      </c>
      <c r="G19" s="3670">
        <f t="shared" si="2"/>
        <v>1</v>
      </c>
      <c r="H19" s="5171">
        <f t="shared" ref="H19:S19" si="3">SUM(H14:H18)</f>
        <v>10</v>
      </c>
      <c r="I19" s="5172">
        <f t="shared" si="3"/>
        <v>10</v>
      </c>
      <c r="J19" s="5173">
        <f t="shared" si="3"/>
        <v>20</v>
      </c>
      <c r="K19" s="5171">
        <f t="shared" si="3"/>
        <v>14</v>
      </c>
      <c r="L19" s="5172">
        <f t="shared" si="3"/>
        <v>1</v>
      </c>
      <c r="M19" s="5173">
        <f t="shared" si="3"/>
        <v>15</v>
      </c>
      <c r="N19" s="5171">
        <f t="shared" si="3"/>
        <v>29</v>
      </c>
      <c r="O19" s="5172">
        <f t="shared" si="3"/>
        <v>1</v>
      </c>
      <c r="P19" s="5173">
        <f t="shared" si="3"/>
        <v>30</v>
      </c>
      <c r="Q19" s="5171">
        <f t="shared" si="3"/>
        <v>54</v>
      </c>
      <c r="R19" s="5172">
        <f t="shared" si="3"/>
        <v>12</v>
      </c>
      <c r="S19" s="5173">
        <f t="shared" si="3"/>
        <v>66</v>
      </c>
    </row>
    <row r="20" spans="1:19" ht="25.5" customHeight="1" thickBot="1">
      <c r="A20" s="3696" t="s">
        <v>18</v>
      </c>
      <c r="B20" s="3693"/>
      <c r="C20" s="3694"/>
      <c r="D20" s="3697"/>
      <c r="E20" s="3695"/>
      <c r="F20" s="3694"/>
      <c r="G20" s="3697"/>
      <c r="H20" s="5189"/>
      <c r="I20" s="5190"/>
      <c r="J20" s="5192"/>
      <c r="K20" s="5189"/>
      <c r="L20" s="5190"/>
      <c r="M20" s="5192"/>
      <c r="N20" s="5189"/>
      <c r="O20" s="5190"/>
      <c r="P20" s="5192"/>
      <c r="Q20" s="5174"/>
      <c r="R20" s="5175"/>
      <c r="S20" s="5176"/>
    </row>
    <row r="21" spans="1:19" ht="21" thickBot="1">
      <c r="A21" s="3661" t="s">
        <v>241</v>
      </c>
      <c r="B21" s="3673"/>
      <c r="C21" s="3674"/>
      <c r="D21" s="3675"/>
      <c r="E21" s="3676"/>
      <c r="F21" s="3674"/>
      <c r="G21" s="3675"/>
      <c r="H21" s="5177"/>
      <c r="I21" s="5178"/>
      <c r="J21" s="5179"/>
      <c r="K21" s="5177"/>
      <c r="L21" s="5178"/>
      <c r="M21" s="5179"/>
      <c r="N21" s="5177"/>
      <c r="O21" s="5178"/>
      <c r="P21" s="5179"/>
      <c r="Q21" s="5174"/>
      <c r="R21" s="5175"/>
      <c r="S21" s="5176"/>
    </row>
    <row r="22" spans="1:19" ht="21" hidden="1" thickBot="1">
      <c r="A22" s="3677"/>
      <c r="B22" s="2732">
        <v>0</v>
      </c>
      <c r="C22" s="3679">
        <v>0</v>
      </c>
      <c r="D22" s="3698">
        <f>B22+C22</f>
        <v>0</v>
      </c>
      <c r="E22" s="2732">
        <v>0</v>
      </c>
      <c r="F22" s="3679">
        <v>0</v>
      </c>
      <c r="G22" s="3698">
        <f>E22+F22</f>
        <v>0</v>
      </c>
      <c r="H22" s="5184">
        <v>0</v>
      </c>
      <c r="I22" s="5185">
        <v>0</v>
      </c>
      <c r="J22" s="5193">
        <f>H22+I22</f>
        <v>0</v>
      </c>
      <c r="K22" s="5184">
        <v>0</v>
      </c>
      <c r="L22" s="5185">
        <v>0</v>
      </c>
      <c r="M22" s="5193">
        <f>K22+L22</f>
        <v>0</v>
      </c>
      <c r="N22" s="5184">
        <v>0</v>
      </c>
      <c r="O22" s="5185">
        <v>0</v>
      </c>
      <c r="P22" s="5193">
        <f>N22+O22</f>
        <v>0</v>
      </c>
      <c r="Q22" s="5187">
        <f>B22+E22+H22+K22+N22</f>
        <v>0</v>
      </c>
      <c r="R22" s="5188">
        <f>C22+F22+I22+L22+O22</f>
        <v>0</v>
      </c>
      <c r="S22" s="5186">
        <f>P22+M22+J22+G22+D22</f>
        <v>0</v>
      </c>
    </row>
    <row r="23" spans="1:19" ht="28.5" customHeight="1" thickBot="1">
      <c r="A23" s="3248" t="s">
        <v>406</v>
      </c>
      <c r="B23" s="3430">
        <v>0</v>
      </c>
      <c r="C23" s="3678">
        <v>0</v>
      </c>
      <c r="D23" s="3698">
        <f>B23+C23</f>
        <v>0</v>
      </c>
      <c r="E23" s="3430">
        <v>0</v>
      </c>
      <c r="F23" s="3678">
        <v>0</v>
      </c>
      <c r="G23" s="3698">
        <f>E23+F23</f>
        <v>0</v>
      </c>
      <c r="H23" s="5182">
        <v>0</v>
      </c>
      <c r="I23" s="5183">
        <v>0</v>
      </c>
      <c r="J23" s="5193">
        <f>H23+I23</f>
        <v>0</v>
      </c>
      <c r="K23" s="5182">
        <v>0</v>
      </c>
      <c r="L23" s="5183">
        <v>0</v>
      </c>
      <c r="M23" s="5193">
        <f>K23+L23</f>
        <v>0</v>
      </c>
      <c r="N23" s="5182">
        <v>0</v>
      </c>
      <c r="O23" s="5183">
        <v>0</v>
      </c>
      <c r="P23" s="5193">
        <f>N23+O23</f>
        <v>0</v>
      </c>
      <c r="Q23" s="5187">
        <f>B23+E23+H23+K23+N23</f>
        <v>0</v>
      </c>
      <c r="R23" s="5188">
        <f>C23+F23+I23+L23+O23</f>
        <v>0</v>
      </c>
      <c r="S23" s="5186">
        <f>P23+M23+J23+G23+D23</f>
        <v>0</v>
      </c>
    </row>
    <row r="24" spans="1:19" ht="21" hidden="1" thickBot="1">
      <c r="A24" s="3248"/>
      <c r="B24" s="3430"/>
      <c r="C24" s="3678"/>
      <c r="D24" s="3698"/>
      <c r="E24" s="3430"/>
      <c r="F24" s="3678"/>
      <c r="G24" s="3698"/>
      <c r="H24" s="5182"/>
      <c r="I24" s="5183"/>
      <c r="J24" s="5193"/>
      <c r="K24" s="5182"/>
      <c r="L24" s="5183"/>
      <c r="M24" s="5193"/>
      <c r="N24" s="5182"/>
      <c r="O24" s="5183"/>
      <c r="P24" s="5193"/>
      <c r="Q24" s="5187"/>
      <c r="R24" s="5188"/>
      <c r="S24" s="5186"/>
    </row>
    <row r="25" spans="1:19" ht="21" hidden="1" thickBot="1">
      <c r="A25" s="3248"/>
      <c r="B25" s="3430"/>
      <c r="C25" s="3678"/>
      <c r="D25" s="3698"/>
      <c r="E25" s="3430"/>
      <c r="F25" s="3678"/>
      <c r="G25" s="3698"/>
      <c r="H25" s="5182"/>
      <c r="I25" s="5183"/>
      <c r="J25" s="5193"/>
      <c r="K25" s="5182"/>
      <c r="L25" s="5183"/>
      <c r="M25" s="5193"/>
      <c r="N25" s="5182"/>
      <c r="O25" s="5183"/>
      <c r="P25" s="5193"/>
      <c r="Q25" s="5187"/>
      <c r="R25" s="5188"/>
      <c r="S25" s="5186"/>
    </row>
    <row r="26" spans="1:19" ht="21" hidden="1" thickBot="1">
      <c r="A26" s="3248"/>
      <c r="B26" s="3430"/>
      <c r="C26" s="3678"/>
      <c r="D26" s="3698"/>
      <c r="E26" s="3430"/>
      <c r="F26" s="3678"/>
      <c r="G26" s="3698"/>
      <c r="H26" s="5182"/>
      <c r="I26" s="5183"/>
      <c r="J26" s="5193"/>
      <c r="K26" s="5182"/>
      <c r="L26" s="5183"/>
      <c r="M26" s="5193"/>
      <c r="N26" s="5182"/>
      <c r="O26" s="5183"/>
      <c r="P26" s="5193"/>
      <c r="Q26" s="5187"/>
      <c r="R26" s="5188"/>
      <c r="S26" s="5186"/>
    </row>
    <row r="27" spans="1:19" ht="28.5" customHeight="1" thickBot="1">
      <c r="A27" s="3660" t="s">
        <v>19</v>
      </c>
      <c r="B27" s="3667">
        <f t="shared" ref="B27:G27" si="4">SUM(B22:B26)</f>
        <v>0</v>
      </c>
      <c r="C27" s="3668">
        <f t="shared" si="4"/>
        <v>0</v>
      </c>
      <c r="D27" s="3670">
        <f t="shared" si="4"/>
        <v>0</v>
      </c>
      <c r="E27" s="3669">
        <f t="shared" si="4"/>
        <v>0</v>
      </c>
      <c r="F27" s="3668">
        <f t="shared" si="4"/>
        <v>0</v>
      </c>
      <c r="G27" s="3670">
        <f t="shared" si="4"/>
        <v>0</v>
      </c>
      <c r="H27" s="5171">
        <f t="shared" ref="H27:S27" si="5">SUM(H22:H26)</f>
        <v>0</v>
      </c>
      <c r="I27" s="5172">
        <f t="shared" si="5"/>
        <v>0</v>
      </c>
      <c r="J27" s="5173">
        <f t="shared" si="5"/>
        <v>0</v>
      </c>
      <c r="K27" s="5171">
        <f t="shared" si="5"/>
        <v>0</v>
      </c>
      <c r="L27" s="5172">
        <f t="shared" si="5"/>
        <v>0</v>
      </c>
      <c r="M27" s="5173">
        <f t="shared" si="5"/>
        <v>0</v>
      </c>
      <c r="N27" s="5171">
        <f t="shared" si="5"/>
        <v>0</v>
      </c>
      <c r="O27" s="5172">
        <f t="shared" si="5"/>
        <v>0</v>
      </c>
      <c r="P27" s="5173">
        <f t="shared" si="5"/>
        <v>0</v>
      </c>
      <c r="Q27" s="5171">
        <f t="shared" si="5"/>
        <v>0</v>
      </c>
      <c r="R27" s="5172">
        <f t="shared" si="5"/>
        <v>0</v>
      </c>
      <c r="S27" s="5173">
        <f t="shared" si="5"/>
        <v>0</v>
      </c>
    </row>
    <row r="28" spans="1:19" ht="26.25" customHeight="1" thickBot="1">
      <c r="A28" s="3712" t="s">
        <v>212</v>
      </c>
      <c r="B28" s="3713">
        <f t="shared" ref="B28:S28" si="6">B19+B27</f>
        <v>0</v>
      </c>
      <c r="C28" s="3714">
        <f t="shared" si="6"/>
        <v>0</v>
      </c>
      <c r="D28" s="3715">
        <f t="shared" si="6"/>
        <v>0</v>
      </c>
      <c r="E28" s="3716">
        <f t="shared" si="6"/>
        <v>1</v>
      </c>
      <c r="F28" s="3714">
        <f t="shared" si="6"/>
        <v>0</v>
      </c>
      <c r="G28" s="3715">
        <f t="shared" si="6"/>
        <v>1</v>
      </c>
      <c r="H28" s="5177">
        <f t="shared" si="6"/>
        <v>10</v>
      </c>
      <c r="I28" s="5178">
        <f t="shared" si="6"/>
        <v>10</v>
      </c>
      <c r="J28" s="5179">
        <f t="shared" si="6"/>
        <v>20</v>
      </c>
      <c r="K28" s="5177">
        <f t="shared" si="6"/>
        <v>14</v>
      </c>
      <c r="L28" s="5178">
        <f t="shared" si="6"/>
        <v>1</v>
      </c>
      <c r="M28" s="5179">
        <f t="shared" si="6"/>
        <v>15</v>
      </c>
      <c r="N28" s="5177">
        <f t="shared" si="6"/>
        <v>29</v>
      </c>
      <c r="O28" s="5178">
        <f t="shared" si="6"/>
        <v>1</v>
      </c>
      <c r="P28" s="5179">
        <f t="shared" si="6"/>
        <v>30</v>
      </c>
      <c r="Q28" s="5177">
        <f t="shared" si="6"/>
        <v>54</v>
      </c>
      <c r="R28" s="5178">
        <f t="shared" si="6"/>
        <v>12</v>
      </c>
      <c r="S28" s="5179">
        <f t="shared" si="6"/>
        <v>66</v>
      </c>
    </row>
    <row r="29" spans="1:19">
      <c r="A29" s="24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  <row r="30" spans="1:19" hidden="1">
      <c r="A30" s="24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</row>
  </sheetData>
  <mergeCells count="9">
    <mergeCell ref="A1:S1"/>
    <mergeCell ref="A2:S2"/>
    <mergeCell ref="A3:A5"/>
    <mergeCell ref="B3:D4"/>
    <mergeCell ref="E3:G4"/>
    <mergeCell ref="H3:J4"/>
    <mergeCell ref="K3:M4"/>
    <mergeCell ref="N3:P4"/>
    <mergeCell ref="Q3:S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Лист77">
    <tabColor rgb="FF00B050"/>
  </sheetPr>
  <dimension ref="A1:N64"/>
  <sheetViews>
    <sheetView zoomScale="60" zoomScaleNormal="60" workbookViewId="0">
      <selection activeCell="J64" sqref="J64:J65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1.28515625" style="27" customWidth="1"/>
    <col min="7" max="7" width="11" style="27" customWidth="1"/>
    <col min="8" max="8" width="12.42578125" style="27" customWidth="1"/>
    <col min="9" max="9" width="13.140625" style="27" customWidth="1"/>
    <col min="10" max="10" width="11.42578125" style="27" customWidth="1"/>
    <col min="11" max="256" width="9.140625" style="27"/>
    <col min="257" max="257" width="89" style="27" customWidth="1"/>
    <col min="258" max="258" width="11.42578125" style="27" customWidth="1"/>
    <col min="259" max="259" width="12.140625" style="27" customWidth="1"/>
    <col min="260" max="260" width="11" style="27" customWidth="1"/>
    <col min="261" max="261" width="11.5703125" style="27" customWidth="1"/>
    <col min="262" max="262" width="11.28515625" style="27" customWidth="1"/>
    <col min="263" max="263" width="11" style="27" customWidth="1"/>
    <col min="264" max="264" width="12.42578125" style="27" customWidth="1"/>
    <col min="265" max="265" width="13.140625" style="27" customWidth="1"/>
    <col min="266" max="266" width="10.7109375" style="27" customWidth="1"/>
    <col min="267" max="512" width="9.140625" style="27"/>
    <col min="513" max="513" width="89" style="27" customWidth="1"/>
    <col min="514" max="514" width="11.42578125" style="27" customWidth="1"/>
    <col min="515" max="515" width="12.140625" style="27" customWidth="1"/>
    <col min="516" max="516" width="11" style="27" customWidth="1"/>
    <col min="517" max="517" width="11.5703125" style="27" customWidth="1"/>
    <col min="518" max="518" width="11.28515625" style="27" customWidth="1"/>
    <col min="519" max="519" width="11" style="27" customWidth="1"/>
    <col min="520" max="520" width="12.42578125" style="27" customWidth="1"/>
    <col min="521" max="521" width="13.140625" style="27" customWidth="1"/>
    <col min="522" max="522" width="10.7109375" style="27" customWidth="1"/>
    <col min="523" max="768" width="9.140625" style="27"/>
    <col min="769" max="769" width="89" style="27" customWidth="1"/>
    <col min="770" max="770" width="11.42578125" style="27" customWidth="1"/>
    <col min="771" max="771" width="12.140625" style="27" customWidth="1"/>
    <col min="772" max="772" width="11" style="27" customWidth="1"/>
    <col min="773" max="773" width="11.5703125" style="27" customWidth="1"/>
    <col min="774" max="774" width="11.28515625" style="27" customWidth="1"/>
    <col min="775" max="775" width="11" style="27" customWidth="1"/>
    <col min="776" max="776" width="12.42578125" style="27" customWidth="1"/>
    <col min="777" max="777" width="13.140625" style="27" customWidth="1"/>
    <col min="778" max="778" width="10.7109375" style="27" customWidth="1"/>
    <col min="779" max="1024" width="9.140625" style="27"/>
    <col min="1025" max="1025" width="89" style="27" customWidth="1"/>
    <col min="1026" max="1026" width="11.42578125" style="27" customWidth="1"/>
    <col min="1027" max="1027" width="12.140625" style="27" customWidth="1"/>
    <col min="1028" max="1028" width="11" style="27" customWidth="1"/>
    <col min="1029" max="1029" width="11.5703125" style="27" customWidth="1"/>
    <col min="1030" max="1030" width="11.28515625" style="27" customWidth="1"/>
    <col min="1031" max="1031" width="11" style="27" customWidth="1"/>
    <col min="1032" max="1032" width="12.42578125" style="27" customWidth="1"/>
    <col min="1033" max="1033" width="13.140625" style="27" customWidth="1"/>
    <col min="1034" max="1034" width="10.7109375" style="27" customWidth="1"/>
    <col min="1035" max="1280" width="9.140625" style="27"/>
    <col min="1281" max="1281" width="89" style="27" customWidth="1"/>
    <col min="1282" max="1282" width="11.42578125" style="27" customWidth="1"/>
    <col min="1283" max="1283" width="12.140625" style="27" customWidth="1"/>
    <col min="1284" max="1284" width="11" style="27" customWidth="1"/>
    <col min="1285" max="1285" width="11.5703125" style="27" customWidth="1"/>
    <col min="1286" max="1286" width="11.28515625" style="27" customWidth="1"/>
    <col min="1287" max="1287" width="11" style="27" customWidth="1"/>
    <col min="1288" max="1288" width="12.42578125" style="27" customWidth="1"/>
    <col min="1289" max="1289" width="13.140625" style="27" customWidth="1"/>
    <col min="1290" max="1290" width="10.7109375" style="27" customWidth="1"/>
    <col min="1291" max="1536" width="9.140625" style="27"/>
    <col min="1537" max="1537" width="89" style="27" customWidth="1"/>
    <col min="1538" max="1538" width="11.42578125" style="27" customWidth="1"/>
    <col min="1539" max="1539" width="12.140625" style="27" customWidth="1"/>
    <col min="1540" max="1540" width="11" style="27" customWidth="1"/>
    <col min="1541" max="1541" width="11.5703125" style="27" customWidth="1"/>
    <col min="1542" max="1542" width="11.28515625" style="27" customWidth="1"/>
    <col min="1543" max="1543" width="11" style="27" customWidth="1"/>
    <col min="1544" max="1544" width="12.42578125" style="27" customWidth="1"/>
    <col min="1545" max="1545" width="13.140625" style="27" customWidth="1"/>
    <col min="1546" max="1546" width="10.7109375" style="27" customWidth="1"/>
    <col min="1547" max="1792" width="9.140625" style="27"/>
    <col min="1793" max="1793" width="89" style="27" customWidth="1"/>
    <col min="1794" max="1794" width="11.42578125" style="27" customWidth="1"/>
    <col min="1795" max="1795" width="12.140625" style="27" customWidth="1"/>
    <col min="1796" max="1796" width="11" style="27" customWidth="1"/>
    <col min="1797" max="1797" width="11.5703125" style="27" customWidth="1"/>
    <col min="1798" max="1798" width="11.28515625" style="27" customWidth="1"/>
    <col min="1799" max="1799" width="11" style="27" customWidth="1"/>
    <col min="1800" max="1800" width="12.42578125" style="27" customWidth="1"/>
    <col min="1801" max="1801" width="13.140625" style="27" customWidth="1"/>
    <col min="1802" max="1802" width="10.7109375" style="27" customWidth="1"/>
    <col min="1803" max="2048" width="9.140625" style="27"/>
    <col min="2049" max="2049" width="89" style="27" customWidth="1"/>
    <col min="2050" max="2050" width="11.42578125" style="27" customWidth="1"/>
    <col min="2051" max="2051" width="12.140625" style="27" customWidth="1"/>
    <col min="2052" max="2052" width="11" style="27" customWidth="1"/>
    <col min="2053" max="2053" width="11.5703125" style="27" customWidth="1"/>
    <col min="2054" max="2054" width="11.28515625" style="27" customWidth="1"/>
    <col min="2055" max="2055" width="11" style="27" customWidth="1"/>
    <col min="2056" max="2056" width="12.42578125" style="27" customWidth="1"/>
    <col min="2057" max="2057" width="13.140625" style="27" customWidth="1"/>
    <col min="2058" max="2058" width="10.7109375" style="27" customWidth="1"/>
    <col min="2059" max="2304" width="9.140625" style="27"/>
    <col min="2305" max="2305" width="89" style="27" customWidth="1"/>
    <col min="2306" max="2306" width="11.42578125" style="27" customWidth="1"/>
    <col min="2307" max="2307" width="12.140625" style="27" customWidth="1"/>
    <col min="2308" max="2308" width="11" style="27" customWidth="1"/>
    <col min="2309" max="2309" width="11.5703125" style="27" customWidth="1"/>
    <col min="2310" max="2310" width="11.28515625" style="27" customWidth="1"/>
    <col min="2311" max="2311" width="11" style="27" customWidth="1"/>
    <col min="2312" max="2312" width="12.42578125" style="27" customWidth="1"/>
    <col min="2313" max="2313" width="13.140625" style="27" customWidth="1"/>
    <col min="2314" max="2314" width="10.7109375" style="27" customWidth="1"/>
    <col min="2315" max="2560" width="9.140625" style="27"/>
    <col min="2561" max="2561" width="89" style="27" customWidth="1"/>
    <col min="2562" max="2562" width="11.42578125" style="27" customWidth="1"/>
    <col min="2563" max="2563" width="12.140625" style="27" customWidth="1"/>
    <col min="2564" max="2564" width="11" style="27" customWidth="1"/>
    <col min="2565" max="2565" width="11.5703125" style="27" customWidth="1"/>
    <col min="2566" max="2566" width="11.28515625" style="27" customWidth="1"/>
    <col min="2567" max="2567" width="11" style="27" customWidth="1"/>
    <col min="2568" max="2568" width="12.42578125" style="27" customWidth="1"/>
    <col min="2569" max="2569" width="13.140625" style="27" customWidth="1"/>
    <col min="2570" max="2570" width="10.7109375" style="27" customWidth="1"/>
    <col min="2571" max="2816" width="9.140625" style="27"/>
    <col min="2817" max="2817" width="89" style="27" customWidth="1"/>
    <col min="2818" max="2818" width="11.42578125" style="27" customWidth="1"/>
    <col min="2819" max="2819" width="12.140625" style="27" customWidth="1"/>
    <col min="2820" max="2820" width="11" style="27" customWidth="1"/>
    <col min="2821" max="2821" width="11.5703125" style="27" customWidth="1"/>
    <col min="2822" max="2822" width="11.28515625" style="27" customWidth="1"/>
    <col min="2823" max="2823" width="11" style="27" customWidth="1"/>
    <col min="2824" max="2824" width="12.42578125" style="27" customWidth="1"/>
    <col min="2825" max="2825" width="13.140625" style="27" customWidth="1"/>
    <col min="2826" max="2826" width="10.7109375" style="27" customWidth="1"/>
    <col min="2827" max="3072" width="9.140625" style="27"/>
    <col min="3073" max="3073" width="89" style="27" customWidth="1"/>
    <col min="3074" max="3074" width="11.42578125" style="27" customWidth="1"/>
    <col min="3075" max="3075" width="12.140625" style="27" customWidth="1"/>
    <col min="3076" max="3076" width="11" style="27" customWidth="1"/>
    <col min="3077" max="3077" width="11.5703125" style="27" customWidth="1"/>
    <col min="3078" max="3078" width="11.28515625" style="27" customWidth="1"/>
    <col min="3079" max="3079" width="11" style="27" customWidth="1"/>
    <col min="3080" max="3080" width="12.42578125" style="27" customWidth="1"/>
    <col min="3081" max="3081" width="13.140625" style="27" customWidth="1"/>
    <col min="3082" max="3082" width="10.7109375" style="27" customWidth="1"/>
    <col min="3083" max="3328" width="9.140625" style="27"/>
    <col min="3329" max="3329" width="89" style="27" customWidth="1"/>
    <col min="3330" max="3330" width="11.42578125" style="27" customWidth="1"/>
    <col min="3331" max="3331" width="12.140625" style="27" customWidth="1"/>
    <col min="3332" max="3332" width="11" style="27" customWidth="1"/>
    <col min="3333" max="3333" width="11.5703125" style="27" customWidth="1"/>
    <col min="3334" max="3334" width="11.28515625" style="27" customWidth="1"/>
    <col min="3335" max="3335" width="11" style="27" customWidth="1"/>
    <col min="3336" max="3336" width="12.42578125" style="27" customWidth="1"/>
    <col min="3337" max="3337" width="13.140625" style="27" customWidth="1"/>
    <col min="3338" max="3338" width="10.7109375" style="27" customWidth="1"/>
    <col min="3339" max="3584" width="9.140625" style="27"/>
    <col min="3585" max="3585" width="89" style="27" customWidth="1"/>
    <col min="3586" max="3586" width="11.42578125" style="27" customWidth="1"/>
    <col min="3587" max="3587" width="12.140625" style="27" customWidth="1"/>
    <col min="3588" max="3588" width="11" style="27" customWidth="1"/>
    <col min="3589" max="3589" width="11.5703125" style="27" customWidth="1"/>
    <col min="3590" max="3590" width="11.28515625" style="27" customWidth="1"/>
    <col min="3591" max="3591" width="11" style="27" customWidth="1"/>
    <col min="3592" max="3592" width="12.42578125" style="27" customWidth="1"/>
    <col min="3593" max="3593" width="13.140625" style="27" customWidth="1"/>
    <col min="3594" max="3594" width="10.7109375" style="27" customWidth="1"/>
    <col min="3595" max="3840" width="9.140625" style="27"/>
    <col min="3841" max="3841" width="89" style="27" customWidth="1"/>
    <col min="3842" max="3842" width="11.42578125" style="27" customWidth="1"/>
    <col min="3843" max="3843" width="12.140625" style="27" customWidth="1"/>
    <col min="3844" max="3844" width="11" style="27" customWidth="1"/>
    <col min="3845" max="3845" width="11.5703125" style="27" customWidth="1"/>
    <col min="3846" max="3846" width="11.28515625" style="27" customWidth="1"/>
    <col min="3847" max="3847" width="11" style="27" customWidth="1"/>
    <col min="3848" max="3848" width="12.42578125" style="27" customWidth="1"/>
    <col min="3849" max="3849" width="13.140625" style="27" customWidth="1"/>
    <col min="3850" max="3850" width="10.7109375" style="27" customWidth="1"/>
    <col min="3851" max="4096" width="9.140625" style="27"/>
    <col min="4097" max="4097" width="89" style="27" customWidth="1"/>
    <col min="4098" max="4098" width="11.42578125" style="27" customWidth="1"/>
    <col min="4099" max="4099" width="12.140625" style="27" customWidth="1"/>
    <col min="4100" max="4100" width="11" style="27" customWidth="1"/>
    <col min="4101" max="4101" width="11.5703125" style="27" customWidth="1"/>
    <col min="4102" max="4102" width="11.28515625" style="27" customWidth="1"/>
    <col min="4103" max="4103" width="11" style="27" customWidth="1"/>
    <col min="4104" max="4104" width="12.42578125" style="27" customWidth="1"/>
    <col min="4105" max="4105" width="13.140625" style="27" customWidth="1"/>
    <col min="4106" max="4106" width="10.7109375" style="27" customWidth="1"/>
    <col min="4107" max="4352" width="9.140625" style="27"/>
    <col min="4353" max="4353" width="89" style="27" customWidth="1"/>
    <col min="4354" max="4354" width="11.42578125" style="27" customWidth="1"/>
    <col min="4355" max="4355" width="12.140625" style="27" customWidth="1"/>
    <col min="4356" max="4356" width="11" style="27" customWidth="1"/>
    <col min="4357" max="4357" width="11.5703125" style="27" customWidth="1"/>
    <col min="4358" max="4358" width="11.28515625" style="27" customWidth="1"/>
    <col min="4359" max="4359" width="11" style="27" customWidth="1"/>
    <col min="4360" max="4360" width="12.42578125" style="27" customWidth="1"/>
    <col min="4361" max="4361" width="13.140625" style="27" customWidth="1"/>
    <col min="4362" max="4362" width="10.7109375" style="27" customWidth="1"/>
    <col min="4363" max="4608" width="9.140625" style="27"/>
    <col min="4609" max="4609" width="89" style="27" customWidth="1"/>
    <col min="4610" max="4610" width="11.42578125" style="27" customWidth="1"/>
    <col min="4611" max="4611" width="12.140625" style="27" customWidth="1"/>
    <col min="4612" max="4612" width="11" style="27" customWidth="1"/>
    <col min="4613" max="4613" width="11.5703125" style="27" customWidth="1"/>
    <col min="4614" max="4614" width="11.28515625" style="27" customWidth="1"/>
    <col min="4615" max="4615" width="11" style="27" customWidth="1"/>
    <col min="4616" max="4616" width="12.42578125" style="27" customWidth="1"/>
    <col min="4617" max="4617" width="13.140625" style="27" customWidth="1"/>
    <col min="4618" max="4618" width="10.7109375" style="27" customWidth="1"/>
    <col min="4619" max="4864" width="9.140625" style="27"/>
    <col min="4865" max="4865" width="89" style="27" customWidth="1"/>
    <col min="4866" max="4866" width="11.42578125" style="27" customWidth="1"/>
    <col min="4867" max="4867" width="12.140625" style="27" customWidth="1"/>
    <col min="4868" max="4868" width="11" style="27" customWidth="1"/>
    <col min="4869" max="4869" width="11.5703125" style="27" customWidth="1"/>
    <col min="4870" max="4870" width="11.28515625" style="27" customWidth="1"/>
    <col min="4871" max="4871" width="11" style="27" customWidth="1"/>
    <col min="4872" max="4872" width="12.42578125" style="27" customWidth="1"/>
    <col min="4873" max="4873" width="13.140625" style="27" customWidth="1"/>
    <col min="4874" max="4874" width="10.7109375" style="27" customWidth="1"/>
    <col min="4875" max="5120" width="9.140625" style="27"/>
    <col min="5121" max="5121" width="89" style="27" customWidth="1"/>
    <col min="5122" max="5122" width="11.42578125" style="27" customWidth="1"/>
    <col min="5123" max="5123" width="12.140625" style="27" customWidth="1"/>
    <col min="5124" max="5124" width="11" style="27" customWidth="1"/>
    <col min="5125" max="5125" width="11.5703125" style="27" customWidth="1"/>
    <col min="5126" max="5126" width="11.28515625" style="27" customWidth="1"/>
    <col min="5127" max="5127" width="11" style="27" customWidth="1"/>
    <col min="5128" max="5128" width="12.42578125" style="27" customWidth="1"/>
    <col min="5129" max="5129" width="13.140625" style="27" customWidth="1"/>
    <col min="5130" max="5130" width="10.7109375" style="27" customWidth="1"/>
    <col min="5131" max="5376" width="9.140625" style="27"/>
    <col min="5377" max="5377" width="89" style="27" customWidth="1"/>
    <col min="5378" max="5378" width="11.42578125" style="27" customWidth="1"/>
    <col min="5379" max="5379" width="12.140625" style="27" customWidth="1"/>
    <col min="5380" max="5380" width="11" style="27" customWidth="1"/>
    <col min="5381" max="5381" width="11.5703125" style="27" customWidth="1"/>
    <col min="5382" max="5382" width="11.28515625" style="27" customWidth="1"/>
    <col min="5383" max="5383" width="11" style="27" customWidth="1"/>
    <col min="5384" max="5384" width="12.42578125" style="27" customWidth="1"/>
    <col min="5385" max="5385" width="13.140625" style="27" customWidth="1"/>
    <col min="5386" max="5386" width="10.7109375" style="27" customWidth="1"/>
    <col min="5387" max="5632" width="9.140625" style="27"/>
    <col min="5633" max="5633" width="89" style="27" customWidth="1"/>
    <col min="5634" max="5634" width="11.42578125" style="27" customWidth="1"/>
    <col min="5635" max="5635" width="12.140625" style="27" customWidth="1"/>
    <col min="5636" max="5636" width="11" style="27" customWidth="1"/>
    <col min="5637" max="5637" width="11.5703125" style="27" customWidth="1"/>
    <col min="5638" max="5638" width="11.28515625" style="27" customWidth="1"/>
    <col min="5639" max="5639" width="11" style="27" customWidth="1"/>
    <col min="5640" max="5640" width="12.42578125" style="27" customWidth="1"/>
    <col min="5641" max="5641" width="13.140625" style="27" customWidth="1"/>
    <col min="5642" max="5642" width="10.7109375" style="27" customWidth="1"/>
    <col min="5643" max="5888" width="9.140625" style="27"/>
    <col min="5889" max="5889" width="89" style="27" customWidth="1"/>
    <col min="5890" max="5890" width="11.42578125" style="27" customWidth="1"/>
    <col min="5891" max="5891" width="12.140625" style="27" customWidth="1"/>
    <col min="5892" max="5892" width="11" style="27" customWidth="1"/>
    <col min="5893" max="5893" width="11.5703125" style="27" customWidth="1"/>
    <col min="5894" max="5894" width="11.28515625" style="27" customWidth="1"/>
    <col min="5895" max="5895" width="11" style="27" customWidth="1"/>
    <col min="5896" max="5896" width="12.42578125" style="27" customWidth="1"/>
    <col min="5897" max="5897" width="13.140625" style="27" customWidth="1"/>
    <col min="5898" max="5898" width="10.7109375" style="27" customWidth="1"/>
    <col min="5899" max="6144" width="9.140625" style="27"/>
    <col min="6145" max="6145" width="89" style="27" customWidth="1"/>
    <col min="6146" max="6146" width="11.42578125" style="27" customWidth="1"/>
    <col min="6147" max="6147" width="12.140625" style="27" customWidth="1"/>
    <col min="6148" max="6148" width="11" style="27" customWidth="1"/>
    <col min="6149" max="6149" width="11.5703125" style="27" customWidth="1"/>
    <col min="6150" max="6150" width="11.28515625" style="27" customWidth="1"/>
    <col min="6151" max="6151" width="11" style="27" customWidth="1"/>
    <col min="6152" max="6152" width="12.42578125" style="27" customWidth="1"/>
    <col min="6153" max="6153" width="13.140625" style="27" customWidth="1"/>
    <col min="6154" max="6154" width="10.7109375" style="27" customWidth="1"/>
    <col min="6155" max="6400" width="9.140625" style="27"/>
    <col min="6401" max="6401" width="89" style="27" customWidth="1"/>
    <col min="6402" max="6402" width="11.42578125" style="27" customWidth="1"/>
    <col min="6403" max="6403" width="12.140625" style="27" customWidth="1"/>
    <col min="6404" max="6404" width="11" style="27" customWidth="1"/>
    <col min="6405" max="6405" width="11.5703125" style="27" customWidth="1"/>
    <col min="6406" max="6406" width="11.28515625" style="27" customWidth="1"/>
    <col min="6407" max="6407" width="11" style="27" customWidth="1"/>
    <col min="6408" max="6408" width="12.42578125" style="27" customWidth="1"/>
    <col min="6409" max="6409" width="13.140625" style="27" customWidth="1"/>
    <col min="6410" max="6410" width="10.7109375" style="27" customWidth="1"/>
    <col min="6411" max="6656" width="9.140625" style="27"/>
    <col min="6657" max="6657" width="89" style="27" customWidth="1"/>
    <col min="6658" max="6658" width="11.42578125" style="27" customWidth="1"/>
    <col min="6659" max="6659" width="12.140625" style="27" customWidth="1"/>
    <col min="6660" max="6660" width="11" style="27" customWidth="1"/>
    <col min="6661" max="6661" width="11.5703125" style="27" customWidth="1"/>
    <col min="6662" max="6662" width="11.28515625" style="27" customWidth="1"/>
    <col min="6663" max="6663" width="11" style="27" customWidth="1"/>
    <col min="6664" max="6664" width="12.42578125" style="27" customWidth="1"/>
    <col min="6665" max="6665" width="13.140625" style="27" customWidth="1"/>
    <col min="6666" max="6666" width="10.7109375" style="27" customWidth="1"/>
    <col min="6667" max="6912" width="9.140625" style="27"/>
    <col min="6913" max="6913" width="89" style="27" customWidth="1"/>
    <col min="6914" max="6914" width="11.42578125" style="27" customWidth="1"/>
    <col min="6915" max="6915" width="12.140625" style="27" customWidth="1"/>
    <col min="6916" max="6916" width="11" style="27" customWidth="1"/>
    <col min="6917" max="6917" width="11.5703125" style="27" customWidth="1"/>
    <col min="6918" max="6918" width="11.28515625" style="27" customWidth="1"/>
    <col min="6919" max="6919" width="11" style="27" customWidth="1"/>
    <col min="6920" max="6920" width="12.42578125" style="27" customWidth="1"/>
    <col min="6921" max="6921" width="13.140625" style="27" customWidth="1"/>
    <col min="6922" max="6922" width="10.7109375" style="27" customWidth="1"/>
    <col min="6923" max="7168" width="9.140625" style="27"/>
    <col min="7169" max="7169" width="89" style="27" customWidth="1"/>
    <col min="7170" max="7170" width="11.42578125" style="27" customWidth="1"/>
    <col min="7171" max="7171" width="12.140625" style="27" customWidth="1"/>
    <col min="7172" max="7172" width="11" style="27" customWidth="1"/>
    <col min="7173" max="7173" width="11.5703125" style="27" customWidth="1"/>
    <col min="7174" max="7174" width="11.28515625" style="27" customWidth="1"/>
    <col min="7175" max="7175" width="11" style="27" customWidth="1"/>
    <col min="7176" max="7176" width="12.42578125" style="27" customWidth="1"/>
    <col min="7177" max="7177" width="13.140625" style="27" customWidth="1"/>
    <col min="7178" max="7178" width="10.7109375" style="27" customWidth="1"/>
    <col min="7179" max="7424" width="9.140625" style="27"/>
    <col min="7425" max="7425" width="89" style="27" customWidth="1"/>
    <col min="7426" max="7426" width="11.42578125" style="27" customWidth="1"/>
    <col min="7427" max="7427" width="12.140625" style="27" customWidth="1"/>
    <col min="7428" max="7428" width="11" style="27" customWidth="1"/>
    <col min="7429" max="7429" width="11.5703125" style="27" customWidth="1"/>
    <col min="7430" max="7430" width="11.28515625" style="27" customWidth="1"/>
    <col min="7431" max="7431" width="11" style="27" customWidth="1"/>
    <col min="7432" max="7432" width="12.42578125" style="27" customWidth="1"/>
    <col min="7433" max="7433" width="13.140625" style="27" customWidth="1"/>
    <col min="7434" max="7434" width="10.7109375" style="27" customWidth="1"/>
    <col min="7435" max="7680" width="9.140625" style="27"/>
    <col min="7681" max="7681" width="89" style="27" customWidth="1"/>
    <col min="7682" max="7682" width="11.42578125" style="27" customWidth="1"/>
    <col min="7683" max="7683" width="12.140625" style="27" customWidth="1"/>
    <col min="7684" max="7684" width="11" style="27" customWidth="1"/>
    <col min="7685" max="7685" width="11.5703125" style="27" customWidth="1"/>
    <col min="7686" max="7686" width="11.28515625" style="27" customWidth="1"/>
    <col min="7687" max="7687" width="11" style="27" customWidth="1"/>
    <col min="7688" max="7688" width="12.42578125" style="27" customWidth="1"/>
    <col min="7689" max="7689" width="13.140625" style="27" customWidth="1"/>
    <col min="7690" max="7690" width="10.7109375" style="27" customWidth="1"/>
    <col min="7691" max="7936" width="9.140625" style="27"/>
    <col min="7937" max="7937" width="89" style="27" customWidth="1"/>
    <col min="7938" max="7938" width="11.42578125" style="27" customWidth="1"/>
    <col min="7939" max="7939" width="12.140625" style="27" customWidth="1"/>
    <col min="7940" max="7940" width="11" style="27" customWidth="1"/>
    <col min="7941" max="7941" width="11.5703125" style="27" customWidth="1"/>
    <col min="7942" max="7942" width="11.28515625" style="27" customWidth="1"/>
    <col min="7943" max="7943" width="11" style="27" customWidth="1"/>
    <col min="7944" max="7944" width="12.42578125" style="27" customWidth="1"/>
    <col min="7945" max="7945" width="13.140625" style="27" customWidth="1"/>
    <col min="7946" max="7946" width="10.7109375" style="27" customWidth="1"/>
    <col min="7947" max="8192" width="9.140625" style="27"/>
    <col min="8193" max="8193" width="89" style="27" customWidth="1"/>
    <col min="8194" max="8194" width="11.42578125" style="27" customWidth="1"/>
    <col min="8195" max="8195" width="12.140625" style="27" customWidth="1"/>
    <col min="8196" max="8196" width="11" style="27" customWidth="1"/>
    <col min="8197" max="8197" width="11.5703125" style="27" customWidth="1"/>
    <col min="8198" max="8198" width="11.28515625" style="27" customWidth="1"/>
    <col min="8199" max="8199" width="11" style="27" customWidth="1"/>
    <col min="8200" max="8200" width="12.42578125" style="27" customWidth="1"/>
    <col min="8201" max="8201" width="13.140625" style="27" customWidth="1"/>
    <col min="8202" max="8202" width="10.7109375" style="27" customWidth="1"/>
    <col min="8203" max="8448" width="9.140625" style="27"/>
    <col min="8449" max="8449" width="89" style="27" customWidth="1"/>
    <col min="8450" max="8450" width="11.42578125" style="27" customWidth="1"/>
    <col min="8451" max="8451" width="12.140625" style="27" customWidth="1"/>
    <col min="8452" max="8452" width="11" style="27" customWidth="1"/>
    <col min="8453" max="8453" width="11.5703125" style="27" customWidth="1"/>
    <col min="8454" max="8454" width="11.28515625" style="27" customWidth="1"/>
    <col min="8455" max="8455" width="11" style="27" customWidth="1"/>
    <col min="8456" max="8456" width="12.42578125" style="27" customWidth="1"/>
    <col min="8457" max="8457" width="13.140625" style="27" customWidth="1"/>
    <col min="8458" max="8458" width="10.7109375" style="27" customWidth="1"/>
    <col min="8459" max="8704" width="9.140625" style="27"/>
    <col min="8705" max="8705" width="89" style="27" customWidth="1"/>
    <col min="8706" max="8706" width="11.42578125" style="27" customWidth="1"/>
    <col min="8707" max="8707" width="12.140625" style="27" customWidth="1"/>
    <col min="8708" max="8708" width="11" style="27" customWidth="1"/>
    <col min="8709" max="8709" width="11.5703125" style="27" customWidth="1"/>
    <col min="8710" max="8710" width="11.28515625" style="27" customWidth="1"/>
    <col min="8711" max="8711" width="11" style="27" customWidth="1"/>
    <col min="8712" max="8712" width="12.42578125" style="27" customWidth="1"/>
    <col min="8713" max="8713" width="13.140625" style="27" customWidth="1"/>
    <col min="8714" max="8714" width="10.7109375" style="27" customWidth="1"/>
    <col min="8715" max="8960" width="9.140625" style="27"/>
    <col min="8961" max="8961" width="89" style="27" customWidth="1"/>
    <col min="8962" max="8962" width="11.42578125" style="27" customWidth="1"/>
    <col min="8963" max="8963" width="12.140625" style="27" customWidth="1"/>
    <col min="8964" max="8964" width="11" style="27" customWidth="1"/>
    <col min="8965" max="8965" width="11.5703125" style="27" customWidth="1"/>
    <col min="8966" max="8966" width="11.28515625" style="27" customWidth="1"/>
    <col min="8967" max="8967" width="11" style="27" customWidth="1"/>
    <col min="8968" max="8968" width="12.42578125" style="27" customWidth="1"/>
    <col min="8969" max="8969" width="13.140625" style="27" customWidth="1"/>
    <col min="8970" max="8970" width="10.7109375" style="27" customWidth="1"/>
    <col min="8971" max="9216" width="9.140625" style="27"/>
    <col min="9217" max="9217" width="89" style="27" customWidth="1"/>
    <col min="9218" max="9218" width="11.42578125" style="27" customWidth="1"/>
    <col min="9219" max="9219" width="12.140625" style="27" customWidth="1"/>
    <col min="9220" max="9220" width="11" style="27" customWidth="1"/>
    <col min="9221" max="9221" width="11.5703125" style="27" customWidth="1"/>
    <col min="9222" max="9222" width="11.28515625" style="27" customWidth="1"/>
    <col min="9223" max="9223" width="11" style="27" customWidth="1"/>
    <col min="9224" max="9224" width="12.42578125" style="27" customWidth="1"/>
    <col min="9225" max="9225" width="13.140625" style="27" customWidth="1"/>
    <col min="9226" max="9226" width="10.7109375" style="27" customWidth="1"/>
    <col min="9227" max="9472" width="9.140625" style="27"/>
    <col min="9473" max="9473" width="89" style="27" customWidth="1"/>
    <col min="9474" max="9474" width="11.42578125" style="27" customWidth="1"/>
    <col min="9475" max="9475" width="12.140625" style="27" customWidth="1"/>
    <col min="9476" max="9476" width="11" style="27" customWidth="1"/>
    <col min="9477" max="9477" width="11.5703125" style="27" customWidth="1"/>
    <col min="9478" max="9478" width="11.28515625" style="27" customWidth="1"/>
    <col min="9479" max="9479" width="11" style="27" customWidth="1"/>
    <col min="9480" max="9480" width="12.42578125" style="27" customWidth="1"/>
    <col min="9481" max="9481" width="13.140625" style="27" customWidth="1"/>
    <col min="9482" max="9482" width="10.7109375" style="27" customWidth="1"/>
    <col min="9483" max="9728" width="9.140625" style="27"/>
    <col min="9729" max="9729" width="89" style="27" customWidth="1"/>
    <col min="9730" max="9730" width="11.42578125" style="27" customWidth="1"/>
    <col min="9731" max="9731" width="12.140625" style="27" customWidth="1"/>
    <col min="9732" max="9732" width="11" style="27" customWidth="1"/>
    <col min="9733" max="9733" width="11.5703125" style="27" customWidth="1"/>
    <col min="9734" max="9734" width="11.28515625" style="27" customWidth="1"/>
    <col min="9735" max="9735" width="11" style="27" customWidth="1"/>
    <col min="9736" max="9736" width="12.42578125" style="27" customWidth="1"/>
    <col min="9737" max="9737" width="13.140625" style="27" customWidth="1"/>
    <col min="9738" max="9738" width="10.7109375" style="27" customWidth="1"/>
    <col min="9739" max="9984" width="9.140625" style="27"/>
    <col min="9985" max="9985" width="89" style="27" customWidth="1"/>
    <col min="9986" max="9986" width="11.42578125" style="27" customWidth="1"/>
    <col min="9987" max="9987" width="12.140625" style="27" customWidth="1"/>
    <col min="9988" max="9988" width="11" style="27" customWidth="1"/>
    <col min="9989" max="9989" width="11.5703125" style="27" customWidth="1"/>
    <col min="9990" max="9990" width="11.28515625" style="27" customWidth="1"/>
    <col min="9991" max="9991" width="11" style="27" customWidth="1"/>
    <col min="9992" max="9992" width="12.42578125" style="27" customWidth="1"/>
    <col min="9993" max="9993" width="13.140625" style="27" customWidth="1"/>
    <col min="9994" max="9994" width="10.7109375" style="27" customWidth="1"/>
    <col min="9995" max="10240" width="9.140625" style="27"/>
    <col min="10241" max="10241" width="89" style="27" customWidth="1"/>
    <col min="10242" max="10242" width="11.42578125" style="27" customWidth="1"/>
    <col min="10243" max="10243" width="12.140625" style="27" customWidth="1"/>
    <col min="10244" max="10244" width="11" style="27" customWidth="1"/>
    <col min="10245" max="10245" width="11.5703125" style="27" customWidth="1"/>
    <col min="10246" max="10246" width="11.28515625" style="27" customWidth="1"/>
    <col min="10247" max="10247" width="11" style="27" customWidth="1"/>
    <col min="10248" max="10248" width="12.42578125" style="27" customWidth="1"/>
    <col min="10249" max="10249" width="13.140625" style="27" customWidth="1"/>
    <col min="10250" max="10250" width="10.7109375" style="27" customWidth="1"/>
    <col min="10251" max="10496" width="9.140625" style="27"/>
    <col min="10497" max="10497" width="89" style="27" customWidth="1"/>
    <col min="10498" max="10498" width="11.42578125" style="27" customWidth="1"/>
    <col min="10499" max="10499" width="12.140625" style="27" customWidth="1"/>
    <col min="10500" max="10500" width="11" style="27" customWidth="1"/>
    <col min="10501" max="10501" width="11.5703125" style="27" customWidth="1"/>
    <col min="10502" max="10502" width="11.28515625" style="27" customWidth="1"/>
    <col min="10503" max="10503" width="11" style="27" customWidth="1"/>
    <col min="10504" max="10504" width="12.42578125" style="27" customWidth="1"/>
    <col min="10505" max="10505" width="13.140625" style="27" customWidth="1"/>
    <col min="10506" max="10506" width="10.7109375" style="27" customWidth="1"/>
    <col min="10507" max="10752" width="9.140625" style="27"/>
    <col min="10753" max="10753" width="89" style="27" customWidth="1"/>
    <col min="10754" max="10754" width="11.42578125" style="27" customWidth="1"/>
    <col min="10755" max="10755" width="12.140625" style="27" customWidth="1"/>
    <col min="10756" max="10756" width="11" style="27" customWidth="1"/>
    <col min="10757" max="10757" width="11.5703125" style="27" customWidth="1"/>
    <col min="10758" max="10758" width="11.28515625" style="27" customWidth="1"/>
    <col min="10759" max="10759" width="11" style="27" customWidth="1"/>
    <col min="10760" max="10760" width="12.42578125" style="27" customWidth="1"/>
    <col min="10761" max="10761" width="13.140625" style="27" customWidth="1"/>
    <col min="10762" max="10762" width="10.7109375" style="27" customWidth="1"/>
    <col min="10763" max="11008" width="9.140625" style="27"/>
    <col min="11009" max="11009" width="89" style="27" customWidth="1"/>
    <col min="11010" max="11010" width="11.42578125" style="27" customWidth="1"/>
    <col min="11011" max="11011" width="12.140625" style="27" customWidth="1"/>
    <col min="11012" max="11012" width="11" style="27" customWidth="1"/>
    <col min="11013" max="11013" width="11.5703125" style="27" customWidth="1"/>
    <col min="11014" max="11014" width="11.28515625" style="27" customWidth="1"/>
    <col min="11015" max="11015" width="11" style="27" customWidth="1"/>
    <col min="11016" max="11016" width="12.42578125" style="27" customWidth="1"/>
    <col min="11017" max="11017" width="13.140625" style="27" customWidth="1"/>
    <col min="11018" max="11018" width="10.7109375" style="27" customWidth="1"/>
    <col min="11019" max="11264" width="9.140625" style="27"/>
    <col min="11265" max="11265" width="89" style="27" customWidth="1"/>
    <col min="11266" max="11266" width="11.42578125" style="27" customWidth="1"/>
    <col min="11267" max="11267" width="12.140625" style="27" customWidth="1"/>
    <col min="11268" max="11268" width="11" style="27" customWidth="1"/>
    <col min="11269" max="11269" width="11.5703125" style="27" customWidth="1"/>
    <col min="11270" max="11270" width="11.28515625" style="27" customWidth="1"/>
    <col min="11271" max="11271" width="11" style="27" customWidth="1"/>
    <col min="11272" max="11272" width="12.42578125" style="27" customWidth="1"/>
    <col min="11273" max="11273" width="13.140625" style="27" customWidth="1"/>
    <col min="11274" max="11274" width="10.7109375" style="27" customWidth="1"/>
    <col min="11275" max="11520" width="9.140625" style="27"/>
    <col min="11521" max="11521" width="89" style="27" customWidth="1"/>
    <col min="11522" max="11522" width="11.42578125" style="27" customWidth="1"/>
    <col min="11523" max="11523" width="12.140625" style="27" customWidth="1"/>
    <col min="11524" max="11524" width="11" style="27" customWidth="1"/>
    <col min="11525" max="11525" width="11.5703125" style="27" customWidth="1"/>
    <col min="11526" max="11526" width="11.28515625" style="27" customWidth="1"/>
    <col min="11527" max="11527" width="11" style="27" customWidth="1"/>
    <col min="11528" max="11528" width="12.42578125" style="27" customWidth="1"/>
    <col min="11529" max="11529" width="13.140625" style="27" customWidth="1"/>
    <col min="11530" max="11530" width="10.7109375" style="27" customWidth="1"/>
    <col min="11531" max="11776" width="9.140625" style="27"/>
    <col min="11777" max="11777" width="89" style="27" customWidth="1"/>
    <col min="11778" max="11778" width="11.42578125" style="27" customWidth="1"/>
    <col min="11779" max="11779" width="12.140625" style="27" customWidth="1"/>
    <col min="11780" max="11780" width="11" style="27" customWidth="1"/>
    <col min="11781" max="11781" width="11.5703125" style="27" customWidth="1"/>
    <col min="11782" max="11782" width="11.28515625" style="27" customWidth="1"/>
    <col min="11783" max="11783" width="11" style="27" customWidth="1"/>
    <col min="11784" max="11784" width="12.42578125" style="27" customWidth="1"/>
    <col min="11785" max="11785" width="13.140625" style="27" customWidth="1"/>
    <col min="11786" max="11786" width="10.7109375" style="27" customWidth="1"/>
    <col min="11787" max="12032" width="9.140625" style="27"/>
    <col min="12033" max="12033" width="89" style="27" customWidth="1"/>
    <col min="12034" max="12034" width="11.42578125" style="27" customWidth="1"/>
    <col min="12035" max="12035" width="12.140625" style="27" customWidth="1"/>
    <col min="12036" max="12036" width="11" style="27" customWidth="1"/>
    <col min="12037" max="12037" width="11.5703125" style="27" customWidth="1"/>
    <col min="12038" max="12038" width="11.28515625" style="27" customWidth="1"/>
    <col min="12039" max="12039" width="11" style="27" customWidth="1"/>
    <col min="12040" max="12040" width="12.42578125" style="27" customWidth="1"/>
    <col min="12041" max="12041" width="13.140625" style="27" customWidth="1"/>
    <col min="12042" max="12042" width="10.7109375" style="27" customWidth="1"/>
    <col min="12043" max="12288" width="9.140625" style="27"/>
    <col min="12289" max="12289" width="89" style="27" customWidth="1"/>
    <col min="12290" max="12290" width="11.42578125" style="27" customWidth="1"/>
    <col min="12291" max="12291" width="12.140625" style="27" customWidth="1"/>
    <col min="12292" max="12292" width="11" style="27" customWidth="1"/>
    <col min="12293" max="12293" width="11.5703125" style="27" customWidth="1"/>
    <col min="12294" max="12294" width="11.28515625" style="27" customWidth="1"/>
    <col min="12295" max="12295" width="11" style="27" customWidth="1"/>
    <col min="12296" max="12296" width="12.42578125" style="27" customWidth="1"/>
    <col min="12297" max="12297" width="13.140625" style="27" customWidth="1"/>
    <col min="12298" max="12298" width="10.7109375" style="27" customWidth="1"/>
    <col min="12299" max="12544" width="9.140625" style="27"/>
    <col min="12545" max="12545" width="89" style="27" customWidth="1"/>
    <col min="12546" max="12546" width="11.42578125" style="27" customWidth="1"/>
    <col min="12547" max="12547" width="12.140625" style="27" customWidth="1"/>
    <col min="12548" max="12548" width="11" style="27" customWidth="1"/>
    <col min="12549" max="12549" width="11.5703125" style="27" customWidth="1"/>
    <col min="12550" max="12550" width="11.28515625" style="27" customWidth="1"/>
    <col min="12551" max="12551" width="11" style="27" customWidth="1"/>
    <col min="12552" max="12552" width="12.42578125" style="27" customWidth="1"/>
    <col min="12553" max="12553" width="13.140625" style="27" customWidth="1"/>
    <col min="12554" max="12554" width="10.7109375" style="27" customWidth="1"/>
    <col min="12555" max="12800" width="9.140625" style="27"/>
    <col min="12801" max="12801" width="89" style="27" customWidth="1"/>
    <col min="12802" max="12802" width="11.42578125" style="27" customWidth="1"/>
    <col min="12803" max="12803" width="12.140625" style="27" customWidth="1"/>
    <col min="12804" max="12804" width="11" style="27" customWidth="1"/>
    <col min="12805" max="12805" width="11.5703125" style="27" customWidth="1"/>
    <col min="12806" max="12806" width="11.28515625" style="27" customWidth="1"/>
    <col min="12807" max="12807" width="11" style="27" customWidth="1"/>
    <col min="12808" max="12808" width="12.42578125" style="27" customWidth="1"/>
    <col min="12809" max="12809" width="13.140625" style="27" customWidth="1"/>
    <col min="12810" max="12810" width="10.7109375" style="27" customWidth="1"/>
    <col min="12811" max="13056" width="9.140625" style="27"/>
    <col min="13057" max="13057" width="89" style="27" customWidth="1"/>
    <col min="13058" max="13058" width="11.42578125" style="27" customWidth="1"/>
    <col min="13059" max="13059" width="12.140625" style="27" customWidth="1"/>
    <col min="13060" max="13060" width="11" style="27" customWidth="1"/>
    <col min="13061" max="13061" width="11.5703125" style="27" customWidth="1"/>
    <col min="13062" max="13062" width="11.28515625" style="27" customWidth="1"/>
    <col min="13063" max="13063" width="11" style="27" customWidth="1"/>
    <col min="13064" max="13064" width="12.42578125" style="27" customWidth="1"/>
    <col min="13065" max="13065" width="13.140625" style="27" customWidth="1"/>
    <col min="13066" max="13066" width="10.7109375" style="27" customWidth="1"/>
    <col min="13067" max="13312" width="9.140625" style="27"/>
    <col min="13313" max="13313" width="89" style="27" customWidth="1"/>
    <col min="13314" max="13314" width="11.42578125" style="27" customWidth="1"/>
    <col min="13315" max="13315" width="12.140625" style="27" customWidth="1"/>
    <col min="13316" max="13316" width="11" style="27" customWidth="1"/>
    <col min="13317" max="13317" width="11.5703125" style="27" customWidth="1"/>
    <col min="13318" max="13318" width="11.28515625" style="27" customWidth="1"/>
    <col min="13319" max="13319" width="11" style="27" customWidth="1"/>
    <col min="13320" max="13320" width="12.42578125" style="27" customWidth="1"/>
    <col min="13321" max="13321" width="13.140625" style="27" customWidth="1"/>
    <col min="13322" max="13322" width="10.7109375" style="27" customWidth="1"/>
    <col min="13323" max="13568" width="9.140625" style="27"/>
    <col min="13569" max="13569" width="89" style="27" customWidth="1"/>
    <col min="13570" max="13570" width="11.42578125" style="27" customWidth="1"/>
    <col min="13571" max="13571" width="12.140625" style="27" customWidth="1"/>
    <col min="13572" max="13572" width="11" style="27" customWidth="1"/>
    <col min="13573" max="13573" width="11.5703125" style="27" customWidth="1"/>
    <col min="13574" max="13574" width="11.28515625" style="27" customWidth="1"/>
    <col min="13575" max="13575" width="11" style="27" customWidth="1"/>
    <col min="13576" max="13576" width="12.42578125" style="27" customWidth="1"/>
    <col min="13577" max="13577" width="13.140625" style="27" customWidth="1"/>
    <col min="13578" max="13578" width="10.7109375" style="27" customWidth="1"/>
    <col min="13579" max="13824" width="9.140625" style="27"/>
    <col min="13825" max="13825" width="89" style="27" customWidth="1"/>
    <col min="13826" max="13826" width="11.42578125" style="27" customWidth="1"/>
    <col min="13827" max="13827" width="12.140625" style="27" customWidth="1"/>
    <col min="13828" max="13828" width="11" style="27" customWidth="1"/>
    <col min="13829" max="13829" width="11.5703125" style="27" customWidth="1"/>
    <col min="13830" max="13830" width="11.28515625" style="27" customWidth="1"/>
    <col min="13831" max="13831" width="11" style="27" customWidth="1"/>
    <col min="13832" max="13832" width="12.42578125" style="27" customWidth="1"/>
    <col min="13833" max="13833" width="13.140625" style="27" customWidth="1"/>
    <col min="13834" max="13834" width="10.7109375" style="27" customWidth="1"/>
    <col min="13835" max="14080" width="9.140625" style="27"/>
    <col min="14081" max="14081" width="89" style="27" customWidth="1"/>
    <col min="14082" max="14082" width="11.42578125" style="27" customWidth="1"/>
    <col min="14083" max="14083" width="12.140625" style="27" customWidth="1"/>
    <col min="14084" max="14084" width="11" style="27" customWidth="1"/>
    <col min="14085" max="14085" width="11.5703125" style="27" customWidth="1"/>
    <col min="14086" max="14086" width="11.28515625" style="27" customWidth="1"/>
    <col min="14087" max="14087" width="11" style="27" customWidth="1"/>
    <col min="14088" max="14088" width="12.42578125" style="27" customWidth="1"/>
    <col min="14089" max="14089" width="13.140625" style="27" customWidth="1"/>
    <col min="14090" max="14090" width="10.7109375" style="27" customWidth="1"/>
    <col min="14091" max="14336" width="9.140625" style="27"/>
    <col min="14337" max="14337" width="89" style="27" customWidth="1"/>
    <col min="14338" max="14338" width="11.42578125" style="27" customWidth="1"/>
    <col min="14339" max="14339" width="12.140625" style="27" customWidth="1"/>
    <col min="14340" max="14340" width="11" style="27" customWidth="1"/>
    <col min="14341" max="14341" width="11.5703125" style="27" customWidth="1"/>
    <col min="14342" max="14342" width="11.28515625" style="27" customWidth="1"/>
    <col min="14343" max="14343" width="11" style="27" customWidth="1"/>
    <col min="14344" max="14344" width="12.42578125" style="27" customWidth="1"/>
    <col min="14345" max="14345" width="13.140625" style="27" customWidth="1"/>
    <col min="14346" max="14346" width="10.7109375" style="27" customWidth="1"/>
    <col min="14347" max="14592" width="9.140625" style="27"/>
    <col min="14593" max="14593" width="89" style="27" customWidth="1"/>
    <col min="14594" max="14594" width="11.42578125" style="27" customWidth="1"/>
    <col min="14595" max="14595" width="12.140625" style="27" customWidth="1"/>
    <col min="14596" max="14596" width="11" style="27" customWidth="1"/>
    <col min="14597" max="14597" width="11.5703125" style="27" customWidth="1"/>
    <col min="14598" max="14598" width="11.28515625" style="27" customWidth="1"/>
    <col min="14599" max="14599" width="11" style="27" customWidth="1"/>
    <col min="14600" max="14600" width="12.42578125" style="27" customWidth="1"/>
    <col min="14601" max="14601" width="13.140625" style="27" customWidth="1"/>
    <col min="14602" max="14602" width="10.7109375" style="27" customWidth="1"/>
    <col min="14603" max="14848" width="9.140625" style="27"/>
    <col min="14849" max="14849" width="89" style="27" customWidth="1"/>
    <col min="14850" max="14850" width="11.42578125" style="27" customWidth="1"/>
    <col min="14851" max="14851" width="12.140625" style="27" customWidth="1"/>
    <col min="14852" max="14852" width="11" style="27" customWidth="1"/>
    <col min="14853" max="14853" width="11.5703125" style="27" customWidth="1"/>
    <col min="14854" max="14854" width="11.28515625" style="27" customWidth="1"/>
    <col min="14855" max="14855" width="11" style="27" customWidth="1"/>
    <col min="14856" max="14856" width="12.42578125" style="27" customWidth="1"/>
    <col min="14857" max="14857" width="13.140625" style="27" customWidth="1"/>
    <col min="14858" max="14858" width="10.7109375" style="27" customWidth="1"/>
    <col min="14859" max="15104" width="9.140625" style="27"/>
    <col min="15105" max="15105" width="89" style="27" customWidth="1"/>
    <col min="15106" max="15106" width="11.42578125" style="27" customWidth="1"/>
    <col min="15107" max="15107" width="12.140625" style="27" customWidth="1"/>
    <col min="15108" max="15108" width="11" style="27" customWidth="1"/>
    <col min="15109" max="15109" width="11.5703125" style="27" customWidth="1"/>
    <col min="15110" max="15110" width="11.28515625" style="27" customWidth="1"/>
    <col min="15111" max="15111" width="11" style="27" customWidth="1"/>
    <col min="15112" max="15112" width="12.42578125" style="27" customWidth="1"/>
    <col min="15113" max="15113" width="13.140625" style="27" customWidth="1"/>
    <col min="15114" max="15114" width="10.7109375" style="27" customWidth="1"/>
    <col min="15115" max="15360" width="9.140625" style="27"/>
    <col min="15361" max="15361" width="89" style="27" customWidth="1"/>
    <col min="15362" max="15362" width="11.42578125" style="27" customWidth="1"/>
    <col min="15363" max="15363" width="12.140625" style="27" customWidth="1"/>
    <col min="15364" max="15364" width="11" style="27" customWidth="1"/>
    <col min="15365" max="15365" width="11.5703125" style="27" customWidth="1"/>
    <col min="15366" max="15366" width="11.28515625" style="27" customWidth="1"/>
    <col min="15367" max="15367" width="11" style="27" customWidth="1"/>
    <col min="15368" max="15368" width="12.42578125" style="27" customWidth="1"/>
    <col min="15369" max="15369" width="13.140625" style="27" customWidth="1"/>
    <col min="15370" max="15370" width="10.7109375" style="27" customWidth="1"/>
    <col min="15371" max="15616" width="9.140625" style="27"/>
    <col min="15617" max="15617" width="89" style="27" customWidth="1"/>
    <col min="15618" max="15618" width="11.42578125" style="27" customWidth="1"/>
    <col min="15619" max="15619" width="12.140625" style="27" customWidth="1"/>
    <col min="15620" max="15620" width="11" style="27" customWidth="1"/>
    <col min="15621" max="15621" width="11.5703125" style="27" customWidth="1"/>
    <col min="15622" max="15622" width="11.28515625" style="27" customWidth="1"/>
    <col min="15623" max="15623" width="11" style="27" customWidth="1"/>
    <col min="15624" max="15624" width="12.42578125" style="27" customWidth="1"/>
    <col min="15625" max="15625" width="13.140625" style="27" customWidth="1"/>
    <col min="15626" max="15626" width="10.7109375" style="27" customWidth="1"/>
    <col min="15627" max="15872" width="9.140625" style="27"/>
    <col min="15873" max="15873" width="89" style="27" customWidth="1"/>
    <col min="15874" max="15874" width="11.42578125" style="27" customWidth="1"/>
    <col min="15875" max="15875" width="12.140625" style="27" customWidth="1"/>
    <col min="15876" max="15876" width="11" style="27" customWidth="1"/>
    <col min="15877" max="15877" width="11.5703125" style="27" customWidth="1"/>
    <col min="15878" max="15878" width="11.28515625" style="27" customWidth="1"/>
    <col min="15879" max="15879" width="11" style="27" customWidth="1"/>
    <col min="15880" max="15880" width="12.42578125" style="27" customWidth="1"/>
    <col min="15881" max="15881" width="13.140625" style="27" customWidth="1"/>
    <col min="15882" max="15882" width="10.7109375" style="27" customWidth="1"/>
    <col min="15883" max="16128" width="9.140625" style="27"/>
    <col min="16129" max="16129" width="89" style="27" customWidth="1"/>
    <col min="16130" max="16130" width="11.42578125" style="27" customWidth="1"/>
    <col min="16131" max="16131" width="12.140625" style="27" customWidth="1"/>
    <col min="16132" max="16132" width="11" style="27" customWidth="1"/>
    <col min="16133" max="16133" width="11.5703125" style="27" customWidth="1"/>
    <col min="16134" max="16134" width="11.28515625" style="27" customWidth="1"/>
    <col min="16135" max="16135" width="11" style="27" customWidth="1"/>
    <col min="16136" max="16136" width="12.42578125" style="27" customWidth="1"/>
    <col min="16137" max="16137" width="13.140625" style="27" customWidth="1"/>
    <col min="16138" max="16138" width="10.7109375" style="27" customWidth="1"/>
    <col min="16139" max="16384" width="9.140625" style="27"/>
  </cols>
  <sheetData>
    <row r="1" spans="1:12">
      <c r="A1" s="7912" t="s">
        <v>405</v>
      </c>
      <c r="B1" s="7912"/>
      <c r="C1" s="7912"/>
      <c r="D1" s="7912"/>
      <c r="E1" s="7912"/>
      <c r="F1" s="7912"/>
      <c r="G1" s="7912"/>
      <c r="H1" s="7912"/>
      <c r="I1" s="7912"/>
      <c r="J1" s="7912"/>
    </row>
    <row r="2" spans="1:12" ht="51" customHeight="1" thickBot="1">
      <c r="A2" s="7997" t="s">
        <v>445</v>
      </c>
      <c r="B2" s="7997"/>
      <c r="C2" s="7997"/>
      <c r="D2" s="7997"/>
      <c r="E2" s="7997"/>
      <c r="F2" s="7997"/>
      <c r="G2" s="7997"/>
      <c r="H2" s="7997"/>
      <c r="I2" s="7997"/>
      <c r="J2" s="7997"/>
    </row>
    <row r="3" spans="1:12" ht="33" customHeight="1" thickBot="1">
      <c r="A3" s="8019" t="s">
        <v>1</v>
      </c>
      <c r="B3" s="8021" t="s">
        <v>36</v>
      </c>
      <c r="C3" s="8022"/>
      <c r="D3" s="8023"/>
      <c r="E3" s="8021" t="s">
        <v>37</v>
      </c>
      <c r="F3" s="8022"/>
      <c r="G3" s="8023"/>
      <c r="H3" s="8024" t="s">
        <v>413</v>
      </c>
      <c r="I3" s="8025"/>
      <c r="J3" s="8026"/>
    </row>
    <row r="4" spans="1:12" ht="141" customHeight="1" thickBot="1">
      <c r="A4" s="8020"/>
      <c r="B4" s="2691" t="s">
        <v>7</v>
      </c>
      <c r="C4" s="2705" t="s">
        <v>8</v>
      </c>
      <c r="D4" s="1660" t="s">
        <v>9</v>
      </c>
      <c r="E4" s="2706" t="s">
        <v>7</v>
      </c>
      <c r="F4" s="2705" t="s">
        <v>8</v>
      </c>
      <c r="G4" s="1660" t="s">
        <v>9</v>
      </c>
      <c r="H4" s="2706" t="s">
        <v>7</v>
      </c>
      <c r="I4" s="2705" t="s">
        <v>8</v>
      </c>
      <c r="J4" s="1660" t="s">
        <v>9</v>
      </c>
    </row>
    <row r="5" spans="1:12" ht="21" thickBot="1">
      <c r="A5" s="2692" t="s">
        <v>10</v>
      </c>
      <c r="B5" s="2693"/>
      <c r="C5" s="2707"/>
      <c r="D5" s="2711"/>
      <c r="E5" s="2708"/>
      <c r="F5" s="2707"/>
      <c r="G5" s="2711"/>
      <c r="H5" s="2709"/>
      <c r="I5" s="2710"/>
      <c r="J5" s="2696"/>
    </row>
    <row r="6" spans="1:12" ht="23.25" customHeight="1" thickBot="1">
      <c r="A6" s="2694" t="s">
        <v>245</v>
      </c>
      <c r="B6" s="2682"/>
      <c r="C6" s="2688"/>
      <c r="D6" s="2700"/>
      <c r="E6" s="1882"/>
      <c r="F6" s="2688"/>
      <c r="G6" s="2700"/>
      <c r="H6" s="1882"/>
      <c r="I6" s="2688"/>
      <c r="J6" s="2689"/>
      <c r="K6" s="240"/>
      <c r="L6" s="240"/>
    </row>
    <row r="7" spans="1:12" hidden="1">
      <c r="A7" s="1875"/>
      <c r="B7" s="2680"/>
      <c r="C7" s="2681"/>
      <c r="D7" s="2683"/>
      <c r="E7" s="2680"/>
      <c r="F7" s="2681"/>
      <c r="G7" s="2683"/>
      <c r="H7" s="2684"/>
      <c r="I7" s="2685"/>
      <c r="J7" s="1883"/>
    </row>
    <row r="8" spans="1:12" hidden="1">
      <c r="A8" s="2695"/>
      <c r="B8" s="1880"/>
      <c r="C8" s="1881"/>
      <c r="D8" s="2686"/>
      <c r="E8" s="1880"/>
      <c r="F8" s="1881"/>
      <c r="G8" s="2686"/>
      <c r="H8" s="1884"/>
      <c r="I8" s="1885"/>
      <c r="J8" s="2687"/>
    </row>
    <row r="9" spans="1:12" hidden="1">
      <c r="A9" s="2695"/>
      <c r="B9" s="1880"/>
      <c r="C9" s="1881"/>
      <c r="D9" s="2686"/>
      <c r="E9" s="1880"/>
      <c r="F9" s="1881"/>
      <c r="G9" s="2686"/>
      <c r="H9" s="1884"/>
      <c r="I9" s="1885"/>
      <c r="J9" s="2687"/>
    </row>
    <row r="10" spans="1:12" hidden="1">
      <c r="A10" s="2695"/>
      <c r="B10" s="1880"/>
      <c r="C10" s="1881"/>
      <c r="D10" s="2686"/>
      <c r="E10" s="1880"/>
      <c r="F10" s="1881"/>
      <c r="G10" s="2686"/>
      <c r="H10" s="1884"/>
      <c r="I10" s="1885"/>
      <c r="J10" s="2687"/>
    </row>
    <row r="11" spans="1:12" hidden="1">
      <c r="A11" s="2695"/>
      <c r="B11" s="1880"/>
      <c r="C11" s="1881"/>
      <c r="D11" s="2686"/>
      <c r="E11" s="1880"/>
      <c r="F11" s="1881"/>
      <c r="G11" s="2686"/>
      <c r="H11" s="1884"/>
      <c r="I11" s="1885"/>
      <c r="J11" s="2687"/>
    </row>
    <row r="12" spans="1:12" hidden="1">
      <c r="A12" s="2695"/>
      <c r="B12" s="1880"/>
      <c r="C12" s="1881"/>
      <c r="D12" s="2686"/>
      <c r="E12" s="1880"/>
      <c r="F12" s="1881"/>
      <c r="G12" s="2686"/>
      <c r="H12" s="1884"/>
      <c r="I12" s="1885"/>
      <c r="J12" s="2687"/>
    </row>
    <row r="13" spans="1:12">
      <c r="A13" s="4884" t="s">
        <v>410</v>
      </c>
      <c r="B13" s="5215">
        <v>10</v>
      </c>
      <c r="C13" s="5216">
        <v>0</v>
      </c>
      <c r="D13" s="5217">
        <f>B13+C13</f>
        <v>10</v>
      </c>
      <c r="E13" s="3504">
        <v>11</v>
      </c>
      <c r="F13" s="3304">
        <v>0</v>
      </c>
      <c r="G13" s="5217">
        <f>E13+F13</f>
        <v>11</v>
      </c>
      <c r="H13" s="5243">
        <f t="shared" ref="H13:I15" si="0">B13+E13</f>
        <v>21</v>
      </c>
      <c r="I13" s="5244">
        <f t="shared" si="0"/>
        <v>0</v>
      </c>
      <c r="J13" s="5239">
        <f>H13+I13</f>
        <v>21</v>
      </c>
    </row>
    <row r="14" spans="1:12">
      <c r="A14" s="4884" t="s">
        <v>411</v>
      </c>
      <c r="B14" s="5215">
        <v>13</v>
      </c>
      <c r="C14" s="5216">
        <v>1</v>
      </c>
      <c r="D14" s="5217">
        <f>B14+C14</f>
        <v>14</v>
      </c>
      <c r="E14" s="3504">
        <v>13</v>
      </c>
      <c r="F14" s="3304">
        <v>0</v>
      </c>
      <c r="G14" s="5217">
        <f>E14+F14</f>
        <v>13</v>
      </c>
      <c r="H14" s="5243">
        <f t="shared" si="0"/>
        <v>26</v>
      </c>
      <c r="I14" s="5244">
        <f t="shared" si="0"/>
        <v>1</v>
      </c>
      <c r="J14" s="5239">
        <f>H14+I14</f>
        <v>27</v>
      </c>
    </row>
    <row r="15" spans="1:12" ht="21" thickBot="1">
      <c r="A15" s="4884" t="s">
        <v>412</v>
      </c>
      <c r="B15" s="5215">
        <v>13</v>
      </c>
      <c r="C15" s="5216">
        <v>0</v>
      </c>
      <c r="D15" s="5217">
        <f>B15+C15</f>
        <v>13</v>
      </c>
      <c r="E15" s="3504">
        <v>11</v>
      </c>
      <c r="F15" s="3304">
        <v>0</v>
      </c>
      <c r="G15" s="5217">
        <f>E15+F15</f>
        <v>11</v>
      </c>
      <c r="H15" s="5243">
        <f t="shared" si="0"/>
        <v>24</v>
      </c>
      <c r="I15" s="5244">
        <f t="shared" si="0"/>
        <v>0</v>
      </c>
      <c r="J15" s="5239">
        <f>H15+I15</f>
        <v>24</v>
      </c>
    </row>
    <row r="16" spans="1:12" ht="21" hidden="1" thickBot="1">
      <c r="A16" s="4884"/>
      <c r="B16" s="5215"/>
      <c r="C16" s="5216"/>
      <c r="D16" s="5217"/>
      <c r="E16" s="3504"/>
      <c r="F16" s="3304"/>
      <c r="G16" s="5217"/>
      <c r="H16" s="5243"/>
      <c r="I16" s="5244"/>
      <c r="J16" s="5239"/>
    </row>
    <row r="17" spans="1:10" ht="21" hidden="1" thickBot="1">
      <c r="A17" s="4884"/>
      <c r="B17" s="5215"/>
      <c r="C17" s="5216"/>
      <c r="D17" s="5217"/>
      <c r="E17" s="3504"/>
      <c r="F17" s="3304"/>
      <c r="G17" s="5217"/>
      <c r="H17" s="5243"/>
      <c r="I17" s="5244"/>
      <c r="J17" s="5239"/>
    </row>
    <row r="18" spans="1:10" ht="21" hidden="1" thickBot="1">
      <c r="A18" s="4884"/>
      <c r="B18" s="5215"/>
      <c r="C18" s="5216"/>
      <c r="D18" s="5217"/>
      <c r="E18" s="3504"/>
      <c r="F18" s="3304"/>
      <c r="G18" s="5217"/>
      <c r="H18" s="5243"/>
      <c r="I18" s="5244"/>
      <c r="J18" s="5239"/>
    </row>
    <row r="19" spans="1:10" ht="21" hidden="1" thickBot="1">
      <c r="A19" s="4884"/>
      <c r="B19" s="5215"/>
      <c r="C19" s="5216"/>
      <c r="D19" s="5217"/>
      <c r="E19" s="3504"/>
      <c r="F19" s="3304"/>
      <c r="G19" s="5217"/>
      <c r="H19" s="5243"/>
      <c r="I19" s="5244"/>
      <c r="J19" s="5239"/>
    </row>
    <row r="20" spans="1:10" ht="21" hidden="1" thickBot="1">
      <c r="A20" s="5207"/>
      <c r="B20" s="5218"/>
      <c r="C20" s="5219"/>
      <c r="D20" s="5217"/>
      <c r="E20" s="3699"/>
      <c r="F20" s="3493"/>
      <c r="G20" s="5217"/>
      <c r="H20" s="5243"/>
      <c r="I20" s="5244"/>
      <c r="J20" s="5239"/>
    </row>
    <row r="21" spans="1:10" ht="21" thickBot="1">
      <c r="A21" s="5208" t="s">
        <v>27</v>
      </c>
      <c r="B21" s="5220">
        <f t="shared" ref="B21:H21" si="1">SUM(B7:B20)</f>
        <v>36</v>
      </c>
      <c r="C21" s="5221">
        <f t="shared" si="1"/>
        <v>1</v>
      </c>
      <c r="D21" s="5222">
        <f t="shared" si="1"/>
        <v>37</v>
      </c>
      <c r="E21" s="3700">
        <f t="shared" si="1"/>
        <v>35</v>
      </c>
      <c r="F21" s="3703">
        <f t="shared" si="1"/>
        <v>0</v>
      </c>
      <c r="G21" s="5222">
        <f t="shared" si="1"/>
        <v>35</v>
      </c>
      <c r="H21" s="5245">
        <f t="shared" si="1"/>
        <v>71</v>
      </c>
      <c r="I21" s="5221">
        <f>SUM(I7:I19)</f>
        <v>1</v>
      </c>
      <c r="J21" s="5240">
        <f>SUM(J7:J20)</f>
        <v>72</v>
      </c>
    </row>
    <row r="22" spans="1:10" ht="21" thickBot="1">
      <c r="A22" s="5209" t="s">
        <v>15</v>
      </c>
      <c r="B22" s="5223"/>
      <c r="C22" s="5224"/>
      <c r="D22" s="5225"/>
      <c r="E22" s="3704"/>
      <c r="F22" s="3705"/>
      <c r="G22" s="5225"/>
      <c r="H22" s="5245"/>
      <c r="I22" s="5221"/>
      <c r="J22" s="5240"/>
    </row>
    <row r="23" spans="1:10" ht="21" thickBot="1">
      <c r="A23" s="5209" t="s">
        <v>16</v>
      </c>
      <c r="B23" s="5226"/>
      <c r="C23" s="5227"/>
      <c r="D23" s="5228"/>
      <c r="E23" s="3706"/>
      <c r="F23" s="3707"/>
      <c r="G23" s="5228"/>
      <c r="H23" s="5245"/>
      <c r="I23" s="5221"/>
      <c r="J23" s="5240"/>
    </row>
    <row r="24" spans="1:10" ht="21" thickBot="1">
      <c r="A24" s="5210" t="s">
        <v>245</v>
      </c>
      <c r="B24" s="5220"/>
      <c r="C24" s="5221"/>
      <c r="D24" s="5222"/>
      <c r="E24" s="3700"/>
      <c r="F24" s="3703"/>
      <c r="G24" s="5222"/>
      <c r="H24" s="5245"/>
      <c r="I24" s="5221"/>
      <c r="J24" s="5240"/>
    </row>
    <row r="25" spans="1:10" ht="31.5" hidden="1" customHeight="1">
      <c r="A25" s="5211"/>
      <c r="B25" s="5229"/>
      <c r="C25" s="5230"/>
      <c r="D25" s="5231"/>
      <c r="E25" s="3701"/>
      <c r="F25" s="3702"/>
      <c r="G25" s="5231"/>
      <c r="H25" s="5246"/>
      <c r="I25" s="5247"/>
      <c r="J25" s="5241"/>
    </row>
    <row r="26" spans="1:10" ht="27" hidden="1" customHeight="1">
      <c r="A26" s="4884"/>
      <c r="B26" s="5215"/>
      <c r="C26" s="5216"/>
      <c r="D26" s="5232"/>
      <c r="E26" s="3504"/>
      <c r="F26" s="3304"/>
      <c r="G26" s="5232"/>
      <c r="H26" s="5243"/>
      <c r="I26" s="5244"/>
      <c r="J26" s="5239"/>
    </row>
    <row r="27" spans="1:10" ht="31.5" hidden="1" customHeight="1">
      <c r="A27" s="4884"/>
      <c r="B27" s="5215"/>
      <c r="C27" s="5216"/>
      <c r="D27" s="5232"/>
      <c r="E27" s="3504"/>
      <c r="F27" s="3304"/>
      <c r="G27" s="5232"/>
      <c r="H27" s="5243"/>
      <c r="I27" s="5244"/>
      <c r="J27" s="5239"/>
    </row>
    <row r="28" spans="1:10" ht="21" hidden="1" customHeight="1">
      <c r="A28" s="4884"/>
      <c r="B28" s="5215"/>
      <c r="C28" s="5216"/>
      <c r="D28" s="5232"/>
      <c r="E28" s="3504"/>
      <c r="F28" s="3304"/>
      <c r="G28" s="5232"/>
      <c r="H28" s="5243"/>
      <c r="I28" s="5244"/>
      <c r="J28" s="5239"/>
    </row>
    <row r="29" spans="1:10" ht="21" hidden="1" customHeight="1">
      <c r="A29" s="4884"/>
      <c r="B29" s="5215"/>
      <c r="C29" s="5216"/>
      <c r="D29" s="5232"/>
      <c r="E29" s="3504"/>
      <c r="F29" s="3304"/>
      <c r="G29" s="5232"/>
      <c r="H29" s="5243"/>
      <c r="I29" s="5244"/>
      <c r="J29" s="5239"/>
    </row>
    <row r="30" spans="1:10" ht="21" hidden="1" customHeight="1">
      <c r="A30" s="4884"/>
      <c r="B30" s="5215"/>
      <c r="C30" s="5216"/>
      <c r="D30" s="5232"/>
      <c r="E30" s="3504"/>
      <c r="F30" s="3304"/>
      <c r="G30" s="5232"/>
      <c r="H30" s="5243"/>
      <c r="I30" s="5244"/>
      <c r="J30" s="5239"/>
    </row>
    <row r="31" spans="1:10">
      <c r="A31" s="4884" t="s">
        <v>410</v>
      </c>
      <c r="B31" s="5215">
        <v>10</v>
      </c>
      <c r="C31" s="5216">
        <v>0</v>
      </c>
      <c r="D31" s="5232">
        <f>B31+C31</f>
        <v>10</v>
      </c>
      <c r="E31" s="3504">
        <v>11</v>
      </c>
      <c r="F31" s="3304">
        <v>0</v>
      </c>
      <c r="G31" s="5232">
        <f>E31+F31</f>
        <v>11</v>
      </c>
      <c r="H31" s="5243">
        <f t="shared" ref="H31:I33" si="2">B31+E31</f>
        <v>21</v>
      </c>
      <c r="I31" s="5244">
        <f t="shared" si="2"/>
        <v>0</v>
      </c>
      <c r="J31" s="5239">
        <f>H31+I31</f>
        <v>21</v>
      </c>
    </row>
    <row r="32" spans="1:10">
      <c r="A32" s="4884" t="s">
        <v>411</v>
      </c>
      <c r="B32" s="5215">
        <v>13</v>
      </c>
      <c r="C32" s="5216">
        <v>1</v>
      </c>
      <c r="D32" s="5232">
        <f>B32+C32</f>
        <v>14</v>
      </c>
      <c r="E32" s="3504">
        <v>13</v>
      </c>
      <c r="F32" s="3304">
        <v>0</v>
      </c>
      <c r="G32" s="5232">
        <f>E32+F32</f>
        <v>13</v>
      </c>
      <c r="H32" s="5243">
        <f t="shared" si="2"/>
        <v>26</v>
      </c>
      <c r="I32" s="5244">
        <f t="shared" si="2"/>
        <v>1</v>
      </c>
      <c r="J32" s="5239">
        <f>H32+I32</f>
        <v>27</v>
      </c>
    </row>
    <row r="33" spans="1:14" ht="21" thickBot="1">
      <c r="A33" s="4884" t="s">
        <v>412</v>
      </c>
      <c r="B33" s="5215">
        <v>13</v>
      </c>
      <c r="C33" s="5216">
        <v>0</v>
      </c>
      <c r="D33" s="5232">
        <f>B33+C33</f>
        <v>13</v>
      </c>
      <c r="E33" s="3504">
        <v>11</v>
      </c>
      <c r="F33" s="3304">
        <v>0</v>
      </c>
      <c r="G33" s="5232">
        <f>E33+F33</f>
        <v>11</v>
      </c>
      <c r="H33" s="5243">
        <f t="shared" si="2"/>
        <v>24</v>
      </c>
      <c r="I33" s="5244">
        <f t="shared" si="2"/>
        <v>0</v>
      </c>
      <c r="J33" s="5239">
        <f>H33+I33</f>
        <v>24</v>
      </c>
    </row>
    <row r="34" spans="1:14" ht="40.5" hidden="1" customHeight="1">
      <c r="A34" s="4884"/>
      <c r="B34" s="5215"/>
      <c r="C34" s="5216"/>
      <c r="D34" s="5232"/>
      <c r="E34" s="3504"/>
      <c r="F34" s="3304"/>
      <c r="G34" s="5232"/>
      <c r="H34" s="5243"/>
      <c r="I34" s="5244"/>
      <c r="J34" s="5239"/>
    </row>
    <row r="35" spans="1:14" ht="21" hidden="1" thickBot="1">
      <c r="A35" s="4884"/>
      <c r="B35" s="5215"/>
      <c r="C35" s="5216"/>
      <c r="D35" s="5232"/>
      <c r="E35" s="3504"/>
      <c r="F35" s="3304"/>
      <c r="G35" s="5232"/>
      <c r="H35" s="5243"/>
      <c r="I35" s="5244"/>
      <c r="J35" s="5239"/>
    </row>
    <row r="36" spans="1:14" ht="21" hidden="1" thickBot="1">
      <c r="A36" s="4884"/>
      <c r="B36" s="5215"/>
      <c r="C36" s="5216"/>
      <c r="D36" s="5232"/>
      <c r="E36" s="3504"/>
      <c r="F36" s="3304"/>
      <c r="G36" s="5232"/>
      <c r="H36" s="5243"/>
      <c r="I36" s="5244"/>
      <c r="J36" s="5239"/>
    </row>
    <row r="37" spans="1:14" ht="21" hidden="1" customHeight="1">
      <c r="A37" s="4884"/>
      <c r="B37" s="5215"/>
      <c r="C37" s="5216"/>
      <c r="D37" s="5217"/>
      <c r="E37" s="3504"/>
      <c r="F37" s="3304"/>
      <c r="G37" s="5217"/>
      <c r="H37" s="5243"/>
      <c r="I37" s="5244"/>
      <c r="J37" s="5239"/>
    </row>
    <row r="38" spans="1:14" ht="21" hidden="1" customHeight="1">
      <c r="A38" s="5207"/>
      <c r="B38" s="5218"/>
      <c r="C38" s="5219"/>
      <c r="D38" s="5217"/>
      <c r="E38" s="3699"/>
      <c r="F38" s="3493"/>
      <c r="G38" s="5217"/>
      <c r="H38" s="5243"/>
      <c r="I38" s="5244"/>
      <c r="J38" s="5239"/>
    </row>
    <row r="39" spans="1:14" ht="21" thickBot="1">
      <c r="A39" s="5212" t="s">
        <v>17</v>
      </c>
      <c r="B39" s="5220">
        <f t="shared" ref="B39:H39" si="3">SUM(B25:B38)</f>
        <v>36</v>
      </c>
      <c r="C39" s="5221">
        <f t="shared" si="3"/>
        <v>1</v>
      </c>
      <c r="D39" s="5222">
        <f t="shared" si="3"/>
        <v>37</v>
      </c>
      <c r="E39" s="3700">
        <f t="shared" si="3"/>
        <v>35</v>
      </c>
      <c r="F39" s="3703">
        <f t="shared" si="3"/>
        <v>0</v>
      </c>
      <c r="G39" s="5222">
        <f t="shared" si="3"/>
        <v>35</v>
      </c>
      <c r="H39" s="5245">
        <f t="shared" si="3"/>
        <v>71</v>
      </c>
      <c r="I39" s="5221">
        <f>SUM(I25:I37)</f>
        <v>1</v>
      </c>
      <c r="J39" s="5240">
        <f>SUM(J25:J38)</f>
        <v>72</v>
      </c>
    </row>
    <row r="40" spans="1:14" ht="21" thickBot="1">
      <c r="A40" s="5213" t="s">
        <v>18</v>
      </c>
      <c r="B40" s="5233"/>
      <c r="C40" s="5234"/>
      <c r="D40" s="5235"/>
      <c r="E40" s="3709"/>
      <c r="F40" s="3708"/>
      <c r="G40" s="5235"/>
      <c r="H40" s="5245"/>
      <c r="I40" s="5221"/>
      <c r="J40" s="5240"/>
    </row>
    <row r="41" spans="1:14" ht="21" customHeight="1" thickBot="1">
      <c r="A41" s="5210" t="s">
        <v>245</v>
      </c>
      <c r="B41" s="5220"/>
      <c r="C41" s="5221"/>
      <c r="D41" s="5222"/>
      <c r="E41" s="3700"/>
      <c r="F41" s="3703"/>
      <c r="G41" s="5222"/>
      <c r="H41" s="5245"/>
      <c r="I41" s="5221"/>
      <c r="J41" s="5240"/>
    </row>
    <row r="42" spans="1:14" ht="21" hidden="1" customHeight="1">
      <c r="A42" s="5211"/>
      <c r="B42" s="5229"/>
      <c r="C42" s="5230"/>
      <c r="D42" s="5231"/>
      <c r="E42" s="3701"/>
      <c r="F42" s="3702"/>
      <c r="G42" s="5231"/>
      <c r="H42" s="5246"/>
      <c r="I42" s="5247"/>
      <c r="J42" s="5241"/>
    </row>
    <row r="43" spans="1:14" ht="21" hidden="1" customHeight="1">
      <c r="A43" s="4884"/>
      <c r="B43" s="5215"/>
      <c r="C43" s="5216"/>
      <c r="D43" s="5231"/>
      <c r="E43" s="3504"/>
      <c r="F43" s="3304"/>
      <c r="G43" s="5231"/>
      <c r="H43" s="5243"/>
      <c r="I43" s="5244"/>
      <c r="J43" s="5239"/>
    </row>
    <row r="44" spans="1:14" ht="21" hidden="1" customHeight="1">
      <c r="A44" s="4884"/>
      <c r="B44" s="5215"/>
      <c r="C44" s="5216"/>
      <c r="D44" s="5231"/>
      <c r="E44" s="3504"/>
      <c r="F44" s="3304"/>
      <c r="G44" s="5231"/>
      <c r="H44" s="5243"/>
      <c r="I44" s="5244"/>
      <c r="J44" s="5239"/>
    </row>
    <row r="45" spans="1:14" ht="21" hidden="1" thickBot="1">
      <c r="A45" s="4884"/>
      <c r="B45" s="5215"/>
      <c r="C45" s="5216"/>
      <c r="D45" s="5231"/>
      <c r="E45" s="3504"/>
      <c r="F45" s="3304"/>
      <c r="G45" s="5231"/>
      <c r="H45" s="5243"/>
      <c r="I45" s="5244"/>
      <c r="J45" s="5239"/>
    </row>
    <row r="46" spans="1:14" ht="24.95" hidden="1" customHeight="1">
      <c r="A46" s="4884"/>
      <c r="B46" s="5215"/>
      <c r="C46" s="5216"/>
      <c r="D46" s="5231"/>
      <c r="E46" s="3504"/>
      <c r="F46" s="3304"/>
      <c r="G46" s="5231"/>
      <c r="H46" s="5243"/>
      <c r="I46" s="5244"/>
      <c r="J46" s="5239"/>
    </row>
    <row r="47" spans="1:14" ht="24.95" hidden="1" customHeight="1">
      <c r="A47" s="4884"/>
      <c r="B47" s="5215"/>
      <c r="C47" s="5216"/>
      <c r="D47" s="5231"/>
      <c r="E47" s="3504"/>
      <c r="F47" s="3304"/>
      <c r="G47" s="5231"/>
      <c r="H47" s="5243"/>
      <c r="I47" s="5244"/>
      <c r="J47" s="5239"/>
    </row>
    <row r="48" spans="1:14">
      <c r="A48" s="4884" t="s">
        <v>410</v>
      </c>
      <c r="B48" s="5215">
        <v>0</v>
      </c>
      <c r="C48" s="5216">
        <v>0</v>
      </c>
      <c r="D48" s="5231">
        <f>B48+C48</f>
        <v>0</v>
      </c>
      <c r="E48" s="5251">
        <v>0</v>
      </c>
      <c r="F48" s="5252">
        <v>0</v>
      </c>
      <c r="G48" s="5231">
        <f>E48+F48</f>
        <v>0</v>
      </c>
      <c r="H48" s="5243">
        <f>B48+E48</f>
        <v>0</v>
      </c>
      <c r="I48" s="5244">
        <f>C48+F48</f>
        <v>0</v>
      </c>
      <c r="J48" s="5239">
        <f>H48+I48</f>
        <v>0</v>
      </c>
      <c r="N48" s="27" t="s">
        <v>28</v>
      </c>
    </row>
    <row r="49" spans="1:10">
      <c r="A49" s="4884" t="s">
        <v>411</v>
      </c>
      <c r="B49" s="5215">
        <v>0</v>
      </c>
      <c r="C49" s="5216">
        <v>0</v>
      </c>
      <c r="D49" s="5217">
        <f>B49+C49</f>
        <v>0</v>
      </c>
      <c r="E49" s="5251">
        <v>0</v>
      </c>
      <c r="F49" s="5252">
        <v>0</v>
      </c>
      <c r="G49" s="5217">
        <f>E49+F49</f>
        <v>0</v>
      </c>
      <c r="H49" s="5243">
        <f>B49+E49</f>
        <v>0</v>
      </c>
      <c r="I49" s="5244">
        <f>C49+F49</f>
        <v>0</v>
      </c>
      <c r="J49" s="5239">
        <f>H49+I49</f>
        <v>0</v>
      </c>
    </row>
    <row r="50" spans="1:10" ht="21" thickBot="1">
      <c r="A50" s="4884" t="s">
        <v>412</v>
      </c>
      <c r="B50" s="5215">
        <v>0</v>
      </c>
      <c r="C50" s="5216">
        <v>0</v>
      </c>
      <c r="D50" s="5217">
        <f>B50+C50</f>
        <v>0</v>
      </c>
      <c r="E50" s="5251">
        <v>0</v>
      </c>
      <c r="F50" s="5252">
        <v>0</v>
      </c>
      <c r="G50" s="5217">
        <f>E50+F50</f>
        <v>0</v>
      </c>
      <c r="H50" s="5243">
        <f>SUM(B50,E50)</f>
        <v>0</v>
      </c>
      <c r="I50" s="5244">
        <f>C50+F50</f>
        <v>0</v>
      </c>
      <c r="J50" s="5239">
        <f>H50+I50</f>
        <v>0</v>
      </c>
    </row>
    <row r="51" spans="1:10" ht="43.5" hidden="1" customHeight="1">
      <c r="A51" s="4884"/>
      <c r="B51" s="5215"/>
      <c r="C51" s="5216"/>
      <c r="D51" s="5231"/>
      <c r="E51" s="3504"/>
      <c r="F51" s="3304"/>
      <c r="G51" s="5231"/>
      <c r="H51" s="5243"/>
      <c r="I51" s="5244"/>
      <c r="J51" s="5239"/>
    </row>
    <row r="52" spans="1:10" ht="24" hidden="1" customHeight="1">
      <c r="A52" s="4884"/>
      <c r="B52" s="5215"/>
      <c r="C52" s="5216"/>
      <c r="D52" s="5231"/>
      <c r="E52" s="3504"/>
      <c r="F52" s="3304"/>
      <c r="G52" s="5231"/>
      <c r="H52" s="5243"/>
      <c r="I52" s="5244"/>
      <c r="J52" s="5239"/>
    </row>
    <row r="53" spans="1:10" ht="24" hidden="1" customHeight="1">
      <c r="A53" s="4884"/>
      <c r="B53" s="5215"/>
      <c r="C53" s="5216"/>
      <c r="D53" s="5231"/>
      <c r="E53" s="3504"/>
      <c r="F53" s="3304"/>
      <c r="G53" s="5231"/>
      <c r="H53" s="5243"/>
      <c r="I53" s="5244"/>
      <c r="J53" s="5239"/>
    </row>
    <row r="54" spans="1:10" ht="24" hidden="1" customHeight="1">
      <c r="A54" s="4884"/>
      <c r="B54" s="5215"/>
      <c r="C54" s="5216"/>
      <c r="D54" s="5231"/>
      <c r="E54" s="3504"/>
      <c r="F54" s="3304"/>
      <c r="G54" s="5231"/>
      <c r="H54" s="5243"/>
      <c r="I54" s="5244"/>
      <c r="J54" s="5239"/>
    </row>
    <row r="55" spans="1:10" ht="39" hidden="1" customHeight="1">
      <c r="A55" s="5207"/>
      <c r="B55" s="5218"/>
      <c r="C55" s="5219"/>
      <c r="D55" s="5236"/>
      <c r="E55" s="3699"/>
      <c r="F55" s="3493"/>
      <c r="G55" s="5236"/>
      <c r="H55" s="5248"/>
      <c r="I55" s="5249"/>
      <c r="J55" s="5242"/>
    </row>
    <row r="56" spans="1:10" ht="21" thickBot="1">
      <c r="A56" s="5212" t="s">
        <v>19</v>
      </c>
      <c r="B56" s="5220">
        <f>SUM(B42:B55)</f>
        <v>0</v>
      </c>
      <c r="C56" s="5221">
        <f>SUM(C42:C55)</f>
        <v>0</v>
      </c>
      <c r="D56" s="5222">
        <f>SUM(D42:D54)</f>
        <v>0</v>
      </c>
      <c r="E56" s="3700">
        <f>SUM(E42:E55)</f>
        <v>0</v>
      </c>
      <c r="F56" s="3703">
        <f>SUM(F42:F55)</f>
        <v>0</v>
      </c>
      <c r="G56" s="5222">
        <f>SUM(G42:G54)</f>
        <v>0</v>
      </c>
      <c r="H56" s="5245">
        <f>SUM(H42:H54)</f>
        <v>0</v>
      </c>
      <c r="I56" s="5221">
        <f>SUM(I42:I54)</f>
        <v>0</v>
      </c>
      <c r="J56" s="5240">
        <f>SUM(J42:J54)</f>
        <v>0</v>
      </c>
    </row>
    <row r="57" spans="1:10" ht="24.75" customHeight="1" thickBot="1">
      <c r="A57" s="5214" t="s">
        <v>228</v>
      </c>
      <c r="B57" s="5237">
        <f t="shared" ref="B57:J57" si="4">B39+B56</f>
        <v>36</v>
      </c>
      <c r="C57" s="5238">
        <f t="shared" si="4"/>
        <v>1</v>
      </c>
      <c r="D57" s="5222">
        <f t="shared" si="4"/>
        <v>37</v>
      </c>
      <c r="E57" s="3711">
        <f t="shared" si="4"/>
        <v>35</v>
      </c>
      <c r="F57" s="3710">
        <f t="shared" si="4"/>
        <v>0</v>
      </c>
      <c r="G57" s="5222">
        <f t="shared" si="4"/>
        <v>35</v>
      </c>
      <c r="H57" s="5250">
        <f t="shared" si="4"/>
        <v>71</v>
      </c>
      <c r="I57" s="5238">
        <f t="shared" si="4"/>
        <v>1</v>
      </c>
      <c r="J57" s="5240">
        <f t="shared" si="4"/>
        <v>72</v>
      </c>
    </row>
    <row r="58" spans="1:10" ht="24" customHeight="1"/>
    <row r="59" spans="1:10" ht="24" customHeight="1"/>
    <row r="60" spans="1:10" ht="24" customHeight="1"/>
    <row r="61" spans="1:10" ht="24" customHeight="1"/>
    <row r="62" spans="1:10" ht="35.25" customHeight="1"/>
    <row r="63" spans="1:10" ht="25.5" hidden="1" customHeight="1"/>
    <row r="64" spans="1:10" ht="51" customHeight="1"/>
  </sheetData>
  <mergeCells count="6">
    <mergeCell ref="A1:J1"/>
    <mergeCell ref="A2:J2"/>
    <mergeCell ref="A3:A4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Лист78">
    <tabColor rgb="FF00B050"/>
  </sheetPr>
  <dimension ref="A1:AA30"/>
  <sheetViews>
    <sheetView view="pageBreakPreview" zoomScale="60" zoomScaleNormal="75" workbookViewId="0">
      <selection activeCell="C40" sqref="C40"/>
    </sheetView>
  </sheetViews>
  <sheetFormatPr defaultRowHeight="20.25"/>
  <cols>
    <col min="1" max="1" width="70.85546875" style="27" customWidth="1"/>
    <col min="2" max="2" width="10.85546875" style="27" customWidth="1"/>
    <col min="3" max="3" width="12.140625" style="27" customWidth="1"/>
    <col min="4" max="4" width="9.5703125" style="27" customWidth="1"/>
    <col min="5" max="5" width="12.7109375" style="27" customWidth="1"/>
    <col min="6" max="6" width="11.85546875" style="27" customWidth="1"/>
    <col min="7" max="7" width="9.5703125" style="27" customWidth="1"/>
    <col min="8" max="8" width="12.7109375" style="27" customWidth="1"/>
    <col min="9" max="9" width="12.85546875" style="27" bestFit="1" customWidth="1"/>
    <col min="10" max="10" width="11.140625" style="27" customWidth="1"/>
    <col min="11" max="11" width="10.5703125" style="27" customWidth="1"/>
    <col min="12" max="12" width="13.140625" style="27" customWidth="1"/>
    <col min="13" max="13" width="12.28515625" style="27" customWidth="1"/>
    <col min="14" max="256" width="9.140625" style="27"/>
    <col min="257" max="257" width="74.5703125" style="27" customWidth="1"/>
    <col min="258" max="258" width="12.7109375" style="27" customWidth="1"/>
    <col min="259" max="259" width="12.140625" style="27" customWidth="1"/>
    <col min="260" max="260" width="9.5703125" style="27" customWidth="1"/>
    <col min="261" max="261" width="12.7109375" style="27" customWidth="1"/>
    <col min="262" max="262" width="11.85546875" style="27" customWidth="1"/>
    <col min="263" max="263" width="9.5703125" style="27" customWidth="1"/>
    <col min="264" max="264" width="12.7109375" style="27" customWidth="1"/>
    <col min="265" max="265" width="12.85546875" style="27" bestFit="1" customWidth="1"/>
    <col min="266" max="266" width="9.5703125" style="27" customWidth="1"/>
    <col min="267" max="267" width="12.710937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4.5703125" style="27" customWidth="1"/>
    <col min="514" max="514" width="12.7109375" style="27" customWidth="1"/>
    <col min="515" max="515" width="12.140625" style="27" customWidth="1"/>
    <col min="516" max="516" width="9.5703125" style="27" customWidth="1"/>
    <col min="517" max="517" width="12.7109375" style="27" customWidth="1"/>
    <col min="518" max="518" width="11.85546875" style="27" customWidth="1"/>
    <col min="519" max="519" width="9.5703125" style="27" customWidth="1"/>
    <col min="520" max="520" width="12.7109375" style="27" customWidth="1"/>
    <col min="521" max="521" width="12.85546875" style="27" bestFit="1" customWidth="1"/>
    <col min="522" max="522" width="9.5703125" style="27" customWidth="1"/>
    <col min="523" max="523" width="12.710937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4.5703125" style="27" customWidth="1"/>
    <col min="770" max="770" width="12.7109375" style="27" customWidth="1"/>
    <col min="771" max="771" width="12.140625" style="27" customWidth="1"/>
    <col min="772" max="772" width="9.5703125" style="27" customWidth="1"/>
    <col min="773" max="773" width="12.7109375" style="27" customWidth="1"/>
    <col min="774" max="774" width="11.85546875" style="27" customWidth="1"/>
    <col min="775" max="775" width="9.5703125" style="27" customWidth="1"/>
    <col min="776" max="776" width="12.7109375" style="27" customWidth="1"/>
    <col min="777" max="777" width="12.85546875" style="27" bestFit="1" customWidth="1"/>
    <col min="778" max="778" width="9.5703125" style="27" customWidth="1"/>
    <col min="779" max="779" width="12.710937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4.5703125" style="27" customWidth="1"/>
    <col min="1026" max="1026" width="12.7109375" style="27" customWidth="1"/>
    <col min="1027" max="1027" width="12.140625" style="27" customWidth="1"/>
    <col min="1028" max="1028" width="9.5703125" style="27" customWidth="1"/>
    <col min="1029" max="1029" width="12.7109375" style="27" customWidth="1"/>
    <col min="1030" max="1030" width="11.85546875" style="27" customWidth="1"/>
    <col min="1031" max="1031" width="9.5703125" style="27" customWidth="1"/>
    <col min="1032" max="1032" width="12.7109375" style="27" customWidth="1"/>
    <col min="1033" max="1033" width="12.85546875" style="27" bestFit="1" customWidth="1"/>
    <col min="1034" max="1034" width="9.5703125" style="27" customWidth="1"/>
    <col min="1035" max="1035" width="12.710937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4.5703125" style="27" customWidth="1"/>
    <col min="1282" max="1282" width="12.7109375" style="27" customWidth="1"/>
    <col min="1283" max="1283" width="12.140625" style="27" customWidth="1"/>
    <col min="1284" max="1284" width="9.5703125" style="27" customWidth="1"/>
    <col min="1285" max="1285" width="12.7109375" style="27" customWidth="1"/>
    <col min="1286" max="1286" width="11.85546875" style="27" customWidth="1"/>
    <col min="1287" max="1287" width="9.5703125" style="27" customWidth="1"/>
    <col min="1288" max="1288" width="12.7109375" style="27" customWidth="1"/>
    <col min="1289" max="1289" width="12.85546875" style="27" bestFit="1" customWidth="1"/>
    <col min="1290" max="1290" width="9.5703125" style="27" customWidth="1"/>
    <col min="1291" max="1291" width="12.710937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4.5703125" style="27" customWidth="1"/>
    <col min="1538" max="1538" width="12.7109375" style="27" customWidth="1"/>
    <col min="1539" max="1539" width="12.140625" style="27" customWidth="1"/>
    <col min="1540" max="1540" width="9.5703125" style="27" customWidth="1"/>
    <col min="1541" max="1541" width="12.7109375" style="27" customWidth="1"/>
    <col min="1542" max="1542" width="11.85546875" style="27" customWidth="1"/>
    <col min="1543" max="1543" width="9.5703125" style="27" customWidth="1"/>
    <col min="1544" max="1544" width="12.7109375" style="27" customWidth="1"/>
    <col min="1545" max="1545" width="12.85546875" style="27" bestFit="1" customWidth="1"/>
    <col min="1546" max="1546" width="9.5703125" style="27" customWidth="1"/>
    <col min="1547" max="1547" width="12.710937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4.5703125" style="27" customWidth="1"/>
    <col min="1794" max="1794" width="12.7109375" style="27" customWidth="1"/>
    <col min="1795" max="1795" width="12.140625" style="27" customWidth="1"/>
    <col min="1796" max="1796" width="9.5703125" style="27" customWidth="1"/>
    <col min="1797" max="1797" width="12.7109375" style="27" customWidth="1"/>
    <col min="1798" max="1798" width="11.85546875" style="27" customWidth="1"/>
    <col min="1799" max="1799" width="9.5703125" style="27" customWidth="1"/>
    <col min="1800" max="1800" width="12.7109375" style="27" customWidth="1"/>
    <col min="1801" max="1801" width="12.85546875" style="27" bestFit="1" customWidth="1"/>
    <col min="1802" max="1802" width="9.5703125" style="27" customWidth="1"/>
    <col min="1803" max="1803" width="12.710937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4.5703125" style="27" customWidth="1"/>
    <col min="2050" max="2050" width="12.7109375" style="27" customWidth="1"/>
    <col min="2051" max="2051" width="12.140625" style="27" customWidth="1"/>
    <col min="2052" max="2052" width="9.5703125" style="27" customWidth="1"/>
    <col min="2053" max="2053" width="12.7109375" style="27" customWidth="1"/>
    <col min="2054" max="2054" width="11.85546875" style="27" customWidth="1"/>
    <col min="2055" max="2055" width="9.5703125" style="27" customWidth="1"/>
    <col min="2056" max="2056" width="12.7109375" style="27" customWidth="1"/>
    <col min="2057" max="2057" width="12.85546875" style="27" bestFit="1" customWidth="1"/>
    <col min="2058" max="2058" width="9.5703125" style="27" customWidth="1"/>
    <col min="2059" max="2059" width="12.710937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4.5703125" style="27" customWidth="1"/>
    <col min="2306" max="2306" width="12.7109375" style="27" customWidth="1"/>
    <col min="2307" max="2307" width="12.140625" style="27" customWidth="1"/>
    <col min="2308" max="2308" width="9.5703125" style="27" customWidth="1"/>
    <col min="2309" max="2309" width="12.7109375" style="27" customWidth="1"/>
    <col min="2310" max="2310" width="11.85546875" style="27" customWidth="1"/>
    <col min="2311" max="2311" width="9.5703125" style="27" customWidth="1"/>
    <col min="2312" max="2312" width="12.7109375" style="27" customWidth="1"/>
    <col min="2313" max="2313" width="12.85546875" style="27" bestFit="1" customWidth="1"/>
    <col min="2314" max="2314" width="9.5703125" style="27" customWidth="1"/>
    <col min="2315" max="2315" width="12.710937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4.5703125" style="27" customWidth="1"/>
    <col min="2562" max="2562" width="12.7109375" style="27" customWidth="1"/>
    <col min="2563" max="2563" width="12.140625" style="27" customWidth="1"/>
    <col min="2564" max="2564" width="9.5703125" style="27" customWidth="1"/>
    <col min="2565" max="2565" width="12.7109375" style="27" customWidth="1"/>
    <col min="2566" max="2566" width="11.85546875" style="27" customWidth="1"/>
    <col min="2567" max="2567" width="9.5703125" style="27" customWidth="1"/>
    <col min="2568" max="2568" width="12.7109375" style="27" customWidth="1"/>
    <col min="2569" max="2569" width="12.85546875" style="27" bestFit="1" customWidth="1"/>
    <col min="2570" max="2570" width="9.5703125" style="27" customWidth="1"/>
    <col min="2571" max="2571" width="12.710937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4.5703125" style="27" customWidth="1"/>
    <col min="2818" max="2818" width="12.7109375" style="27" customWidth="1"/>
    <col min="2819" max="2819" width="12.140625" style="27" customWidth="1"/>
    <col min="2820" max="2820" width="9.5703125" style="27" customWidth="1"/>
    <col min="2821" max="2821" width="12.7109375" style="27" customWidth="1"/>
    <col min="2822" max="2822" width="11.85546875" style="27" customWidth="1"/>
    <col min="2823" max="2823" width="9.5703125" style="27" customWidth="1"/>
    <col min="2824" max="2824" width="12.7109375" style="27" customWidth="1"/>
    <col min="2825" max="2825" width="12.85546875" style="27" bestFit="1" customWidth="1"/>
    <col min="2826" max="2826" width="9.5703125" style="27" customWidth="1"/>
    <col min="2827" max="2827" width="12.710937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4.5703125" style="27" customWidth="1"/>
    <col min="3074" max="3074" width="12.7109375" style="27" customWidth="1"/>
    <col min="3075" max="3075" width="12.140625" style="27" customWidth="1"/>
    <col min="3076" max="3076" width="9.5703125" style="27" customWidth="1"/>
    <col min="3077" max="3077" width="12.7109375" style="27" customWidth="1"/>
    <col min="3078" max="3078" width="11.85546875" style="27" customWidth="1"/>
    <col min="3079" max="3079" width="9.5703125" style="27" customWidth="1"/>
    <col min="3080" max="3080" width="12.7109375" style="27" customWidth="1"/>
    <col min="3081" max="3081" width="12.85546875" style="27" bestFit="1" customWidth="1"/>
    <col min="3082" max="3082" width="9.5703125" style="27" customWidth="1"/>
    <col min="3083" max="3083" width="12.710937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4.5703125" style="27" customWidth="1"/>
    <col min="3330" max="3330" width="12.7109375" style="27" customWidth="1"/>
    <col min="3331" max="3331" width="12.140625" style="27" customWidth="1"/>
    <col min="3332" max="3332" width="9.5703125" style="27" customWidth="1"/>
    <col min="3333" max="3333" width="12.7109375" style="27" customWidth="1"/>
    <col min="3334" max="3334" width="11.85546875" style="27" customWidth="1"/>
    <col min="3335" max="3335" width="9.5703125" style="27" customWidth="1"/>
    <col min="3336" max="3336" width="12.7109375" style="27" customWidth="1"/>
    <col min="3337" max="3337" width="12.85546875" style="27" bestFit="1" customWidth="1"/>
    <col min="3338" max="3338" width="9.5703125" style="27" customWidth="1"/>
    <col min="3339" max="3339" width="12.710937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4.5703125" style="27" customWidth="1"/>
    <col min="3586" max="3586" width="12.7109375" style="27" customWidth="1"/>
    <col min="3587" max="3587" width="12.140625" style="27" customWidth="1"/>
    <col min="3588" max="3588" width="9.5703125" style="27" customWidth="1"/>
    <col min="3589" max="3589" width="12.7109375" style="27" customWidth="1"/>
    <col min="3590" max="3590" width="11.85546875" style="27" customWidth="1"/>
    <col min="3591" max="3591" width="9.5703125" style="27" customWidth="1"/>
    <col min="3592" max="3592" width="12.7109375" style="27" customWidth="1"/>
    <col min="3593" max="3593" width="12.85546875" style="27" bestFit="1" customWidth="1"/>
    <col min="3594" max="3594" width="9.5703125" style="27" customWidth="1"/>
    <col min="3595" max="3595" width="12.710937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4.5703125" style="27" customWidth="1"/>
    <col min="3842" max="3842" width="12.7109375" style="27" customWidth="1"/>
    <col min="3843" max="3843" width="12.140625" style="27" customWidth="1"/>
    <col min="3844" max="3844" width="9.5703125" style="27" customWidth="1"/>
    <col min="3845" max="3845" width="12.7109375" style="27" customWidth="1"/>
    <col min="3846" max="3846" width="11.85546875" style="27" customWidth="1"/>
    <col min="3847" max="3847" width="9.5703125" style="27" customWidth="1"/>
    <col min="3848" max="3848" width="12.7109375" style="27" customWidth="1"/>
    <col min="3849" max="3849" width="12.85546875" style="27" bestFit="1" customWidth="1"/>
    <col min="3850" max="3850" width="9.5703125" style="27" customWidth="1"/>
    <col min="3851" max="3851" width="12.710937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4.5703125" style="27" customWidth="1"/>
    <col min="4098" max="4098" width="12.7109375" style="27" customWidth="1"/>
    <col min="4099" max="4099" width="12.140625" style="27" customWidth="1"/>
    <col min="4100" max="4100" width="9.5703125" style="27" customWidth="1"/>
    <col min="4101" max="4101" width="12.7109375" style="27" customWidth="1"/>
    <col min="4102" max="4102" width="11.85546875" style="27" customWidth="1"/>
    <col min="4103" max="4103" width="9.5703125" style="27" customWidth="1"/>
    <col min="4104" max="4104" width="12.7109375" style="27" customWidth="1"/>
    <col min="4105" max="4105" width="12.85546875" style="27" bestFit="1" customWidth="1"/>
    <col min="4106" max="4106" width="9.5703125" style="27" customWidth="1"/>
    <col min="4107" max="4107" width="12.710937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4.5703125" style="27" customWidth="1"/>
    <col min="4354" max="4354" width="12.7109375" style="27" customWidth="1"/>
    <col min="4355" max="4355" width="12.140625" style="27" customWidth="1"/>
    <col min="4356" max="4356" width="9.5703125" style="27" customWidth="1"/>
    <col min="4357" max="4357" width="12.7109375" style="27" customWidth="1"/>
    <col min="4358" max="4358" width="11.85546875" style="27" customWidth="1"/>
    <col min="4359" max="4359" width="9.5703125" style="27" customWidth="1"/>
    <col min="4360" max="4360" width="12.7109375" style="27" customWidth="1"/>
    <col min="4361" max="4361" width="12.85546875" style="27" bestFit="1" customWidth="1"/>
    <col min="4362" max="4362" width="9.5703125" style="27" customWidth="1"/>
    <col min="4363" max="4363" width="12.710937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4.5703125" style="27" customWidth="1"/>
    <col min="4610" max="4610" width="12.7109375" style="27" customWidth="1"/>
    <col min="4611" max="4611" width="12.140625" style="27" customWidth="1"/>
    <col min="4612" max="4612" width="9.5703125" style="27" customWidth="1"/>
    <col min="4613" max="4613" width="12.7109375" style="27" customWidth="1"/>
    <col min="4614" max="4614" width="11.85546875" style="27" customWidth="1"/>
    <col min="4615" max="4615" width="9.5703125" style="27" customWidth="1"/>
    <col min="4616" max="4616" width="12.7109375" style="27" customWidth="1"/>
    <col min="4617" max="4617" width="12.85546875" style="27" bestFit="1" customWidth="1"/>
    <col min="4618" max="4618" width="9.5703125" style="27" customWidth="1"/>
    <col min="4619" max="4619" width="12.710937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4.5703125" style="27" customWidth="1"/>
    <col min="4866" max="4866" width="12.7109375" style="27" customWidth="1"/>
    <col min="4867" max="4867" width="12.140625" style="27" customWidth="1"/>
    <col min="4868" max="4868" width="9.5703125" style="27" customWidth="1"/>
    <col min="4869" max="4869" width="12.7109375" style="27" customWidth="1"/>
    <col min="4870" max="4870" width="11.85546875" style="27" customWidth="1"/>
    <col min="4871" max="4871" width="9.5703125" style="27" customWidth="1"/>
    <col min="4872" max="4872" width="12.7109375" style="27" customWidth="1"/>
    <col min="4873" max="4873" width="12.85546875" style="27" bestFit="1" customWidth="1"/>
    <col min="4874" max="4874" width="9.5703125" style="27" customWidth="1"/>
    <col min="4875" max="4875" width="12.710937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4.5703125" style="27" customWidth="1"/>
    <col min="5122" max="5122" width="12.7109375" style="27" customWidth="1"/>
    <col min="5123" max="5123" width="12.140625" style="27" customWidth="1"/>
    <col min="5124" max="5124" width="9.5703125" style="27" customWidth="1"/>
    <col min="5125" max="5125" width="12.7109375" style="27" customWidth="1"/>
    <col min="5126" max="5126" width="11.85546875" style="27" customWidth="1"/>
    <col min="5127" max="5127" width="9.5703125" style="27" customWidth="1"/>
    <col min="5128" max="5128" width="12.7109375" style="27" customWidth="1"/>
    <col min="5129" max="5129" width="12.85546875" style="27" bestFit="1" customWidth="1"/>
    <col min="5130" max="5130" width="9.5703125" style="27" customWidth="1"/>
    <col min="5131" max="5131" width="12.710937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4.5703125" style="27" customWidth="1"/>
    <col min="5378" max="5378" width="12.7109375" style="27" customWidth="1"/>
    <col min="5379" max="5379" width="12.140625" style="27" customWidth="1"/>
    <col min="5380" max="5380" width="9.5703125" style="27" customWidth="1"/>
    <col min="5381" max="5381" width="12.7109375" style="27" customWidth="1"/>
    <col min="5382" max="5382" width="11.85546875" style="27" customWidth="1"/>
    <col min="5383" max="5383" width="9.5703125" style="27" customWidth="1"/>
    <col min="5384" max="5384" width="12.7109375" style="27" customWidth="1"/>
    <col min="5385" max="5385" width="12.85546875" style="27" bestFit="1" customWidth="1"/>
    <col min="5386" max="5386" width="9.5703125" style="27" customWidth="1"/>
    <col min="5387" max="5387" width="12.710937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4.5703125" style="27" customWidth="1"/>
    <col min="5634" max="5634" width="12.7109375" style="27" customWidth="1"/>
    <col min="5635" max="5635" width="12.140625" style="27" customWidth="1"/>
    <col min="5636" max="5636" width="9.5703125" style="27" customWidth="1"/>
    <col min="5637" max="5637" width="12.7109375" style="27" customWidth="1"/>
    <col min="5638" max="5638" width="11.85546875" style="27" customWidth="1"/>
    <col min="5639" max="5639" width="9.5703125" style="27" customWidth="1"/>
    <col min="5640" max="5640" width="12.7109375" style="27" customWidth="1"/>
    <col min="5641" max="5641" width="12.85546875" style="27" bestFit="1" customWidth="1"/>
    <col min="5642" max="5642" width="9.5703125" style="27" customWidth="1"/>
    <col min="5643" max="5643" width="12.710937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4.5703125" style="27" customWidth="1"/>
    <col min="5890" max="5890" width="12.7109375" style="27" customWidth="1"/>
    <col min="5891" max="5891" width="12.140625" style="27" customWidth="1"/>
    <col min="5892" max="5892" width="9.5703125" style="27" customWidth="1"/>
    <col min="5893" max="5893" width="12.7109375" style="27" customWidth="1"/>
    <col min="5894" max="5894" width="11.85546875" style="27" customWidth="1"/>
    <col min="5895" max="5895" width="9.5703125" style="27" customWidth="1"/>
    <col min="5896" max="5896" width="12.7109375" style="27" customWidth="1"/>
    <col min="5897" max="5897" width="12.85546875" style="27" bestFit="1" customWidth="1"/>
    <col min="5898" max="5898" width="9.5703125" style="27" customWidth="1"/>
    <col min="5899" max="5899" width="12.710937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4.5703125" style="27" customWidth="1"/>
    <col min="6146" max="6146" width="12.7109375" style="27" customWidth="1"/>
    <col min="6147" max="6147" width="12.140625" style="27" customWidth="1"/>
    <col min="6148" max="6148" width="9.5703125" style="27" customWidth="1"/>
    <col min="6149" max="6149" width="12.7109375" style="27" customWidth="1"/>
    <col min="6150" max="6150" width="11.85546875" style="27" customWidth="1"/>
    <col min="6151" max="6151" width="9.5703125" style="27" customWidth="1"/>
    <col min="6152" max="6152" width="12.7109375" style="27" customWidth="1"/>
    <col min="6153" max="6153" width="12.85546875" style="27" bestFit="1" customWidth="1"/>
    <col min="6154" max="6154" width="9.5703125" style="27" customWidth="1"/>
    <col min="6155" max="6155" width="12.710937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4.5703125" style="27" customWidth="1"/>
    <col min="6402" max="6402" width="12.7109375" style="27" customWidth="1"/>
    <col min="6403" max="6403" width="12.140625" style="27" customWidth="1"/>
    <col min="6404" max="6404" width="9.5703125" style="27" customWidth="1"/>
    <col min="6405" max="6405" width="12.7109375" style="27" customWidth="1"/>
    <col min="6406" max="6406" width="11.85546875" style="27" customWidth="1"/>
    <col min="6407" max="6407" width="9.5703125" style="27" customWidth="1"/>
    <col min="6408" max="6408" width="12.7109375" style="27" customWidth="1"/>
    <col min="6409" max="6409" width="12.85546875" style="27" bestFit="1" customWidth="1"/>
    <col min="6410" max="6410" width="9.5703125" style="27" customWidth="1"/>
    <col min="6411" max="6411" width="12.710937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4.5703125" style="27" customWidth="1"/>
    <col min="6658" max="6658" width="12.7109375" style="27" customWidth="1"/>
    <col min="6659" max="6659" width="12.140625" style="27" customWidth="1"/>
    <col min="6660" max="6660" width="9.5703125" style="27" customWidth="1"/>
    <col min="6661" max="6661" width="12.7109375" style="27" customWidth="1"/>
    <col min="6662" max="6662" width="11.85546875" style="27" customWidth="1"/>
    <col min="6663" max="6663" width="9.5703125" style="27" customWidth="1"/>
    <col min="6664" max="6664" width="12.7109375" style="27" customWidth="1"/>
    <col min="6665" max="6665" width="12.85546875" style="27" bestFit="1" customWidth="1"/>
    <col min="6666" max="6666" width="9.5703125" style="27" customWidth="1"/>
    <col min="6667" max="6667" width="12.710937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4.5703125" style="27" customWidth="1"/>
    <col min="6914" max="6914" width="12.7109375" style="27" customWidth="1"/>
    <col min="6915" max="6915" width="12.140625" style="27" customWidth="1"/>
    <col min="6916" max="6916" width="9.5703125" style="27" customWidth="1"/>
    <col min="6917" max="6917" width="12.7109375" style="27" customWidth="1"/>
    <col min="6918" max="6918" width="11.85546875" style="27" customWidth="1"/>
    <col min="6919" max="6919" width="9.5703125" style="27" customWidth="1"/>
    <col min="6920" max="6920" width="12.7109375" style="27" customWidth="1"/>
    <col min="6921" max="6921" width="12.85546875" style="27" bestFit="1" customWidth="1"/>
    <col min="6922" max="6922" width="9.5703125" style="27" customWidth="1"/>
    <col min="6923" max="6923" width="12.710937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4.5703125" style="27" customWidth="1"/>
    <col min="7170" max="7170" width="12.7109375" style="27" customWidth="1"/>
    <col min="7171" max="7171" width="12.140625" style="27" customWidth="1"/>
    <col min="7172" max="7172" width="9.5703125" style="27" customWidth="1"/>
    <col min="7173" max="7173" width="12.7109375" style="27" customWidth="1"/>
    <col min="7174" max="7174" width="11.85546875" style="27" customWidth="1"/>
    <col min="7175" max="7175" width="9.5703125" style="27" customWidth="1"/>
    <col min="7176" max="7176" width="12.7109375" style="27" customWidth="1"/>
    <col min="7177" max="7177" width="12.85546875" style="27" bestFit="1" customWidth="1"/>
    <col min="7178" max="7178" width="9.5703125" style="27" customWidth="1"/>
    <col min="7179" max="7179" width="12.710937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4.5703125" style="27" customWidth="1"/>
    <col min="7426" max="7426" width="12.7109375" style="27" customWidth="1"/>
    <col min="7427" max="7427" width="12.140625" style="27" customWidth="1"/>
    <col min="7428" max="7428" width="9.5703125" style="27" customWidth="1"/>
    <col min="7429" max="7429" width="12.7109375" style="27" customWidth="1"/>
    <col min="7430" max="7430" width="11.85546875" style="27" customWidth="1"/>
    <col min="7431" max="7431" width="9.5703125" style="27" customWidth="1"/>
    <col min="7432" max="7432" width="12.7109375" style="27" customWidth="1"/>
    <col min="7433" max="7433" width="12.85546875" style="27" bestFit="1" customWidth="1"/>
    <col min="7434" max="7434" width="9.5703125" style="27" customWidth="1"/>
    <col min="7435" max="7435" width="12.710937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4.5703125" style="27" customWidth="1"/>
    <col min="7682" max="7682" width="12.7109375" style="27" customWidth="1"/>
    <col min="7683" max="7683" width="12.140625" style="27" customWidth="1"/>
    <col min="7684" max="7684" width="9.5703125" style="27" customWidth="1"/>
    <col min="7685" max="7685" width="12.7109375" style="27" customWidth="1"/>
    <col min="7686" max="7686" width="11.85546875" style="27" customWidth="1"/>
    <col min="7687" max="7687" width="9.5703125" style="27" customWidth="1"/>
    <col min="7688" max="7688" width="12.7109375" style="27" customWidth="1"/>
    <col min="7689" max="7689" width="12.85546875" style="27" bestFit="1" customWidth="1"/>
    <col min="7690" max="7690" width="9.5703125" style="27" customWidth="1"/>
    <col min="7691" max="7691" width="12.710937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4.5703125" style="27" customWidth="1"/>
    <col min="7938" max="7938" width="12.7109375" style="27" customWidth="1"/>
    <col min="7939" max="7939" width="12.140625" style="27" customWidth="1"/>
    <col min="7940" max="7940" width="9.5703125" style="27" customWidth="1"/>
    <col min="7941" max="7941" width="12.7109375" style="27" customWidth="1"/>
    <col min="7942" max="7942" width="11.85546875" style="27" customWidth="1"/>
    <col min="7943" max="7943" width="9.5703125" style="27" customWidth="1"/>
    <col min="7944" max="7944" width="12.7109375" style="27" customWidth="1"/>
    <col min="7945" max="7945" width="12.85546875" style="27" bestFit="1" customWidth="1"/>
    <col min="7946" max="7946" width="9.5703125" style="27" customWidth="1"/>
    <col min="7947" max="7947" width="12.710937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4.5703125" style="27" customWidth="1"/>
    <col min="8194" max="8194" width="12.7109375" style="27" customWidth="1"/>
    <col min="8195" max="8195" width="12.140625" style="27" customWidth="1"/>
    <col min="8196" max="8196" width="9.5703125" style="27" customWidth="1"/>
    <col min="8197" max="8197" width="12.7109375" style="27" customWidth="1"/>
    <col min="8198" max="8198" width="11.85546875" style="27" customWidth="1"/>
    <col min="8199" max="8199" width="9.5703125" style="27" customWidth="1"/>
    <col min="8200" max="8200" width="12.7109375" style="27" customWidth="1"/>
    <col min="8201" max="8201" width="12.85546875" style="27" bestFit="1" customWidth="1"/>
    <col min="8202" max="8202" width="9.5703125" style="27" customWidth="1"/>
    <col min="8203" max="8203" width="12.710937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4.5703125" style="27" customWidth="1"/>
    <col min="8450" max="8450" width="12.7109375" style="27" customWidth="1"/>
    <col min="8451" max="8451" width="12.140625" style="27" customWidth="1"/>
    <col min="8452" max="8452" width="9.5703125" style="27" customWidth="1"/>
    <col min="8453" max="8453" width="12.7109375" style="27" customWidth="1"/>
    <col min="8454" max="8454" width="11.85546875" style="27" customWidth="1"/>
    <col min="8455" max="8455" width="9.5703125" style="27" customWidth="1"/>
    <col min="8456" max="8456" width="12.7109375" style="27" customWidth="1"/>
    <col min="8457" max="8457" width="12.85546875" style="27" bestFit="1" customWidth="1"/>
    <col min="8458" max="8458" width="9.5703125" style="27" customWidth="1"/>
    <col min="8459" max="8459" width="12.710937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4.5703125" style="27" customWidth="1"/>
    <col min="8706" max="8706" width="12.7109375" style="27" customWidth="1"/>
    <col min="8707" max="8707" width="12.140625" style="27" customWidth="1"/>
    <col min="8708" max="8708" width="9.5703125" style="27" customWidth="1"/>
    <col min="8709" max="8709" width="12.7109375" style="27" customWidth="1"/>
    <col min="8710" max="8710" width="11.85546875" style="27" customWidth="1"/>
    <col min="8711" max="8711" width="9.5703125" style="27" customWidth="1"/>
    <col min="8712" max="8712" width="12.7109375" style="27" customWidth="1"/>
    <col min="8713" max="8713" width="12.85546875" style="27" bestFit="1" customWidth="1"/>
    <col min="8714" max="8714" width="9.5703125" style="27" customWidth="1"/>
    <col min="8715" max="8715" width="12.710937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4.5703125" style="27" customWidth="1"/>
    <col min="8962" max="8962" width="12.7109375" style="27" customWidth="1"/>
    <col min="8963" max="8963" width="12.140625" style="27" customWidth="1"/>
    <col min="8964" max="8964" width="9.5703125" style="27" customWidth="1"/>
    <col min="8965" max="8965" width="12.7109375" style="27" customWidth="1"/>
    <col min="8966" max="8966" width="11.85546875" style="27" customWidth="1"/>
    <col min="8967" max="8967" width="9.5703125" style="27" customWidth="1"/>
    <col min="8968" max="8968" width="12.7109375" style="27" customWidth="1"/>
    <col min="8969" max="8969" width="12.85546875" style="27" bestFit="1" customWidth="1"/>
    <col min="8970" max="8970" width="9.5703125" style="27" customWidth="1"/>
    <col min="8971" max="8971" width="12.710937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4.5703125" style="27" customWidth="1"/>
    <col min="9218" max="9218" width="12.7109375" style="27" customWidth="1"/>
    <col min="9219" max="9219" width="12.140625" style="27" customWidth="1"/>
    <col min="9220" max="9220" width="9.5703125" style="27" customWidth="1"/>
    <col min="9221" max="9221" width="12.7109375" style="27" customWidth="1"/>
    <col min="9222" max="9222" width="11.85546875" style="27" customWidth="1"/>
    <col min="9223" max="9223" width="9.5703125" style="27" customWidth="1"/>
    <col min="9224" max="9224" width="12.7109375" style="27" customWidth="1"/>
    <col min="9225" max="9225" width="12.85546875" style="27" bestFit="1" customWidth="1"/>
    <col min="9226" max="9226" width="9.5703125" style="27" customWidth="1"/>
    <col min="9227" max="9227" width="12.710937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4.5703125" style="27" customWidth="1"/>
    <col min="9474" max="9474" width="12.7109375" style="27" customWidth="1"/>
    <col min="9475" max="9475" width="12.140625" style="27" customWidth="1"/>
    <col min="9476" max="9476" width="9.5703125" style="27" customWidth="1"/>
    <col min="9477" max="9477" width="12.7109375" style="27" customWidth="1"/>
    <col min="9478" max="9478" width="11.85546875" style="27" customWidth="1"/>
    <col min="9479" max="9479" width="9.5703125" style="27" customWidth="1"/>
    <col min="9480" max="9480" width="12.7109375" style="27" customWidth="1"/>
    <col min="9481" max="9481" width="12.85546875" style="27" bestFit="1" customWidth="1"/>
    <col min="9482" max="9482" width="9.5703125" style="27" customWidth="1"/>
    <col min="9483" max="9483" width="12.710937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4.5703125" style="27" customWidth="1"/>
    <col min="9730" max="9730" width="12.7109375" style="27" customWidth="1"/>
    <col min="9731" max="9731" width="12.140625" style="27" customWidth="1"/>
    <col min="9732" max="9732" width="9.5703125" style="27" customWidth="1"/>
    <col min="9733" max="9733" width="12.7109375" style="27" customWidth="1"/>
    <col min="9734" max="9734" width="11.85546875" style="27" customWidth="1"/>
    <col min="9735" max="9735" width="9.5703125" style="27" customWidth="1"/>
    <col min="9736" max="9736" width="12.7109375" style="27" customWidth="1"/>
    <col min="9737" max="9737" width="12.85546875" style="27" bestFit="1" customWidth="1"/>
    <col min="9738" max="9738" width="9.5703125" style="27" customWidth="1"/>
    <col min="9739" max="9739" width="12.710937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4.5703125" style="27" customWidth="1"/>
    <col min="9986" max="9986" width="12.7109375" style="27" customWidth="1"/>
    <col min="9987" max="9987" width="12.140625" style="27" customWidth="1"/>
    <col min="9988" max="9988" width="9.5703125" style="27" customWidth="1"/>
    <col min="9989" max="9989" width="12.7109375" style="27" customWidth="1"/>
    <col min="9990" max="9990" width="11.85546875" style="27" customWidth="1"/>
    <col min="9991" max="9991" width="9.5703125" style="27" customWidth="1"/>
    <col min="9992" max="9992" width="12.7109375" style="27" customWidth="1"/>
    <col min="9993" max="9993" width="12.85546875" style="27" bestFit="1" customWidth="1"/>
    <col min="9994" max="9994" width="9.5703125" style="27" customWidth="1"/>
    <col min="9995" max="9995" width="12.710937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4.5703125" style="27" customWidth="1"/>
    <col min="10242" max="10242" width="12.7109375" style="27" customWidth="1"/>
    <col min="10243" max="10243" width="12.140625" style="27" customWidth="1"/>
    <col min="10244" max="10244" width="9.5703125" style="27" customWidth="1"/>
    <col min="10245" max="10245" width="12.7109375" style="27" customWidth="1"/>
    <col min="10246" max="10246" width="11.85546875" style="27" customWidth="1"/>
    <col min="10247" max="10247" width="9.5703125" style="27" customWidth="1"/>
    <col min="10248" max="10248" width="12.7109375" style="27" customWidth="1"/>
    <col min="10249" max="10249" width="12.85546875" style="27" bestFit="1" customWidth="1"/>
    <col min="10250" max="10250" width="9.5703125" style="27" customWidth="1"/>
    <col min="10251" max="10251" width="12.710937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4.5703125" style="27" customWidth="1"/>
    <col min="10498" max="10498" width="12.7109375" style="27" customWidth="1"/>
    <col min="10499" max="10499" width="12.140625" style="27" customWidth="1"/>
    <col min="10500" max="10500" width="9.5703125" style="27" customWidth="1"/>
    <col min="10501" max="10501" width="12.7109375" style="27" customWidth="1"/>
    <col min="10502" max="10502" width="11.85546875" style="27" customWidth="1"/>
    <col min="10503" max="10503" width="9.5703125" style="27" customWidth="1"/>
    <col min="10504" max="10504" width="12.7109375" style="27" customWidth="1"/>
    <col min="10505" max="10505" width="12.85546875" style="27" bestFit="1" customWidth="1"/>
    <col min="10506" max="10506" width="9.5703125" style="27" customWidth="1"/>
    <col min="10507" max="10507" width="12.710937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4.5703125" style="27" customWidth="1"/>
    <col min="10754" max="10754" width="12.7109375" style="27" customWidth="1"/>
    <col min="10755" max="10755" width="12.140625" style="27" customWidth="1"/>
    <col min="10756" max="10756" width="9.5703125" style="27" customWidth="1"/>
    <col min="10757" max="10757" width="12.7109375" style="27" customWidth="1"/>
    <col min="10758" max="10758" width="11.85546875" style="27" customWidth="1"/>
    <col min="10759" max="10759" width="9.5703125" style="27" customWidth="1"/>
    <col min="10760" max="10760" width="12.7109375" style="27" customWidth="1"/>
    <col min="10761" max="10761" width="12.85546875" style="27" bestFit="1" customWidth="1"/>
    <col min="10762" max="10762" width="9.5703125" style="27" customWidth="1"/>
    <col min="10763" max="10763" width="12.710937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4.5703125" style="27" customWidth="1"/>
    <col min="11010" max="11010" width="12.7109375" style="27" customWidth="1"/>
    <col min="11011" max="11011" width="12.140625" style="27" customWidth="1"/>
    <col min="11012" max="11012" width="9.5703125" style="27" customWidth="1"/>
    <col min="11013" max="11013" width="12.7109375" style="27" customWidth="1"/>
    <col min="11014" max="11014" width="11.85546875" style="27" customWidth="1"/>
    <col min="11015" max="11015" width="9.5703125" style="27" customWidth="1"/>
    <col min="11016" max="11016" width="12.7109375" style="27" customWidth="1"/>
    <col min="11017" max="11017" width="12.85546875" style="27" bestFit="1" customWidth="1"/>
    <col min="11018" max="11018" width="9.5703125" style="27" customWidth="1"/>
    <col min="11019" max="11019" width="12.710937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4.5703125" style="27" customWidth="1"/>
    <col min="11266" max="11266" width="12.7109375" style="27" customWidth="1"/>
    <col min="11267" max="11267" width="12.140625" style="27" customWidth="1"/>
    <col min="11268" max="11268" width="9.5703125" style="27" customWidth="1"/>
    <col min="11269" max="11269" width="12.7109375" style="27" customWidth="1"/>
    <col min="11270" max="11270" width="11.85546875" style="27" customWidth="1"/>
    <col min="11271" max="11271" width="9.5703125" style="27" customWidth="1"/>
    <col min="11272" max="11272" width="12.7109375" style="27" customWidth="1"/>
    <col min="11273" max="11273" width="12.85546875" style="27" bestFit="1" customWidth="1"/>
    <col min="11274" max="11274" width="9.5703125" style="27" customWidth="1"/>
    <col min="11275" max="11275" width="12.710937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4.5703125" style="27" customWidth="1"/>
    <col min="11522" max="11522" width="12.7109375" style="27" customWidth="1"/>
    <col min="11523" max="11523" width="12.140625" style="27" customWidth="1"/>
    <col min="11524" max="11524" width="9.5703125" style="27" customWidth="1"/>
    <col min="11525" max="11525" width="12.7109375" style="27" customWidth="1"/>
    <col min="11526" max="11526" width="11.85546875" style="27" customWidth="1"/>
    <col min="11527" max="11527" width="9.5703125" style="27" customWidth="1"/>
    <col min="11528" max="11528" width="12.7109375" style="27" customWidth="1"/>
    <col min="11529" max="11529" width="12.85546875" style="27" bestFit="1" customWidth="1"/>
    <col min="11530" max="11530" width="9.5703125" style="27" customWidth="1"/>
    <col min="11531" max="11531" width="12.710937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4.5703125" style="27" customWidth="1"/>
    <col min="11778" max="11778" width="12.7109375" style="27" customWidth="1"/>
    <col min="11779" max="11779" width="12.140625" style="27" customWidth="1"/>
    <col min="11780" max="11780" width="9.5703125" style="27" customWidth="1"/>
    <col min="11781" max="11781" width="12.7109375" style="27" customWidth="1"/>
    <col min="11782" max="11782" width="11.85546875" style="27" customWidth="1"/>
    <col min="11783" max="11783" width="9.5703125" style="27" customWidth="1"/>
    <col min="11784" max="11784" width="12.7109375" style="27" customWidth="1"/>
    <col min="11785" max="11785" width="12.85546875" style="27" bestFit="1" customWidth="1"/>
    <col min="11786" max="11786" width="9.5703125" style="27" customWidth="1"/>
    <col min="11787" max="11787" width="12.710937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4.5703125" style="27" customWidth="1"/>
    <col min="12034" max="12034" width="12.7109375" style="27" customWidth="1"/>
    <col min="12035" max="12035" width="12.140625" style="27" customWidth="1"/>
    <col min="12036" max="12036" width="9.5703125" style="27" customWidth="1"/>
    <col min="12037" max="12037" width="12.7109375" style="27" customWidth="1"/>
    <col min="12038" max="12038" width="11.85546875" style="27" customWidth="1"/>
    <col min="12039" max="12039" width="9.5703125" style="27" customWidth="1"/>
    <col min="12040" max="12040" width="12.7109375" style="27" customWidth="1"/>
    <col min="12041" max="12041" width="12.85546875" style="27" bestFit="1" customWidth="1"/>
    <col min="12042" max="12042" width="9.5703125" style="27" customWidth="1"/>
    <col min="12043" max="12043" width="12.710937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4.5703125" style="27" customWidth="1"/>
    <col min="12290" max="12290" width="12.7109375" style="27" customWidth="1"/>
    <col min="12291" max="12291" width="12.140625" style="27" customWidth="1"/>
    <col min="12292" max="12292" width="9.5703125" style="27" customWidth="1"/>
    <col min="12293" max="12293" width="12.7109375" style="27" customWidth="1"/>
    <col min="12294" max="12294" width="11.85546875" style="27" customWidth="1"/>
    <col min="12295" max="12295" width="9.5703125" style="27" customWidth="1"/>
    <col min="12296" max="12296" width="12.7109375" style="27" customWidth="1"/>
    <col min="12297" max="12297" width="12.85546875" style="27" bestFit="1" customWidth="1"/>
    <col min="12298" max="12298" width="9.5703125" style="27" customWidth="1"/>
    <col min="12299" max="12299" width="12.710937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4.5703125" style="27" customWidth="1"/>
    <col min="12546" max="12546" width="12.7109375" style="27" customWidth="1"/>
    <col min="12547" max="12547" width="12.140625" style="27" customWidth="1"/>
    <col min="12548" max="12548" width="9.5703125" style="27" customWidth="1"/>
    <col min="12549" max="12549" width="12.7109375" style="27" customWidth="1"/>
    <col min="12550" max="12550" width="11.85546875" style="27" customWidth="1"/>
    <col min="12551" max="12551" width="9.5703125" style="27" customWidth="1"/>
    <col min="12552" max="12552" width="12.7109375" style="27" customWidth="1"/>
    <col min="12553" max="12553" width="12.85546875" style="27" bestFit="1" customWidth="1"/>
    <col min="12554" max="12554" width="9.5703125" style="27" customWidth="1"/>
    <col min="12555" max="12555" width="12.710937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4.5703125" style="27" customWidth="1"/>
    <col min="12802" max="12802" width="12.7109375" style="27" customWidth="1"/>
    <col min="12803" max="12803" width="12.140625" style="27" customWidth="1"/>
    <col min="12804" max="12804" width="9.5703125" style="27" customWidth="1"/>
    <col min="12805" max="12805" width="12.7109375" style="27" customWidth="1"/>
    <col min="12806" max="12806" width="11.85546875" style="27" customWidth="1"/>
    <col min="12807" max="12807" width="9.5703125" style="27" customWidth="1"/>
    <col min="12808" max="12808" width="12.7109375" style="27" customWidth="1"/>
    <col min="12809" max="12809" width="12.85546875" style="27" bestFit="1" customWidth="1"/>
    <col min="12810" max="12810" width="9.5703125" style="27" customWidth="1"/>
    <col min="12811" max="12811" width="12.710937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4.5703125" style="27" customWidth="1"/>
    <col min="13058" max="13058" width="12.7109375" style="27" customWidth="1"/>
    <col min="13059" max="13059" width="12.140625" style="27" customWidth="1"/>
    <col min="13060" max="13060" width="9.5703125" style="27" customWidth="1"/>
    <col min="13061" max="13061" width="12.7109375" style="27" customWidth="1"/>
    <col min="13062" max="13062" width="11.85546875" style="27" customWidth="1"/>
    <col min="13063" max="13063" width="9.5703125" style="27" customWidth="1"/>
    <col min="13064" max="13064" width="12.7109375" style="27" customWidth="1"/>
    <col min="13065" max="13065" width="12.85546875" style="27" bestFit="1" customWidth="1"/>
    <col min="13066" max="13066" width="9.5703125" style="27" customWidth="1"/>
    <col min="13067" max="13067" width="12.710937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4.5703125" style="27" customWidth="1"/>
    <col min="13314" max="13314" width="12.7109375" style="27" customWidth="1"/>
    <col min="13315" max="13315" width="12.140625" style="27" customWidth="1"/>
    <col min="13316" max="13316" width="9.5703125" style="27" customWidth="1"/>
    <col min="13317" max="13317" width="12.7109375" style="27" customWidth="1"/>
    <col min="13318" max="13318" width="11.85546875" style="27" customWidth="1"/>
    <col min="13319" max="13319" width="9.5703125" style="27" customWidth="1"/>
    <col min="13320" max="13320" width="12.7109375" style="27" customWidth="1"/>
    <col min="13321" max="13321" width="12.85546875" style="27" bestFit="1" customWidth="1"/>
    <col min="13322" max="13322" width="9.5703125" style="27" customWidth="1"/>
    <col min="13323" max="13323" width="12.710937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4.5703125" style="27" customWidth="1"/>
    <col min="13570" max="13570" width="12.7109375" style="27" customWidth="1"/>
    <col min="13571" max="13571" width="12.140625" style="27" customWidth="1"/>
    <col min="13572" max="13572" width="9.5703125" style="27" customWidth="1"/>
    <col min="13573" max="13573" width="12.7109375" style="27" customWidth="1"/>
    <col min="13574" max="13574" width="11.85546875" style="27" customWidth="1"/>
    <col min="13575" max="13575" width="9.5703125" style="27" customWidth="1"/>
    <col min="13576" max="13576" width="12.7109375" style="27" customWidth="1"/>
    <col min="13577" max="13577" width="12.85546875" style="27" bestFit="1" customWidth="1"/>
    <col min="13578" max="13578" width="9.5703125" style="27" customWidth="1"/>
    <col min="13579" max="13579" width="12.710937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4.5703125" style="27" customWidth="1"/>
    <col min="13826" max="13826" width="12.7109375" style="27" customWidth="1"/>
    <col min="13827" max="13827" width="12.140625" style="27" customWidth="1"/>
    <col min="13828" max="13828" width="9.5703125" style="27" customWidth="1"/>
    <col min="13829" max="13829" width="12.7109375" style="27" customWidth="1"/>
    <col min="13830" max="13830" width="11.85546875" style="27" customWidth="1"/>
    <col min="13831" max="13831" width="9.5703125" style="27" customWidth="1"/>
    <col min="13832" max="13832" width="12.7109375" style="27" customWidth="1"/>
    <col min="13833" max="13833" width="12.85546875" style="27" bestFit="1" customWidth="1"/>
    <col min="13834" max="13834" width="9.5703125" style="27" customWidth="1"/>
    <col min="13835" max="13835" width="12.710937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4.5703125" style="27" customWidth="1"/>
    <col min="14082" max="14082" width="12.7109375" style="27" customWidth="1"/>
    <col min="14083" max="14083" width="12.140625" style="27" customWidth="1"/>
    <col min="14084" max="14084" width="9.5703125" style="27" customWidth="1"/>
    <col min="14085" max="14085" width="12.7109375" style="27" customWidth="1"/>
    <col min="14086" max="14086" width="11.85546875" style="27" customWidth="1"/>
    <col min="14087" max="14087" width="9.5703125" style="27" customWidth="1"/>
    <col min="14088" max="14088" width="12.7109375" style="27" customWidth="1"/>
    <col min="14089" max="14089" width="12.85546875" style="27" bestFit="1" customWidth="1"/>
    <col min="14090" max="14090" width="9.5703125" style="27" customWidth="1"/>
    <col min="14091" max="14091" width="12.710937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4.5703125" style="27" customWidth="1"/>
    <col min="14338" max="14338" width="12.7109375" style="27" customWidth="1"/>
    <col min="14339" max="14339" width="12.140625" style="27" customWidth="1"/>
    <col min="14340" max="14340" width="9.5703125" style="27" customWidth="1"/>
    <col min="14341" max="14341" width="12.7109375" style="27" customWidth="1"/>
    <col min="14342" max="14342" width="11.85546875" style="27" customWidth="1"/>
    <col min="14343" max="14343" width="9.5703125" style="27" customWidth="1"/>
    <col min="14344" max="14344" width="12.7109375" style="27" customWidth="1"/>
    <col min="14345" max="14345" width="12.85546875" style="27" bestFit="1" customWidth="1"/>
    <col min="14346" max="14346" width="9.5703125" style="27" customWidth="1"/>
    <col min="14347" max="14347" width="12.710937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4.5703125" style="27" customWidth="1"/>
    <col min="14594" max="14594" width="12.7109375" style="27" customWidth="1"/>
    <col min="14595" max="14595" width="12.140625" style="27" customWidth="1"/>
    <col min="14596" max="14596" width="9.5703125" style="27" customWidth="1"/>
    <col min="14597" max="14597" width="12.7109375" style="27" customWidth="1"/>
    <col min="14598" max="14598" width="11.85546875" style="27" customWidth="1"/>
    <col min="14599" max="14599" width="9.5703125" style="27" customWidth="1"/>
    <col min="14600" max="14600" width="12.7109375" style="27" customWidth="1"/>
    <col min="14601" max="14601" width="12.85546875" style="27" bestFit="1" customWidth="1"/>
    <col min="14602" max="14602" width="9.5703125" style="27" customWidth="1"/>
    <col min="14603" max="14603" width="12.710937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4.5703125" style="27" customWidth="1"/>
    <col min="14850" max="14850" width="12.7109375" style="27" customWidth="1"/>
    <col min="14851" max="14851" width="12.140625" style="27" customWidth="1"/>
    <col min="14852" max="14852" width="9.5703125" style="27" customWidth="1"/>
    <col min="14853" max="14853" width="12.7109375" style="27" customWidth="1"/>
    <col min="14854" max="14854" width="11.85546875" style="27" customWidth="1"/>
    <col min="14855" max="14855" width="9.5703125" style="27" customWidth="1"/>
    <col min="14856" max="14856" width="12.7109375" style="27" customWidth="1"/>
    <col min="14857" max="14857" width="12.85546875" style="27" bestFit="1" customWidth="1"/>
    <col min="14858" max="14858" width="9.5703125" style="27" customWidth="1"/>
    <col min="14859" max="14859" width="12.710937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4.5703125" style="27" customWidth="1"/>
    <col min="15106" max="15106" width="12.7109375" style="27" customWidth="1"/>
    <col min="15107" max="15107" width="12.140625" style="27" customWidth="1"/>
    <col min="15108" max="15108" width="9.5703125" style="27" customWidth="1"/>
    <col min="15109" max="15109" width="12.7109375" style="27" customWidth="1"/>
    <col min="15110" max="15110" width="11.85546875" style="27" customWidth="1"/>
    <col min="15111" max="15111" width="9.5703125" style="27" customWidth="1"/>
    <col min="15112" max="15112" width="12.7109375" style="27" customWidth="1"/>
    <col min="15113" max="15113" width="12.85546875" style="27" bestFit="1" customWidth="1"/>
    <col min="15114" max="15114" width="9.5703125" style="27" customWidth="1"/>
    <col min="15115" max="15115" width="12.710937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4.5703125" style="27" customWidth="1"/>
    <col min="15362" max="15362" width="12.7109375" style="27" customWidth="1"/>
    <col min="15363" max="15363" width="12.140625" style="27" customWidth="1"/>
    <col min="15364" max="15364" width="9.5703125" style="27" customWidth="1"/>
    <col min="15365" max="15365" width="12.7109375" style="27" customWidth="1"/>
    <col min="15366" max="15366" width="11.85546875" style="27" customWidth="1"/>
    <col min="15367" max="15367" width="9.5703125" style="27" customWidth="1"/>
    <col min="15368" max="15368" width="12.7109375" style="27" customWidth="1"/>
    <col min="15369" max="15369" width="12.85546875" style="27" bestFit="1" customWidth="1"/>
    <col min="15370" max="15370" width="9.5703125" style="27" customWidth="1"/>
    <col min="15371" max="15371" width="12.710937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4.5703125" style="27" customWidth="1"/>
    <col min="15618" max="15618" width="12.7109375" style="27" customWidth="1"/>
    <col min="15619" max="15619" width="12.140625" style="27" customWidth="1"/>
    <col min="15620" max="15620" width="9.5703125" style="27" customWidth="1"/>
    <col min="15621" max="15621" width="12.7109375" style="27" customWidth="1"/>
    <col min="15622" max="15622" width="11.85546875" style="27" customWidth="1"/>
    <col min="15623" max="15623" width="9.5703125" style="27" customWidth="1"/>
    <col min="15624" max="15624" width="12.7109375" style="27" customWidth="1"/>
    <col min="15625" max="15625" width="12.85546875" style="27" bestFit="1" customWidth="1"/>
    <col min="15626" max="15626" width="9.5703125" style="27" customWidth="1"/>
    <col min="15627" max="15627" width="12.710937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4.5703125" style="27" customWidth="1"/>
    <col min="15874" max="15874" width="12.7109375" style="27" customWidth="1"/>
    <col min="15875" max="15875" width="12.140625" style="27" customWidth="1"/>
    <col min="15876" max="15876" width="9.5703125" style="27" customWidth="1"/>
    <col min="15877" max="15877" width="12.7109375" style="27" customWidth="1"/>
    <col min="15878" max="15878" width="11.85546875" style="27" customWidth="1"/>
    <col min="15879" max="15879" width="9.5703125" style="27" customWidth="1"/>
    <col min="15880" max="15880" width="12.7109375" style="27" customWidth="1"/>
    <col min="15881" max="15881" width="12.85546875" style="27" bestFit="1" customWidth="1"/>
    <col min="15882" max="15882" width="9.5703125" style="27" customWidth="1"/>
    <col min="15883" max="15883" width="12.710937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4.5703125" style="27" customWidth="1"/>
    <col min="16130" max="16130" width="12.7109375" style="27" customWidth="1"/>
    <col min="16131" max="16131" width="12.140625" style="27" customWidth="1"/>
    <col min="16132" max="16132" width="9.5703125" style="27" customWidth="1"/>
    <col min="16133" max="16133" width="12.7109375" style="27" customWidth="1"/>
    <col min="16134" max="16134" width="11.85546875" style="27" customWidth="1"/>
    <col min="16135" max="16135" width="9.5703125" style="27" customWidth="1"/>
    <col min="16136" max="16136" width="12.7109375" style="27" customWidth="1"/>
    <col min="16137" max="16137" width="12.85546875" style="27" bestFit="1" customWidth="1"/>
    <col min="16138" max="16138" width="9.5703125" style="27" customWidth="1"/>
    <col min="16139" max="16139" width="12.710937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6">
      <c r="A1" s="7912" t="s">
        <v>414</v>
      </c>
      <c r="B1" s="7912"/>
      <c r="C1" s="7912"/>
      <c r="D1" s="7912"/>
      <c r="E1" s="7912"/>
      <c r="F1" s="7912"/>
      <c r="G1" s="7912"/>
      <c r="H1" s="7912"/>
      <c r="I1" s="7912"/>
      <c r="J1" s="7912"/>
      <c r="K1" s="7912"/>
      <c r="L1" s="7912"/>
      <c r="M1" s="7912"/>
    </row>
    <row r="2" spans="1:16" ht="45.75" customHeight="1" thickBot="1">
      <c r="A2" s="7997" t="s">
        <v>475</v>
      </c>
      <c r="B2" s="7997"/>
      <c r="C2" s="7997"/>
      <c r="D2" s="7997"/>
      <c r="E2" s="7997"/>
      <c r="F2" s="7997"/>
      <c r="G2" s="7997"/>
      <c r="H2" s="7997"/>
      <c r="I2" s="7997"/>
      <c r="J2" s="7997"/>
      <c r="K2" s="7997"/>
      <c r="L2" s="7997"/>
      <c r="M2" s="7997"/>
    </row>
    <row r="3" spans="1:16" ht="21" hidden="1" thickBot="1">
      <c r="A3" s="267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6" ht="21" thickBot="1">
      <c r="A4" s="8019" t="s">
        <v>1</v>
      </c>
      <c r="B4" s="8021" t="s">
        <v>36</v>
      </c>
      <c r="C4" s="8022"/>
      <c r="D4" s="8023"/>
      <c r="E4" s="8021" t="s">
        <v>37</v>
      </c>
      <c r="F4" s="8022"/>
      <c r="G4" s="8023"/>
      <c r="H4" s="8021" t="s">
        <v>43</v>
      </c>
      <c r="I4" s="8022"/>
      <c r="J4" s="8023"/>
      <c r="K4" s="8024" t="s">
        <v>413</v>
      </c>
      <c r="L4" s="8025"/>
      <c r="M4" s="8026"/>
    </row>
    <row r="5" spans="1:16" ht="105.75" customHeight="1" thickBot="1">
      <c r="A5" s="8020"/>
      <c r="B5" s="3373" t="s">
        <v>7</v>
      </c>
      <c r="C5" s="3374" t="s">
        <v>8</v>
      </c>
      <c r="D5" s="3375" t="s">
        <v>9</v>
      </c>
      <c r="E5" s="3376" t="s">
        <v>7</v>
      </c>
      <c r="F5" s="3374" t="s">
        <v>8</v>
      </c>
      <c r="G5" s="3375" t="s">
        <v>9</v>
      </c>
      <c r="H5" s="3376" t="s">
        <v>7</v>
      </c>
      <c r="I5" s="3374" t="s">
        <v>8</v>
      </c>
      <c r="J5" s="3375" t="s">
        <v>9</v>
      </c>
      <c r="K5" s="3376" t="s">
        <v>7</v>
      </c>
      <c r="L5" s="3374" t="s">
        <v>8</v>
      </c>
      <c r="M5" s="3375" t="s">
        <v>9</v>
      </c>
      <c r="P5" s="2712"/>
    </row>
    <row r="6" spans="1:16" ht="21" thickBot="1">
      <c r="A6" s="5212" t="s">
        <v>10</v>
      </c>
      <c r="B6" s="5494"/>
      <c r="C6" s="5495"/>
      <c r="D6" s="5496"/>
      <c r="E6" s="2708"/>
      <c r="F6" s="2707"/>
      <c r="G6" s="5496"/>
      <c r="H6" s="5512"/>
      <c r="I6" s="5495"/>
      <c r="J6" s="5506"/>
      <c r="K6" s="2709"/>
      <c r="L6" s="2710"/>
      <c r="M6" s="2696"/>
    </row>
    <row r="7" spans="1:16" ht="21" thickBot="1">
      <c r="A7" s="5210" t="s">
        <v>245</v>
      </c>
      <c r="B7" s="5220"/>
      <c r="C7" s="5221"/>
      <c r="D7" s="5497"/>
      <c r="E7" s="1882"/>
      <c r="F7" s="2688"/>
      <c r="G7" s="5497"/>
      <c r="H7" s="5245"/>
      <c r="I7" s="5221"/>
      <c r="J7" s="5507"/>
      <c r="K7" s="2717"/>
      <c r="L7" s="2718"/>
      <c r="M7" s="2700"/>
    </row>
    <row r="8" spans="1:16" ht="21" hidden="1" thickBot="1">
      <c r="A8" s="5489"/>
      <c r="B8" s="5229"/>
      <c r="C8" s="5230"/>
      <c r="D8" s="5498"/>
      <c r="E8" s="2680"/>
      <c r="F8" s="2681"/>
      <c r="G8" s="5498"/>
      <c r="H8" s="5513"/>
      <c r="I8" s="5230"/>
      <c r="J8" s="5241"/>
      <c r="K8" s="2713"/>
      <c r="L8" s="2714"/>
      <c r="M8" s="1883"/>
    </row>
    <row r="9" spans="1:16" ht="21" hidden="1" thickBot="1">
      <c r="A9" s="5489" t="s">
        <v>246</v>
      </c>
      <c r="B9" s="5499">
        <v>0</v>
      </c>
      <c r="C9" s="5500">
        <v>0</v>
      </c>
      <c r="D9" s="5498">
        <f>B9+C9</f>
        <v>0</v>
      </c>
      <c r="E9" s="1880">
        <v>0</v>
      </c>
      <c r="F9" s="1881">
        <v>0</v>
      </c>
      <c r="G9" s="5498">
        <f>E9+F9</f>
        <v>0</v>
      </c>
      <c r="H9" s="5251">
        <v>0</v>
      </c>
      <c r="I9" s="5500">
        <v>0</v>
      </c>
      <c r="J9" s="5241">
        <f>H9+I9</f>
        <v>0</v>
      </c>
      <c r="K9" s="2713">
        <f t="shared" ref="K9:M10" si="0">H9+E9+B9</f>
        <v>0</v>
      </c>
      <c r="L9" s="2714">
        <f t="shared" si="0"/>
        <v>0</v>
      </c>
      <c r="M9" s="1883">
        <f t="shared" si="0"/>
        <v>0</v>
      </c>
    </row>
    <row r="10" spans="1:16" ht="21" thickBot="1">
      <c r="A10" s="5489" t="s">
        <v>412</v>
      </c>
      <c r="B10" s="5499">
        <v>9</v>
      </c>
      <c r="C10" s="5500">
        <v>1</v>
      </c>
      <c r="D10" s="5498">
        <f>B10+C10</f>
        <v>10</v>
      </c>
      <c r="E10" s="1880">
        <v>8</v>
      </c>
      <c r="F10" s="1881">
        <v>0</v>
      </c>
      <c r="G10" s="5498">
        <f>E10+F10</f>
        <v>8</v>
      </c>
      <c r="H10" s="5251">
        <v>8</v>
      </c>
      <c r="I10" s="5500">
        <v>0</v>
      </c>
      <c r="J10" s="5241">
        <f>H10+I10</f>
        <v>8</v>
      </c>
      <c r="K10" s="2713">
        <f t="shared" si="0"/>
        <v>25</v>
      </c>
      <c r="L10" s="5521">
        <f t="shared" si="0"/>
        <v>1</v>
      </c>
      <c r="M10" s="5241">
        <f t="shared" si="0"/>
        <v>26</v>
      </c>
    </row>
    <row r="11" spans="1:16" ht="21" hidden="1" thickBot="1">
      <c r="A11" s="5490"/>
      <c r="B11" s="5501"/>
      <c r="C11" s="5502"/>
      <c r="D11" s="5498"/>
      <c r="E11" s="2715"/>
      <c r="F11" s="2716"/>
      <c r="G11" s="5498"/>
      <c r="H11" s="3318"/>
      <c r="I11" s="5502"/>
      <c r="J11" s="5241"/>
      <c r="K11" s="2713"/>
      <c r="L11" s="5522"/>
      <c r="M11" s="5241"/>
    </row>
    <row r="12" spans="1:16" ht="21" thickBot="1">
      <c r="A12" s="5209" t="s">
        <v>27</v>
      </c>
      <c r="B12" s="5220">
        <f t="shared" ref="B12:M12" si="1">SUM(B8:B11)</f>
        <v>9</v>
      </c>
      <c r="C12" s="5221">
        <f t="shared" si="1"/>
        <v>1</v>
      </c>
      <c r="D12" s="5222">
        <f t="shared" si="1"/>
        <v>10</v>
      </c>
      <c r="E12" s="1882">
        <f t="shared" si="1"/>
        <v>8</v>
      </c>
      <c r="F12" s="2688">
        <f t="shared" si="1"/>
        <v>0</v>
      </c>
      <c r="G12" s="5222">
        <f t="shared" si="1"/>
        <v>8</v>
      </c>
      <c r="H12" s="5245">
        <f t="shared" si="1"/>
        <v>8</v>
      </c>
      <c r="I12" s="5221">
        <f t="shared" si="1"/>
        <v>0</v>
      </c>
      <c r="J12" s="5240">
        <f t="shared" si="1"/>
        <v>8</v>
      </c>
      <c r="K12" s="1882">
        <f t="shared" si="1"/>
        <v>25</v>
      </c>
      <c r="L12" s="5221">
        <f t="shared" si="1"/>
        <v>1</v>
      </c>
      <c r="M12" s="5240">
        <f t="shared" si="1"/>
        <v>26</v>
      </c>
    </row>
    <row r="13" spans="1:16" ht="21" thickBot="1">
      <c r="A13" s="5491" t="s">
        <v>15</v>
      </c>
      <c r="B13" s="1702"/>
      <c r="C13" s="243"/>
      <c r="D13" s="3343"/>
      <c r="E13" s="2719"/>
      <c r="F13" s="1665"/>
      <c r="G13" s="3343"/>
      <c r="H13" s="5514"/>
      <c r="I13" s="243"/>
      <c r="J13" s="5508"/>
      <c r="K13" s="2720"/>
      <c r="L13" s="415"/>
      <c r="M13" s="5518"/>
    </row>
    <row r="14" spans="1:16" ht="21" thickBot="1">
      <c r="A14" s="5209" t="s">
        <v>16</v>
      </c>
      <c r="B14" s="5226"/>
      <c r="C14" s="5227"/>
      <c r="D14" s="5228"/>
      <c r="E14" s="1887"/>
      <c r="F14" s="2690"/>
      <c r="G14" s="5228"/>
      <c r="H14" s="5515"/>
      <c r="I14" s="5227"/>
      <c r="J14" s="5509"/>
      <c r="K14" s="2721"/>
      <c r="L14" s="5523"/>
      <c r="M14" s="5519"/>
    </row>
    <row r="15" spans="1:16" ht="21" thickBot="1">
      <c r="A15" s="5210" t="s">
        <v>245</v>
      </c>
      <c r="B15" s="5220"/>
      <c r="C15" s="5221"/>
      <c r="D15" s="5497"/>
      <c r="E15" s="1882"/>
      <c r="F15" s="2688"/>
      <c r="G15" s="5222"/>
      <c r="H15" s="5245"/>
      <c r="I15" s="5221"/>
      <c r="J15" s="5240"/>
      <c r="K15" s="1882"/>
      <c r="L15" s="5221"/>
      <c r="M15" s="5240"/>
    </row>
    <row r="16" spans="1:16" ht="21" hidden="1" thickBot="1">
      <c r="A16" s="5211"/>
      <c r="B16" s="5229"/>
      <c r="C16" s="5230"/>
      <c r="D16" s="5498"/>
      <c r="E16" s="2680"/>
      <c r="F16" s="2681"/>
      <c r="G16" s="5498"/>
      <c r="H16" s="5513"/>
      <c r="I16" s="5230"/>
      <c r="J16" s="5241"/>
      <c r="K16" s="2713"/>
      <c r="L16" s="5522"/>
      <c r="M16" s="5520"/>
    </row>
    <row r="17" spans="1:27" ht="21" hidden="1" thickBot="1">
      <c r="A17" s="5489" t="s">
        <v>246</v>
      </c>
      <c r="B17" s="5499">
        <v>0</v>
      </c>
      <c r="C17" s="5500">
        <v>0</v>
      </c>
      <c r="D17" s="5498">
        <f>B17+C17</f>
        <v>0</v>
      </c>
      <c r="E17" s="1880">
        <v>0</v>
      </c>
      <c r="F17" s="1881">
        <v>0</v>
      </c>
      <c r="G17" s="5498">
        <f>E17+F17</f>
        <v>0</v>
      </c>
      <c r="H17" s="5251">
        <v>0</v>
      </c>
      <c r="I17" s="5500">
        <v>0</v>
      </c>
      <c r="J17" s="5241">
        <f>H17+I17</f>
        <v>0</v>
      </c>
      <c r="K17" s="2713">
        <f t="shared" ref="K17:M18" si="2">H17+E17+B17</f>
        <v>0</v>
      </c>
      <c r="L17" s="5522">
        <f t="shared" si="2"/>
        <v>0</v>
      </c>
      <c r="M17" s="5520">
        <f t="shared" si="2"/>
        <v>0</v>
      </c>
    </row>
    <row r="18" spans="1:27" ht="21" thickBot="1">
      <c r="A18" s="5489" t="s">
        <v>412</v>
      </c>
      <c r="B18" s="5499">
        <v>9</v>
      </c>
      <c r="C18" s="5500">
        <v>1</v>
      </c>
      <c r="D18" s="5498">
        <f>B18+C18</f>
        <v>10</v>
      </c>
      <c r="E18" s="1880">
        <v>8</v>
      </c>
      <c r="F18" s="1881">
        <v>0</v>
      </c>
      <c r="G18" s="5498">
        <f>E18+F18</f>
        <v>8</v>
      </c>
      <c r="H18" s="5251">
        <v>8</v>
      </c>
      <c r="I18" s="5500">
        <v>0</v>
      </c>
      <c r="J18" s="5241">
        <f>H18+I18</f>
        <v>8</v>
      </c>
      <c r="K18" s="2713">
        <f t="shared" si="2"/>
        <v>25</v>
      </c>
      <c r="L18" s="5522">
        <f t="shared" si="2"/>
        <v>1</v>
      </c>
      <c r="M18" s="5520">
        <f t="shared" si="2"/>
        <v>26</v>
      </c>
    </row>
    <row r="19" spans="1:27" ht="21" hidden="1" thickBot="1">
      <c r="A19" s="5490"/>
      <c r="B19" s="5501"/>
      <c r="C19" s="5502"/>
      <c r="D19" s="5498"/>
      <c r="E19" s="2715"/>
      <c r="F19" s="2716"/>
      <c r="G19" s="5498"/>
      <c r="H19" s="3318"/>
      <c r="I19" s="5502"/>
      <c r="J19" s="5241"/>
      <c r="K19" s="2713"/>
      <c r="L19" s="5522"/>
      <c r="M19" s="5520"/>
    </row>
    <row r="20" spans="1:27" ht="21" thickBot="1">
      <c r="A20" s="5212" t="s">
        <v>17</v>
      </c>
      <c r="B20" s="5220">
        <f>SUM(B16:B19)</f>
        <v>9</v>
      </c>
      <c r="C20" s="5221">
        <f t="shared" ref="C20:M20" si="3">SUM(C16:C19)</f>
        <v>1</v>
      </c>
      <c r="D20" s="5222">
        <f t="shared" si="3"/>
        <v>10</v>
      </c>
      <c r="E20" s="1882">
        <f t="shared" si="3"/>
        <v>8</v>
      </c>
      <c r="F20" s="2688">
        <f t="shared" si="3"/>
        <v>0</v>
      </c>
      <c r="G20" s="5222">
        <f t="shared" si="3"/>
        <v>8</v>
      </c>
      <c r="H20" s="5245">
        <f t="shared" si="3"/>
        <v>8</v>
      </c>
      <c r="I20" s="5221">
        <f t="shared" si="3"/>
        <v>0</v>
      </c>
      <c r="J20" s="5240">
        <f t="shared" si="3"/>
        <v>8</v>
      </c>
      <c r="K20" s="1882">
        <f t="shared" si="3"/>
        <v>25</v>
      </c>
      <c r="L20" s="5221">
        <f t="shared" si="3"/>
        <v>1</v>
      </c>
      <c r="M20" s="5240">
        <f t="shared" si="3"/>
        <v>26</v>
      </c>
    </row>
    <row r="21" spans="1:27" ht="41.25" thickBot="1">
      <c r="A21" s="5492" t="s">
        <v>18</v>
      </c>
      <c r="B21" s="3346"/>
      <c r="C21" s="2722"/>
      <c r="D21" s="3347"/>
      <c r="E21" s="2724"/>
      <c r="F21" s="2723"/>
      <c r="G21" s="3347"/>
      <c r="H21" s="5516"/>
      <c r="I21" s="2722"/>
      <c r="J21" s="5510"/>
      <c r="K21" s="2720"/>
      <c r="L21" s="415"/>
      <c r="M21" s="5518"/>
      <c r="AA21" s="27">
        <v>5</v>
      </c>
    </row>
    <row r="22" spans="1:27" ht="21" thickBot="1">
      <c r="A22" s="5210" t="s">
        <v>245</v>
      </c>
      <c r="B22" s="5220"/>
      <c r="C22" s="5221"/>
      <c r="D22" s="5222"/>
      <c r="E22" s="1882"/>
      <c r="F22" s="2688"/>
      <c r="G22" s="5222"/>
      <c r="H22" s="5245"/>
      <c r="I22" s="5221"/>
      <c r="J22" s="5240"/>
      <c r="K22" s="1882"/>
      <c r="L22" s="5221"/>
      <c r="M22" s="5240"/>
    </row>
    <row r="23" spans="1:27" ht="21" hidden="1" thickBot="1">
      <c r="A23" s="5211"/>
      <c r="B23" s="5229"/>
      <c r="C23" s="5230"/>
      <c r="D23" s="5498"/>
      <c r="E23" s="2680"/>
      <c r="F23" s="2681"/>
      <c r="G23" s="5498"/>
      <c r="H23" s="5513"/>
      <c r="I23" s="5230"/>
      <c r="J23" s="5241"/>
      <c r="K23" s="2713"/>
      <c r="L23" s="5522"/>
      <c r="M23" s="5520"/>
    </row>
    <row r="24" spans="1:27" ht="21" hidden="1" thickBot="1">
      <c r="A24" s="5489" t="s">
        <v>246</v>
      </c>
      <c r="B24" s="5499">
        <v>0</v>
      </c>
      <c r="C24" s="5500">
        <v>0</v>
      </c>
      <c r="D24" s="5498">
        <f>B24+C24</f>
        <v>0</v>
      </c>
      <c r="E24" s="1880">
        <v>0</v>
      </c>
      <c r="F24" s="1881">
        <v>0</v>
      </c>
      <c r="G24" s="5498">
        <f>E24+F24</f>
        <v>0</v>
      </c>
      <c r="H24" s="5251">
        <v>0</v>
      </c>
      <c r="I24" s="5500">
        <v>0</v>
      </c>
      <c r="J24" s="5241">
        <f>H24+I24</f>
        <v>0</v>
      </c>
      <c r="K24" s="2713">
        <f t="shared" ref="K24:M25" si="4">H24+E24+B24</f>
        <v>0</v>
      </c>
      <c r="L24" s="5522">
        <f t="shared" si="4"/>
        <v>0</v>
      </c>
      <c r="M24" s="5520">
        <f t="shared" si="4"/>
        <v>0</v>
      </c>
    </row>
    <row r="25" spans="1:27" ht="21" thickBot="1">
      <c r="A25" s="5489" t="s">
        <v>412</v>
      </c>
      <c r="B25" s="5499">
        <v>0</v>
      </c>
      <c r="C25" s="5500">
        <v>0</v>
      </c>
      <c r="D25" s="5498">
        <f>B25+C25</f>
        <v>0</v>
      </c>
      <c r="E25" s="1880">
        <v>0</v>
      </c>
      <c r="F25" s="1881">
        <v>0</v>
      </c>
      <c r="G25" s="5498">
        <f>E25+F25</f>
        <v>0</v>
      </c>
      <c r="H25" s="5251">
        <v>0</v>
      </c>
      <c r="I25" s="5500">
        <v>0</v>
      </c>
      <c r="J25" s="5241">
        <f>H25+I25</f>
        <v>0</v>
      </c>
      <c r="K25" s="2713">
        <f t="shared" si="4"/>
        <v>0</v>
      </c>
      <c r="L25" s="5522">
        <f t="shared" si="4"/>
        <v>0</v>
      </c>
      <c r="M25" s="5520">
        <f t="shared" si="4"/>
        <v>0</v>
      </c>
    </row>
    <row r="26" spans="1:27" ht="21" hidden="1" thickBot="1">
      <c r="A26" s="5490"/>
      <c r="B26" s="5501"/>
      <c r="C26" s="5502"/>
      <c r="D26" s="5498"/>
      <c r="E26" s="2715"/>
      <c r="F26" s="2716"/>
      <c r="G26" s="5498"/>
      <c r="H26" s="3318"/>
      <c r="I26" s="5502"/>
      <c r="J26" s="5241"/>
      <c r="K26" s="2713"/>
      <c r="L26" s="5522"/>
      <c r="M26" s="5520"/>
    </row>
    <row r="27" spans="1:27" ht="21" thickBot="1">
      <c r="A27" s="5212" t="s">
        <v>19</v>
      </c>
      <c r="B27" s="5220">
        <f>SUM(B23:B26)</f>
        <v>0</v>
      </c>
      <c r="C27" s="5221">
        <f t="shared" ref="C27:M27" si="5">SUM(C23:C26)</f>
        <v>0</v>
      </c>
      <c r="D27" s="5222">
        <f t="shared" si="5"/>
        <v>0</v>
      </c>
      <c r="E27" s="1882">
        <f t="shared" si="5"/>
        <v>0</v>
      </c>
      <c r="F27" s="2688">
        <f t="shared" si="5"/>
        <v>0</v>
      </c>
      <c r="G27" s="5222">
        <f t="shared" si="5"/>
        <v>0</v>
      </c>
      <c r="H27" s="5245">
        <f t="shared" si="5"/>
        <v>0</v>
      </c>
      <c r="I27" s="5221">
        <f t="shared" si="5"/>
        <v>0</v>
      </c>
      <c r="J27" s="5240">
        <f t="shared" si="5"/>
        <v>0</v>
      </c>
      <c r="K27" s="1882">
        <f t="shared" si="5"/>
        <v>0</v>
      </c>
      <c r="L27" s="5221">
        <f t="shared" si="5"/>
        <v>0</v>
      </c>
      <c r="M27" s="5240">
        <f t="shared" si="5"/>
        <v>0</v>
      </c>
    </row>
    <row r="28" spans="1:27" ht="23.25" thickBot="1">
      <c r="A28" s="5493" t="s">
        <v>229</v>
      </c>
      <c r="B28" s="5503">
        <f>B20+B27</f>
        <v>9</v>
      </c>
      <c r="C28" s="5504">
        <f t="shared" ref="C28:M28" si="6">C20+C27</f>
        <v>1</v>
      </c>
      <c r="D28" s="5505">
        <f t="shared" si="6"/>
        <v>10</v>
      </c>
      <c r="E28" s="2726">
        <f t="shared" si="6"/>
        <v>8</v>
      </c>
      <c r="F28" s="2725">
        <f t="shared" si="6"/>
        <v>0</v>
      </c>
      <c r="G28" s="5505">
        <f t="shared" si="6"/>
        <v>8</v>
      </c>
      <c r="H28" s="5517">
        <f t="shared" si="6"/>
        <v>8</v>
      </c>
      <c r="I28" s="5504">
        <f t="shared" si="6"/>
        <v>0</v>
      </c>
      <c r="J28" s="5511">
        <f t="shared" si="6"/>
        <v>8</v>
      </c>
      <c r="K28" s="2726">
        <f t="shared" si="6"/>
        <v>25</v>
      </c>
      <c r="L28" s="5504">
        <f t="shared" si="6"/>
        <v>1</v>
      </c>
      <c r="M28" s="5511">
        <f t="shared" si="6"/>
        <v>26</v>
      </c>
    </row>
    <row r="29" spans="1:27"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27">
      <c r="A30" s="8027"/>
      <c r="B30" s="8027"/>
      <c r="C30" s="8027"/>
      <c r="D30" s="8028"/>
      <c r="E30" s="8028"/>
      <c r="F30" s="8028"/>
      <c r="G30" s="8028"/>
      <c r="H30" s="31"/>
      <c r="I30" s="31"/>
      <c r="J30" s="31"/>
      <c r="K30" s="31"/>
      <c r="L30" s="31"/>
      <c r="M30" s="31"/>
    </row>
  </sheetData>
  <mergeCells count="9">
    <mergeCell ref="A30:C30"/>
    <mergeCell ref="D30:G3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Лист65">
    <tabColor rgb="FF00B050"/>
  </sheetPr>
  <dimension ref="A1:T93"/>
  <sheetViews>
    <sheetView view="pageBreakPreview" zoomScale="60" zoomScaleNormal="50" workbookViewId="0">
      <selection activeCell="F12" sqref="F12"/>
    </sheetView>
  </sheetViews>
  <sheetFormatPr defaultRowHeight="20.25"/>
  <cols>
    <col min="1" max="1" width="109.85546875" style="39" customWidth="1"/>
    <col min="2" max="2" width="9.5703125" style="39" customWidth="1"/>
    <col min="3" max="3" width="11.85546875" style="39" customWidth="1"/>
    <col min="4" max="4" width="11.28515625" style="39" customWidth="1"/>
    <col min="5" max="5" width="12.42578125" style="39" customWidth="1"/>
    <col min="6" max="6" width="10.5703125" style="39" customWidth="1"/>
    <col min="7" max="7" width="10.28515625" style="39" customWidth="1"/>
    <col min="8" max="8" width="10.140625" style="39" customWidth="1"/>
    <col min="9" max="9" width="10.42578125" style="39" customWidth="1"/>
    <col min="10" max="10" width="12.28515625" style="39" customWidth="1"/>
    <col min="11" max="11" width="10.7109375" style="39" customWidth="1"/>
    <col min="12" max="12" width="9.5703125" style="39" customWidth="1"/>
    <col min="13" max="13" width="12" style="39" customWidth="1"/>
    <col min="14" max="14" width="11.140625" style="39" customWidth="1"/>
    <col min="15" max="15" width="11" style="39" customWidth="1"/>
    <col min="16" max="16" width="12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42.75" customHeight="1">
      <c r="A1" s="8029" t="s">
        <v>295</v>
      </c>
      <c r="B1" s="8029"/>
      <c r="C1" s="8029"/>
      <c r="D1" s="8029"/>
      <c r="E1" s="8029"/>
      <c r="F1" s="8029"/>
      <c r="G1" s="8029"/>
      <c r="H1" s="8029"/>
      <c r="I1" s="8029"/>
      <c r="J1" s="8029"/>
      <c r="K1" s="8029"/>
      <c r="L1" s="8029"/>
      <c r="M1" s="8029"/>
      <c r="N1" s="8029"/>
      <c r="O1" s="8029"/>
      <c r="P1" s="8029"/>
    </row>
    <row r="2" spans="1:16" ht="21.75" customHeight="1">
      <c r="A2" s="7989" t="s">
        <v>447</v>
      </c>
      <c r="B2" s="7989"/>
      <c r="C2" s="7989"/>
      <c r="D2" s="7989"/>
      <c r="E2" s="7989"/>
      <c r="F2" s="7989"/>
      <c r="G2" s="7989"/>
      <c r="H2" s="7989"/>
      <c r="I2" s="7989"/>
      <c r="J2" s="7989"/>
      <c r="K2" s="7989"/>
      <c r="L2" s="7989"/>
      <c r="M2" s="7989"/>
      <c r="N2" s="7989"/>
      <c r="O2" s="7989"/>
      <c r="P2" s="7989"/>
    </row>
    <row r="3" spans="1:16" ht="15.75" customHeight="1" thickBot="1">
      <c r="A3" s="4761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ht="33" customHeight="1" thickBot="1">
      <c r="A4" s="8030" t="s">
        <v>1</v>
      </c>
      <c r="B4" s="8032" t="s">
        <v>2</v>
      </c>
      <c r="C4" s="8033"/>
      <c r="D4" s="8034"/>
      <c r="E4" s="8035" t="s">
        <v>3</v>
      </c>
      <c r="F4" s="8035"/>
      <c r="G4" s="8036"/>
      <c r="H4" s="8037" t="s">
        <v>4</v>
      </c>
      <c r="I4" s="8035"/>
      <c r="J4" s="8036"/>
      <c r="K4" s="8037" t="s">
        <v>5</v>
      </c>
      <c r="L4" s="8035"/>
      <c r="M4" s="8036"/>
      <c r="N4" s="8038" t="s">
        <v>342</v>
      </c>
      <c r="O4" s="8039"/>
      <c r="P4" s="8040"/>
    </row>
    <row r="5" spans="1:16" ht="130.5" customHeight="1" thickBot="1">
      <c r="A5" s="8031"/>
      <c r="B5" s="4992" t="s">
        <v>7</v>
      </c>
      <c r="C5" s="5005" t="s">
        <v>8</v>
      </c>
      <c r="D5" s="5006" t="s">
        <v>9</v>
      </c>
      <c r="E5" s="4992" t="s">
        <v>7</v>
      </c>
      <c r="F5" s="5005" t="s">
        <v>8</v>
      </c>
      <c r="G5" s="5006" t="s">
        <v>9</v>
      </c>
      <c r="H5" s="5000" t="s">
        <v>7</v>
      </c>
      <c r="I5" s="4860" t="s">
        <v>8</v>
      </c>
      <c r="J5" s="4860" t="s">
        <v>9</v>
      </c>
      <c r="K5" s="4860" t="s">
        <v>7</v>
      </c>
      <c r="L5" s="4860" t="s">
        <v>8</v>
      </c>
      <c r="M5" s="4860" t="s">
        <v>9</v>
      </c>
      <c r="N5" s="4860" t="s">
        <v>7</v>
      </c>
      <c r="O5" s="4860" t="s">
        <v>8</v>
      </c>
      <c r="P5" s="4865" t="s">
        <v>9</v>
      </c>
    </row>
    <row r="6" spans="1:16" ht="21" thickBot="1">
      <c r="A6" s="4993" t="s">
        <v>10</v>
      </c>
      <c r="B6" s="5007"/>
      <c r="C6" s="4861"/>
      <c r="D6" s="4866"/>
      <c r="E6" s="5007"/>
      <c r="F6" s="4861"/>
      <c r="G6" s="4866"/>
      <c r="H6" s="5001"/>
      <c r="I6" s="4861"/>
      <c r="J6" s="4861"/>
      <c r="K6" s="4861"/>
      <c r="L6" s="4861"/>
      <c r="M6" s="4861"/>
      <c r="N6" s="4861"/>
      <c r="O6" s="4861"/>
      <c r="P6" s="4866"/>
    </row>
    <row r="7" spans="1:16" ht="21" thickBot="1">
      <c r="A7" s="4994" t="s">
        <v>241</v>
      </c>
      <c r="B7" s="4524"/>
      <c r="C7" s="4862"/>
      <c r="D7" s="5008"/>
      <c r="E7" s="4524"/>
      <c r="F7" s="4862"/>
      <c r="G7" s="5008"/>
      <c r="H7" s="4871"/>
      <c r="I7" s="4862"/>
      <c r="J7" s="4867"/>
      <c r="K7" s="4862"/>
      <c r="L7" s="4862"/>
      <c r="M7" s="4867"/>
      <c r="N7" s="4868"/>
      <c r="O7" s="4868"/>
      <c r="P7" s="4869"/>
    </row>
    <row r="8" spans="1:16" ht="60.75">
      <c r="A8" s="4892" t="s">
        <v>296</v>
      </c>
      <c r="B8" s="4879">
        <v>0</v>
      </c>
      <c r="C8" s="5009">
        <v>0</v>
      </c>
      <c r="D8" s="5010">
        <f>B8+C8</f>
        <v>0</v>
      </c>
      <c r="E8" s="4879">
        <v>0</v>
      </c>
      <c r="F8" s="5009">
        <v>0</v>
      </c>
      <c r="G8" s="5010">
        <f>E8+F8</f>
        <v>0</v>
      </c>
      <c r="H8" s="4881">
        <v>39</v>
      </c>
      <c r="I8" s="4880">
        <v>3</v>
      </c>
      <c r="J8" s="5010">
        <f>H8+I8</f>
        <v>42</v>
      </c>
      <c r="K8" s="4881">
        <v>53</v>
      </c>
      <c r="L8" s="5009">
        <v>0</v>
      </c>
      <c r="M8" s="5032">
        <f>K8+L8</f>
        <v>53</v>
      </c>
      <c r="N8" s="5041">
        <f>B8+E8+H8+K8</f>
        <v>92</v>
      </c>
      <c r="O8" s="5042">
        <f>C8+F8+I8+L8</f>
        <v>3</v>
      </c>
      <c r="P8" s="5043">
        <f>N8+O8</f>
        <v>95</v>
      </c>
    </row>
    <row r="9" spans="1:16" ht="23.25">
      <c r="A9" s="4884" t="s">
        <v>351</v>
      </c>
      <c r="B9" s="4882">
        <v>0</v>
      </c>
      <c r="C9" s="5011">
        <v>0</v>
      </c>
      <c r="D9" s="5012">
        <f t="shared" ref="D9:D25" si="0">B9+C9</f>
        <v>0</v>
      </c>
      <c r="E9" s="4882">
        <v>21</v>
      </c>
      <c r="F9" s="5011">
        <v>0</v>
      </c>
      <c r="G9" s="5012">
        <f t="shared" ref="G9:G25" si="1">E9+F9</f>
        <v>21</v>
      </c>
      <c r="H9" s="4870">
        <v>0</v>
      </c>
      <c r="I9" s="4863">
        <v>0</v>
      </c>
      <c r="J9" s="5012">
        <f t="shared" ref="J9:J25" si="2">H9+I9</f>
        <v>0</v>
      </c>
      <c r="K9" s="4870">
        <v>0</v>
      </c>
      <c r="L9" s="5011">
        <v>0</v>
      </c>
      <c r="M9" s="5033">
        <f t="shared" ref="M9:M25" si="3">K9+L9</f>
        <v>0</v>
      </c>
      <c r="N9" s="5044">
        <f t="shared" ref="N9:O25" si="4">B9+E9+H9+K9</f>
        <v>21</v>
      </c>
      <c r="O9" s="5045">
        <f t="shared" si="4"/>
        <v>0</v>
      </c>
      <c r="P9" s="5046">
        <f t="shared" ref="P9:P25" si="5">N9+O9</f>
        <v>21</v>
      </c>
    </row>
    <row r="10" spans="1:16" ht="27" customHeight="1">
      <c r="A10" s="4884" t="s">
        <v>352</v>
      </c>
      <c r="B10" s="4882">
        <v>1</v>
      </c>
      <c r="C10" s="5011">
        <v>0</v>
      </c>
      <c r="D10" s="5012">
        <f t="shared" si="0"/>
        <v>1</v>
      </c>
      <c r="E10" s="4882">
        <v>13</v>
      </c>
      <c r="F10" s="5011">
        <v>2</v>
      </c>
      <c r="G10" s="5012">
        <v>16</v>
      </c>
      <c r="H10" s="4870">
        <v>0</v>
      </c>
      <c r="I10" s="4863">
        <v>0</v>
      </c>
      <c r="J10" s="5012">
        <f t="shared" si="2"/>
        <v>0</v>
      </c>
      <c r="K10" s="4870">
        <v>0</v>
      </c>
      <c r="L10" s="5011">
        <v>0</v>
      </c>
      <c r="M10" s="5033">
        <f t="shared" si="3"/>
        <v>0</v>
      </c>
      <c r="N10" s="5044">
        <f t="shared" si="4"/>
        <v>14</v>
      </c>
      <c r="O10" s="5045">
        <f t="shared" si="4"/>
        <v>2</v>
      </c>
      <c r="P10" s="5046">
        <f t="shared" si="5"/>
        <v>16</v>
      </c>
    </row>
    <row r="11" spans="1:16" ht="25.5" customHeight="1">
      <c r="A11" s="4884" t="s">
        <v>416</v>
      </c>
      <c r="B11" s="4882">
        <v>9</v>
      </c>
      <c r="C11" s="5011">
        <v>1</v>
      </c>
      <c r="D11" s="5012">
        <f t="shared" si="0"/>
        <v>10</v>
      </c>
      <c r="E11" s="4882">
        <v>0</v>
      </c>
      <c r="F11" s="5011">
        <v>0</v>
      </c>
      <c r="G11" s="5012">
        <f t="shared" si="1"/>
        <v>0</v>
      </c>
      <c r="H11" s="4870">
        <v>0</v>
      </c>
      <c r="I11" s="4863">
        <v>0</v>
      </c>
      <c r="J11" s="5012">
        <f t="shared" si="2"/>
        <v>0</v>
      </c>
      <c r="K11" s="4870">
        <v>0</v>
      </c>
      <c r="L11" s="5011">
        <v>0</v>
      </c>
      <c r="M11" s="5033">
        <f t="shared" si="3"/>
        <v>0</v>
      </c>
      <c r="N11" s="5044">
        <f t="shared" si="4"/>
        <v>9</v>
      </c>
      <c r="O11" s="5045">
        <f t="shared" si="4"/>
        <v>1</v>
      </c>
      <c r="P11" s="5046">
        <f t="shared" si="5"/>
        <v>10</v>
      </c>
    </row>
    <row r="12" spans="1:16" ht="60.75">
      <c r="A12" s="4884" t="s">
        <v>297</v>
      </c>
      <c r="B12" s="4882">
        <v>0</v>
      </c>
      <c r="C12" s="5011">
        <v>0</v>
      </c>
      <c r="D12" s="5012">
        <f t="shared" si="0"/>
        <v>0</v>
      </c>
      <c r="E12" s="4882">
        <v>1</v>
      </c>
      <c r="F12" s="5011">
        <v>0</v>
      </c>
      <c r="G12" s="5012">
        <f t="shared" si="1"/>
        <v>1</v>
      </c>
      <c r="H12" s="4870">
        <v>7</v>
      </c>
      <c r="I12" s="4863">
        <v>0</v>
      </c>
      <c r="J12" s="5012">
        <f t="shared" si="2"/>
        <v>7</v>
      </c>
      <c r="K12" s="4870">
        <v>0</v>
      </c>
      <c r="L12" s="5011">
        <v>0</v>
      </c>
      <c r="M12" s="5033">
        <f t="shared" si="3"/>
        <v>0</v>
      </c>
      <c r="N12" s="5044">
        <f t="shared" si="4"/>
        <v>8</v>
      </c>
      <c r="O12" s="5045">
        <f t="shared" si="4"/>
        <v>0</v>
      </c>
      <c r="P12" s="5046">
        <f t="shared" si="5"/>
        <v>8</v>
      </c>
    </row>
    <row r="13" spans="1:16" ht="23.25">
      <c r="A13" s="4884" t="s">
        <v>353</v>
      </c>
      <c r="B13" s="4882">
        <v>10</v>
      </c>
      <c r="C13" s="5011">
        <v>1</v>
      </c>
      <c r="D13" s="5012">
        <f t="shared" si="0"/>
        <v>11</v>
      </c>
      <c r="E13" s="4882">
        <v>10</v>
      </c>
      <c r="F13" s="5011">
        <v>0</v>
      </c>
      <c r="G13" s="5012">
        <f t="shared" si="1"/>
        <v>10</v>
      </c>
      <c r="H13" s="4870">
        <v>0</v>
      </c>
      <c r="I13" s="4863">
        <v>0</v>
      </c>
      <c r="J13" s="5012">
        <f t="shared" si="2"/>
        <v>0</v>
      </c>
      <c r="K13" s="4870">
        <v>0</v>
      </c>
      <c r="L13" s="5011">
        <v>0</v>
      </c>
      <c r="M13" s="5033">
        <f t="shared" si="3"/>
        <v>0</v>
      </c>
      <c r="N13" s="5044">
        <f t="shared" si="4"/>
        <v>20</v>
      </c>
      <c r="O13" s="5045">
        <f t="shared" si="4"/>
        <v>1</v>
      </c>
      <c r="P13" s="5046">
        <f t="shared" si="5"/>
        <v>21</v>
      </c>
    </row>
    <row r="14" spans="1:16" ht="60.75">
      <c r="A14" s="4884" t="s">
        <v>298</v>
      </c>
      <c r="B14" s="4882">
        <v>0</v>
      </c>
      <c r="C14" s="5011">
        <v>0</v>
      </c>
      <c r="D14" s="5012">
        <f t="shared" si="0"/>
        <v>0</v>
      </c>
      <c r="E14" s="4882">
        <v>0</v>
      </c>
      <c r="F14" s="5011">
        <v>0</v>
      </c>
      <c r="G14" s="5012">
        <f t="shared" si="1"/>
        <v>0</v>
      </c>
      <c r="H14" s="4870">
        <v>16</v>
      </c>
      <c r="I14" s="4863">
        <v>0</v>
      </c>
      <c r="J14" s="5012">
        <f t="shared" si="2"/>
        <v>16</v>
      </c>
      <c r="K14" s="4870">
        <v>20</v>
      </c>
      <c r="L14" s="5011">
        <v>0</v>
      </c>
      <c r="M14" s="5033">
        <f t="shared" si="3"/>
        <v>20</v>
      </c>
      <c r="N14" s="5044">
        <f t="shared" si="4"/>
        <v>36</v>
      </c>
      <c r="O14" s="5045">
        <f t="shared" si="4"/>
        <v>0</v>
      </c>
      <c r="P14" s="5046">
        <f t="shared" si="5"/>
        <v>36</v>
      </c>
    </row>
    <row r="15" spans="1:16" ht="23.25">
      <c r="A15" s="4884" t="s">
        <v>354</v>
      </c>
      <c r="B15" s="4882">
        <v>10</v>
      </c>
      <c r="C15" s="5011">
        <v>0</v>
      </c>
      <c r="D15" s="5012">
        <f t="shared" si="0"/>
        <v>10</v>
      </c>
      <c r="E15" s="4882">
        <v>12</v>
      </c>
      <c r="F15" s="5011">
        <v>2</v>
      </c>
      <c r="G15" s="5012">
        <f t="shared" si="1"/>
        <v>14</v>
      </c>
      <c r="H15" s="4870">
        <v>0</v>
      </c>
      <c r="I15" s="4863">
        <v>0</v>
      </c>
      <c r="J15" s="5012">
        <f t="shared" si="2"/>
        <v>0</v>
      </c>
      <c r="K15" s="4870">
        <v>0</v>
      </c>
      <c r="L15" s="5011">
        <v>0</v>
      </c>
      <c r="M15" s="5033">
        <f t="shared" si="3"/>
        <v>0</v>
      </c>
      <c r="N15" s="5044">
        <f t="shared" si="4"/>
        <v>22</v>
      </c>
      <c r="O15" s="5045">
        <f t="shared" si="4"/>
        <v>2</v>
      </c>
      <c r="P15" s="5046">
        <f t="shared" si="5"/>
        <v>24</v>
      </c>
    </row>
    <row r="16" spans="1:16" ht="60.75">
      <c r="A16" s="4884" t="s">
        <v>299</v>
      </c>
      <c r="B16" s="4882">
        <v>0</v>
      </c>
      <c r="C16" s="5011">
        <v>0</v>
      </c>
      <c r="D16" s="5012">
        <f t="shared" si="0"/>
        <v>0</v>
      </c>
      <c r="E16" s="4882">
        <v>0</v>
      </c>
      <c r="F16" s="5011">
        <v>0</v>
      </c>
      <c r="G16" s="5012">
        <v>0</v>
      </c>
      <c r="H16" s="4870">
        <v>12</v>
      </c>
      <c r="I16" s="4863">
        <v>0</v>
      </c>
      <c r="J16" s="5012">
        <f t="shared" si="2"/>
        <v>12</v>
      </c>
      <c r="K16" s="4870">
        <v>7</v>
      </c>
      <c r="L16" s="5011">
        <v>0</v>
      </c>
      <c r="M16" s="5033">
        <f t="shared" si="3"/>
        <v>7</v>
      </c>
      <c r="N16" s="5044">
        <f t="shared" si="4"/>
        <v>19</v>
      </c>
      <c r="O16" s="5045">
        <f t="shared" si="4"/>
        <v>0</v>
      </c>
      <c r="P16" s="5046">
        <f t="shared" si="5"/>
        <v>19</v>
      </c>
    </row>
    <row r="17" spans="1:16" ht="23.25">
      <c r="A17" s="4884" t="s">
        <v>355</v>
      </c>
      <c r="B17" s="4882">
        <v>10</v>
      </c>
      <c r="C17" s="5011">
        <v>2</v>
      </c>
      <c r="D17" s="5012">
        <f t="shared" si="0"/>
        <v>12</v>
      </c>
      <c r="E17" s="4882">
        <v>10</v>
      </c>
      <c r="F17" s="5011">
        <v>1</v>
      </c>
      <c r="G17" s="5012">
        <f t="shared" si="1"/>
        <v>11</v>
      </c>
      <c r="H17" s="4870">
        <v>0</v>
      </c>
      <c r="I17" s="4863">
        <v>0</v>
      </c>
      <c r="J17" s="5012">
        <f t="shared" si="2"/>
        <v>0</v>
      </c>
      <c r="K17" s="4870">
        <v>0</v>
      </c>
      <c r="L17" s="5011">
        <v>0</v>
      </c>
      <c r="M17" s="5033">
        <f t="shared" si="3"/>
        <v>0</v>
      </c>
      <c r="N17" s="5044">
        <f t="shared" si="4"/>
        <v>20</v>
      </c>
      <c r="O17" s="5045">
        <f t="shared" si="4"/>
        <v>3</v>
      </c>
      <c r="P17" s="5046">
        <f t="shared" si="5"/>
        <v>23</v>
      </c>
    </row>
    <row r="18" spans="1:16" ht="56.25">
      <c r="A18" s="4883" t="s">
        <v>300</v>
      </c>
      <c r="B18" s="4882">
        <v>0</v>
      </c>
      <c r="C18" s="5011">
        <v>0</v>
      </c>
      <c r="D18" s="5012">
        <f t="shared" si="0"/>
        <v>0</v>
      </c>
      <c r="E18" s="4882">
        <v>1</v>
      </c>
      <c r="F18" s="5011">
        <v>0</v>
      </c>
      <c r="G18" s="5012">
        <f t="shared" si="1"/>
        <v>1</v>
      </c>
      <c r="H18" s="4870">
        <v>9</v>
      </c>
      <c r="I18" s="4863">
        <v>0</v>
      </c>
      <c r="J18" s="5012">
        <f t="shared" si="2"/>
        <v>9</v>
      </c>
      <c r="K18" s="4870">
        <v>0</v>
      </c>
      <c r="L18" s="5011">
        <v>0</v>
      </c>
      <c r="M18" s="5033">
        <f t="shared" si="3"/>
        <v>0</v>
      </c>
      <c r="N18" s="5044">
        <f t="shared" si="4"/>
        <v>10</v>
      </c>
      <c r="O18" s="5045">
        <f t="shared" si="4"/>
        <v>0</v>
      </c>
      <c r="P18" s="5046">
        <f t="shared" si="5"/>
        <v>10</v>
      </c>
    </row>
    <row r="19" spans="1:16" ht="23.25">
      <c r="A19" s="4883" t="s">
        <v>356</v>
      </c>
      <c r="B19" s="4882">
        <v>10</v>
      </c>
      <c r="C19" s="5011">
        <v>0</v>
      </c>
      <c r="D19" s="5012">
        <f t="shared" si="0"/>
        <v>10</v>
      </c>
      <c r="E19" s="4882">
        <v>8</v>
      </c>
      <c r="F19" s="5011">
        <v>0</v>
      </c>
      <c r="G19" s="5012">
        <f t="shared" si="1"/>
        <v>8</v>
      </c>
      <c r="H19" s="4870">
        <v>0</v>
      </c>
      <c r="I19" s="4863">
        <v>0</v>
      </c>
      <c r="J19" s="5012">
        <f t="shared" si="2"/>
        <v>0</v>
      </c>
      <c r="K19" s="4870">
        <v>0</v>
      </c>
      <c r="L19" s="5011">
        <v>0</v>
      </c>
      <c r="M19" s="5033">
        <f t="shared" si="3"/>
        <v>0</v>
      </c>
      <c r="N19" s="5044">
        <f t="shared" si="4"/>
        <v>18</v>
      </c>
      <c r="O19" s="5045">
        <f t="shared" si="4"/>
        <v>0</v>
      </c>
      <c r="P19" s="5046">
        <f t="shared" si="5"/>
        <v>18</v>
      </c>
    </row>
    <row r="20" spans="1:16" ht="23.25">
      <c r="A20" s="4884" t="s">
        <v>301</v>
      </c>
      <c r="B20" s="4882">
        <v>0</v>
      </c>
      <c r="C20" s="5011">
        <v>0</v>
      </c>
      <c r="D20" s="5012">
        <f t="shared" si="0"/>
        <v>0</v>
      </c>
      <c r="E20" s="4882">
        <v>0</v>
      </c>
      <c r="F20" s="5011">
        <v>0</v>
      </c>
      <c r="G20" s="5012">
        <f t="shared" si="1"/>
        <v>0</v>
      </c>
      <c r="H20" s="4870">
        <v>0</v>
      </c>
      <c r="I20" s="4863">
        <v>0</v>
      </c>
      <c r="J20" s="5012">
        <f t="shared" si="2"/>
        <v>0</v>
      </c>
      <c r="K20" s="4870">
        <v>10</v>
      </c>
      <c r="L20" s="5011">
        <v>0</v>
      </c>
      <c r="M20" s="5033">
        <f t="shared" si="3"/>
        <v>10</v>
      </c>
      <c r="N20" s="5044">
        <f t="shared" si="4"/>
        <v>10</v>
      </c>
      <c r="O20" s="5045">
        <f t="shared" si="4"/>
        <v>0</v>
      </c>
      <c r="P20" s="5046">
        <f t="shared" si="5"/>
        <v>10</v>
      </c>
    </row>
    <row r="21" spans="1:16" ht="23.25">
      <c r="A21" s="4884" t="s">
        <v>357</v>
      </c>
      <c r="B21" s="4882">
        <v>10</v>
      </c>
      <c r="C21" s="5011">
        <v>1</v>
      </c>
      <c r="D21" s="5012">
        <f t="shared" si="0"/>
        <v>11</v>
      </c>
      <c r="E21" s="4882">
        <v>10</v>
      </c>
      <c r="F21" s="5011">
        <v>3</v>
      </c>
      <c r="G21" s="5012">
        <f t="shared" si="1"/>
        <v>13</v>
      </c>
      <c r="H21" s="4870">
        <v>0</v>
      </c>
      <c r="I21" s="4863">
        <v>0</v>
      </c>
      <c r="J21" s="5012">
        <v>0</v>
      </c>
      <c r="K21" s="4870">
        <v>0</v>
      </c>
      <c r="L21" s="5011">
        <v>0</v>
      </c>
      <c r="M21" s="5033">
        <f t="shared" si="3"/>
        <v>0</v>
      </c>
      <c r="N21" s="5044">
        <f t="shared" si="4"/>
        <v>20</v>
      </c>
      <c r="O21" s="5045">
        <f t="shared" si="4"/>
        <v>4</v>
      </c>
      <c r="P21" s="5046">
        <f t="shared" si="5"/>
        <v>24</v>
      </c>
    </row>
    <row r="22" spans="1:16" ht="23.25" hidden="1">
      <c r="A22" s="4884"/>
      <c r="B22" s="4882">
        <v>0</v>
      </c>
      <c r="C22" s="5011">
        <v>0</v>
      </c>
      <c r="D22" s="5012">
        <f t="shared" si="0"/>
        <v>0</v>
      </c>
      <c r="E22" s="4882">
        <v>0</v>
      </c>
      <c r="F22" s="5011">
        <v>0</v>
      </c>
      <c r="G22" s="5012">
        <f t="shared" si="1"/>
        <v>0</v>
      </c>
      <c r="H22" s="4870">
        <v>0</v>
      </c>
      <c r="I22" s="4863">
        <v>0</v>
      </c>
      <c r="J22" s="5012">
        <f t="shared" si="2"/>
        <v>0</v>
      </c>
      <c r="K22" s="4870">
        <v>0</v>
      </c>
      <c r="L22" s="5011">
        <v>0</v>
      </c>
      <c r="M22" s="5033">
        <f t="shared" si="3"/>
        <v>0</v>
      </c>
      <c r="N22" s="5044">
        <f t="shared" si="4"/>
        <v>0</v>
      </c>
      <c r="O22" s="5045">
        <f t="shared" si="4"/>
        <v>0</v>
      </c>
      <c r="P22" s="5046">
        <f t="shared" si="5"/>
        <v>0</v>
      </c>
    </row>
    <row r="23" spans="1:16" ht="48.75" customHeight="1">
      <c r="A23" s="4883" t="s">
        <v>303</v>
      </c>
      <c r="B23" s="4882">
        <v>0</v>
      </c>
      <c r="C23" s="5011">
        <v>0</v>
      </c>
      <c r="D23" s="5012">
        <f t="shared" si="0"/>
        <v>0</v>
      </c>
      <c r="E23" s="4882">
        <v>1</v>
      </c>
      <c r="F23" s="5011">
        <v>0</v>
      </c>
      <c r="G23" s="5012">
        <f t="shared" si="1"/>
        <v>1</v>
      </c>
      <c r="H23" s="4870">
        <v>10</v>
      </c>
      <c r="I23" s="4863">
        <v>0</v>
      </c>
      <c r="J23" s="5012">
        <f t="shared" si="2"/>
        <v>10</v>
      </c>
      <c r="K23" s="4870">
        <v>13</v>
      </c>
      <c r="L23" s="5011">
        <v>0</v>
      </c>
      <c r="M23" s="5033">
        <f t="shared" si="3"/>
        <v>13</v>
      </c>
      <c r="N23" s="5044">
        <f t="shared" si="4"/>
        <v>24</v>
      </c>
      <c r="O23" s="5045">
        <f t="shared" si="4"/>
        <v>0</v>
      </c>
      <c r="P23" s="5046">
        <f t="shared" si="5"/>
        <v>24</v>
      </c>
    </row>
    <row r="24" spans="1:16" ht="25.5" customHeight="1">
      <c r="A24" s="4884" t="s">
        <v>417</v>
      </c>
      <c r="B24" s="4882">
        <v>10</v>
      </c>
      <c r="C24" s="5011">
        <v>0</v>
      </c>
      <c r="D24" s="5012">
        <f t="shared" si="0"/>
        <v>10</v>
      </c>
      <c r="E24" s="4882">
        <v>11</v>
      </c>
      <c r="F24" s="5011">
        <v>0</v>
      </c>
      <c r="G24" s="5012">
        <f t="shared" si="1"/>
        <v>11</v>
      </c>
      <c r="H24" s="4870">
        <v>0</v>
      </c>
      <c r="I24" s="4863">
        <v>0</v>
      </c>
      <c r="J24" s="5012">
        <f t="shared" si="2"/>
        <v>0</v>
      </c>
      <c r="K24" s="4870">
        <v>0</v>
      </c>
      <c r="L24" s="5011">
        <v>0</v>
      </c>
      <c r="M24" s="5033">
        <f t="shared" si="3"/>
        <v>0</v>
      </c>
      <c r="N24" s="5044">
        <f t="shared" si="4"/>
        <v>21</v>
      </c>
      <c r="O24" s="5045">
        <f t="shared" si="4"/>
        <v>0</v>
      </c>
      <c r="P24" s="5046">
        <f t="shared" si="5"/>
        <v>21</v>
      </c>
    </row>
    <row r="25" spans="1:16" ht="59.25" customHeight="1" thickBot="1">
      <c r="A25" s="4885" t="s">
        <v>304</v>
      </c>
      <c r="B25" s="4886">
        <v>0</v>
      </c>
      <c r="C25" s="5013">
        <v>0</v>
      </c>
      <c r="D25" s="5014">
        <f t="shared" si="0"/>
        <v>0</v>
      </c>
      <c r="E25" s="4886">
        <v>1</v>
      </c>
      <c r="F25" s="5013">
        <v>0</v>
      </c>
      <c r="G25" s="5014">
        <f t="shared" si="1"/>
        <v>1</v>
      </c>
      <c r="H25" s="4888">
        <v>0</v>
      </c>
      <c r="I25" s="4887">
        <v>0</v>
      </c>
      <c r="J25" s="5014">
        <f t="shared" si="2"/>
        <v>0</v>
      </c>
      <c r="K25" s="4888">
        <v>0</v>
      </c>
      <c r="L25" s="5013">
        <v>0</v>
      </c>
      <c r="M25" s="5034">
        <f t="shared" si="3"/>
        <v>0</v>
      </c>
      <c r="N25" s="5047">
        <f t="shared" si="4"/>
        <v>1</v>
      </c>
      <c r="O25" s="5048">
        <f t="shared" si="4"/>
        <v>0</v>
      </c>
      <c r="P25" s="5049">
        <f t="shared" si="5"/>
        <v>1</v>
      </c>
    </row>
    <row r="26" spans="1:16" ht="24.75" customHeight="1" thickBot="1">
      <c r="A26" s="4995" t="s">
        <v>27</v>
      </c>
      <c r="B26" s="4524">
        <f t="shared" ref="B26:P26" si="6">SUM(B8:B25)</f>
        <v>70</v>
      </c>
      <c r="C26" s="4862">
        <f t="shared" si="6"/>
        <v>5</v>
      </c>
      <c r="D26" s="5015">
        <f t="shared" si="6"/>
        <v>75</v>
      </c>
      <c r="E26" s="4524">
        <f t="shared" si="6"/>
        <v>99</v>
      </c>
      <c r="F26" s="4862">
        <f t="shared" si="6"/>
        <v>8</v>
      </c>
      <c r="G26" s="5015">
        <f t="shared" si="6"/>
        <v>108</v>
      </c>
      <c r="H26" s="4871">
        <f t="shared" si="6"/>
        <v>93</v>
      </c>
      <c r="I26" s="4872">
        <f t="shared" si="6"/>
        <v>3</v>
      </c>
      <c r="J26" s="5015">
        <f t="shared" si="6"/>
        <v>96</v>
      </c>
      <c r="K26" s="4871">
        <f t="shared" si="6"/>
        <v>103</v>
      </c>
      <c r="L26" s="4862">
        <f t="shared" si="6"/>
        <v>0</v>
      </c>
      <c r="M26" s="5035">
        <f t="shared" si="6"/>
        <v>103</v>
      </c>
      <c r="N26" s="4524">
        <f t="shared" si="6"/>
        <v>365</v>
      </c>
      <c r="O26" s="4862">
        <f t="shared" si="6"/>
        <v>16</v>
      </c>
      <c r="P26" s="5015">
        <f t="shared" si="6"/>
        <v>381</v>
      </c>
    </row>
    <row r="27" spans="1:16" ht="21" thickBot="1">
      <c r="A27" s="4996" t="s">
        <v>15</v>
      </c>
      <c r="B27" s="3640"/>
      <c r="C27" s="1315"/>
      <c r="D27" s="5016"/>
      <c r="E27" s="5021"/>
      <c r="F27" s="1316"/>
      <c r="G27" s="5022"/>
      <c r="H27" s="5002"/>
      <c r="I27" s="5027"/>
      <c r="J27" s="1316"/>
      <c r="K27" s="1316"/>
      <c r="L27" s="1316"/>
      <c r="M27" s="5036"/>
      <c r="N27" s="4544"/>
      <c r="O27" s="1317"/>
      <c r="P27" s="5050"/>
    </row>
    <row r="28" spans="1:16" ht="21" thickBot="1">
      <c r="A28" s="4997" t="s">
        <v>16</v>
      </c>
      <c r="B28" s="5017"/>
      <c r="C28" s="4867"/>
      <c r="D28" s="5008"/>
      <c r="E28" s="5023"/>
      <c r="F28" s="4873"/>
      <c r="G28" s="5024"/>
      <c r="H28" s="5003"/>
      <c r="I28" s="5028"/>
      <c r="J28" s="4874"/>
      <c r="K28" s="4873"/>
      <c r="L28" s="4873"/>
      <c r="M28" s="5037"/>
      <c r="N28" s="5051"/>
      <c r="O28" s="4868"/>
      <c r="P28" s="4869"/>
    </row>
    <row r="29" spans="1:16" ht="21" thickBot="1">
      <c r="A29" s="4994" t="s">
        <v>241</v>
      </c>
      <c r="B29" s="5017"/>
      <c r="C29" s="4867"/>
      <c r="D29" s="5008"/>
      <c r="E29" s="4524"/>
      <c r="F29" s="4862"/>
      <c r="G29" s="5008"/>
      <c r="H29" s="4871"/>
      <c r="I29" s="4872"/>
      <c r="J29" s="4867"/>
      <c r="K29" s="4862"/>
      <c r="L29" s="4862"/>
      <c r="M29" s="5038"/>
      <c r="N29" s="5051"/>
      <c r="O29" s="4868"/>
      <c r="P29" s="4869"/>
    </row>
    <row r="30" spans="1:16" ht="60.75">
      <c r="A30" s="4892" t="s">
        <v>296</v>
      </c>
      <c r="B30" s="4893">
        <v>0</v>
      </c>
      <c r="C30" s="5018">
        <v>0</v>
      </c>
      <c r="D30" s="4531">
        <f>B30+C30</f>
        <v>0</v>
      </c>
      <c r="E30" s="4893">
        <v>0</v>
      </c>
      <c r="F30" s="5018">
        <v>0</v>
      </c>
      <c r="G30" s="4531">
        <f>E30+F30</f>
        <v>0</v>
      </c>
      <c r="H30" s="4889">
        <v>39</v>
      </c>
      <c r="I30" s="4890">
        <v>3</v>
      </c>
      <c r="J30" s="4531">
        <f>H30+I30</f>
        <v>42</v>
      </c>
      <c r="K30" s="4889">
        <v>53</v>
      </c>
      <c r="L30" s="5018">
        <v>0</v>
      </c>
      <c r="M30" s="4510">
        <f>K30+L30</f>
        <v>53</v>
      </c>
      <c r="N30" s="5052">
        <f>B30+E30+H30+K30</f>
        <v>92</v>
      </c>
      <c r="O30" s="5053">
        <f>C30+F30+I30+L30</f>
        <v>3</v>
      </c>
      <c r="P30" s="5054">
        <f>N30+O30</f>
        <v>95</v>
      </c>
    </row>
    <row r="31" spans="1:16">
      <c r="A31" s="4884" t="s">
        <v>358</v>
      </c>
      <c r="B31" s="4894">
        <v>0</v>
      </c>
      <c r="C31" s="5019">
        <v>0</v>
      </c>
      <c r="D31" s="5020">
        <f t="shared" ref="D31:D46" si="7">B31+C31</f>
        <v>0</v>
      </c>
      <c r="E31" s="4894">
        <v>21</v>
      </c>
      <c r="F31" s="5019">
        <v>0</v>
      </c>
      <c r="G31" s="5020">
        <f t="shared" ref="G31:G46" si="8">E31+F31</f>
        <v>21</v>
      </c>
      <c r="H31" s="4875">
        <v>0</v>
      </c>
      <c r="I31" s="4864">
        <v>0</v>
      </c>
      <c r="J31" s="5020">
        <f t="shared" ref="J31:J46" si="9">H31+I31</f>
        <v>0</v>
      </c>
      <c r="K31" s="4875">
        <v>0</v>
      </c>
      <c r="L31" s="5019">
        <v>0</v>
      </c>
      <c r="M31" s="5039">
        <f t="shared" ref="M31:M46" si="10">K31+L31</f>
        <v>0</v>
      </c>
      <c r="N31" s="5055">
        <f t="shared" ref="N31:O46" si="11">B31+E31+H31+K31</f>
        <v>21</v>
      </c>
      <c r="O31" s="5056">
        <f t="shared" si="11"/>
        <v>0</v>
      </c>
      <c r="P31" s="5057">
        <f t="shared" ref="P31:P46" si="12">N31+O31</f>
        <v>21</v>
      </c>
    </row>
    <row r="32" spans="1:16" ht="27.75" customHeight="1">
      <c r="A32" s="4884" t="s">
        <v>359</v>
      </c>
      <c r="B32" s="4894">
        <v>1</v>
      </c>
      <c r="C32" s="5019">
        <v>0</v>
      </c>
      <c r="D32" s="5020">
        <f t="shared" si="7"/>
        <v>1</v>
      </c>
      <c r="E32" s="4894">
        <v>13</v>
      </c>
      <c r="F32" s="5019">
        <v>1</v>
      </c>
      <c r="G32" s="5020">
        <f t="shared" si="8"/>
        <v>14</v>
      </c>
      <c r="H32" s="4875">
        <v>0</v>
      </c>
      <c r="I32" s="4864">
        <v>0</v>
      </c>
      <c r="J32" s="5020">
        <f t="shared" si="9"/>
        <v>0</v>
      </c>
      <c r="K32" s="4875">
        <v>0</v>
      </c>
      <c r="L32" s="5019">
        <v>0</v>
      </c>
      <c r="M32" s="5039">
        <f t="shared" si="10"/>
        <v>0</v>
      </c>
      <c r="N32" s="5055">
        <f t="shared" si="11"/>
        <v>14</v>
      </c>
      <c r="O32" s="5056">
        <f t="shared" si="11"/>
        <v>1</v>
      </c>
      <c r="P32" s="5057">
        <f t="shared" si="12"/>
        <v>15</v>
      </c>
    </row>
    <row r="33" spans="1:16">
      <c r="A33" s="4884" t="s">
        <v>416</v>
      </c>
      <c r="B33" s="4894">
        <v>9</v>
      </c>
      <c r="C33" s="5019">
        <v>1</v>
      </c>
      <c r="D33" s="5020">
        <f t="shared" si="7"/>
        <v>10</v>
      </c>
      <c r="E33" s="4894">
        <v>0</v>
      </c>
      <c r="F33" s="5019">
        <v>0</v>
      </c>
      <c r="G33" s="5020">
        <f t="shared" si="8"/>
        <v>0</v>
      </c>
      <c r="H33" s="4875">
        <v>0</v>
      </c>
      <c r="I33" s="4864">
        <v>0</v>
      </c>
      <c r="J33" s="5020">
        <f t="shared" si="9"/>
        <v>0</v>
      </c>
      <c r="K33" s="4875">
        <v>0</v>
      </c>
      <c r="L33" s="5019">
        <v>0</v>
      </c>
      <c r="M33" s="5039">
        <f t="shared" si="10"/>
        <v>0</v>
      </c>
      <c r="N33" s="5055">
        <f t="shared" si="11"/>
        <v>9</v>
      </c>
      <c r="O33" s="5056">
        <f t="shared" si="11"/>
        <v>1</v>
      </c>
      <c r="P33" s="5057">
        <f t="shared" si="12"/>
        <v>10</v>
      </c>
    </row>
    <row r="34" spans="1:16" ht="60.75">
      <c r="A34" s="4884" t="s">
        <v>297</v>
      </c>
      <c r="B34" s="4894">
        <v>0</v>
      </c>
      <c r="C34" s="5019">
        <v>0</v>
      </c>
      <c r="D34" s="5020">
        <f t="shared" si="7"/>
        <v>0</v>
      </c>
      <c r="E34" s="4894">
        <v>1</v>
      </c>
      <c r="F34" s="5019">
        <v>0</v>
      </c>
      <c r="G34" s="5020">
        <f t="shared" si="8"/>
        <v>1</v>
      </c>
      <c r="H34" s="4875">
        <v>7</v>
      </c>
      <c r="I34" s="4864">
        <v>0</v>
      </c>
      <c r="J34" s="5020">
        <f t="shared" si="9"/>
        <v>7</v>
      </c>
      <c r="K34" s="4875">
        <v>0</v>
      </c>
      <c r="L34" s="5019">
        <v>0</v>
      </c>
      <c r="M34" s="5039">
        <f t="shared" si="10"/>
        <v>0</v>
      </c>
      <c r="N34" s="5055">
        <f t="shared" si="11"/>
        <v>8</v>
      </c>
      <c r="O34" s="5056">
        <f t="shared" si="11"/>
        <v>0</v>
      </c>
      <c r="P34" s="5057">
        <f t="shared" si="12"/>
        <v>8</v>
      </c>
    </row>
    <row r="35" spans="1:16" ht="24" customHeight="1">
      <c r="A35" s="4884" t="s">
        <v>360</v>
      </c>
      <c r="B35" s="4894">
        <v>10</v>
      </c>
      <c r="C35" s="5019">
        <v>0</v>
      </c>
      <c r="D35" s="5020">
        <f t="shared" si="7"/>
        <v>10</v>
      </c>
      <c r="E35" s="4894">
        <v>10</v>
      </c>
      <c r="F35" s="5019">
        <v>0</v>
      </c>
      <c r="G35" s="5020">
        <f t="shared" si="8"/>
        <v>10</v>
      </c>
      <c r="H35" s="4875">
        <v>0</v>
      </c>
      <c r="I35" s="4864">
        <v>0</v>
      </c>
      <c r="J35" s="5020">
        <f t="shared" si="9"/>
        <v>0</v>
      </c>
      <c r="K35" s="4875">
        <v>0</v>
      </c>
      <c r="L35" s="5019">
        <v>0</v>
      </c>
      <c r="M35" s="5039">
        <f t="shared" si="10"/>
        <v>0</v>
      </c>
      <c r="N35" s="5055">
        <f t="shared" si="11"/>
        <v>20</v>
      </c>
      <c r="O35" s="5056">
        <f t="shared" si="11"/>
        <v>0</v>
      </c>
      <c r="P35" s="5057">
        <f t="shared" si="12"/>
        <v>20</v>
      </c>
    </row>
    <row r="36" spans="1:16" ht="57" customHeight="1">
      <c r="A36" s="4884" t="s">
        <v>298</v>
      </c>
      <c r="B36" s="4894">
        <v>0</v>
      </c>
      <c r="C36" s="5019">
        <v>0</v>
      </c>
      <c r="D36" s="5020">
        <f t="shared" si="7"/>
        <v>0</v>
      </c>
      <c r="E36" s="4894">
        <v>0</v>
      </c>
      <c r="F36" s="5019">
        <v>0</v>
      </c>
      <c r="G36" s="5020">
        <f t="shared" si="8"/>
        <v>0</v>
      </c>
      <c r="H36" s="4875">
        <v>15</v>
      </c>
      <c r="I36" s="4864">
        <v>0</v>
      </c>
      <c r="J36" s="5020">
        <f t="shared" si="9"/>
        <v>15</v>
      </c>
      <c r="K36" s="4875">
        <v>20</v>
      </c>
      <c r="L36" s="5019">
        <v>0</v>
      </c>
      <c r="M36" s="5039">
        <f t="shared" si="10"/>
        <v>20</v>
      </c>
      <c r="N36" s="5055">
        <f t="shared" si="11"/>
        <v>35</v>
      </c>
      <c r="O36" s="5056">
        <f t="shared" si="11"/>
        <v>0</v>
      </c>
      <c r="P36" s="5057">
        <f t="shared" si="12"/>
        <v>35</v>
      </c>
    </row>
    <row r="37" spans="1:16" ht="24" customHeight="1">
      <c r="A37" s="4884" t="s">
        <v>361</v>
      </c>
      <c r="B37" s="4894">
        <v>10</v>
      </c>
      <c r="C37" s="5019">
        <v>0</v>
      </c>
      <c r="D37" s="5020">
        <f t="shared" si="7"/>
        <v>10</v>
      </c>
      <c r="E37" s="4894">
        <v>12</v>
      </c>
      <c r="F37" s="5019">
        <v>1</v>
      </c>
      <c r="G37" s="5020">
        <f t="shared" si="8"/>
        <v>13</v>
      </c>
      <c r="H37" s="4875">
        <v>0</v>
      </c>
      <c r="I37" s="4864">
        <v>0</v>
      </c>
      <c r="J37" s="5020">
        <f t="shared" si="9"/>
        <v>0</v>
      </c>
      <c r="K37" s="4875">
        <v>0</v>
      </c>
      <c r="L37" s="5019">
        <v>0</v>
      </c>
      <c r="M37" s="5039">
        <f t="shared" si="10"/>
        <v>0</v>
      </c>
      <c r="N37" s="5055">
        <f t="shared" si="11"/>
        <v>22</v>
      </c>
      <c r="O37" s="5056">
        <f t="shared" si="11"/>
        <v>1</v>
      </c>
      <c r="P37" s="5057">
        <f t="shared" si="12"/>
        <v>23</v>
      </c>
    </row>
    <row r="38" spans="1:16" ht="66" customHeight="1">
      <c r="A38" s="4884" t="s">
        <v>299</v>
      </c>
      <c r="B38" s="4894">
        <v>0</v>
      </c>
      <c r="C38" s="5019">
        <v>0</v>
      </c>
      <c r="D38" s="5020">
        <f t="shared" si="7"/>
        <v>0</v>
      </c>
      <c r="E38" s="4894">
        <v>0</v>
      </c>
      <c r="F38" s="5019">
        <v>0</v>
      </c>
      <c r="G38" s="5020">
        <v>0</v>
      </c>
      <c r="H38" s="4875">
        <v>12</v>
      </c>
      <c r="I38" s="4864">
        <v>0</v>
      </c>
      <c r="J38" s="5020">
        <f t="shared" si="9"/>
        <v>12</v>
      </c>
      <c r="K38" s="4875">
        <v>7</v>
      </c>
      <c r="L38" s="5019">
        <v>0</v>
      </c>
      <c r="M38" s="5039">
        <f t="shared" si="10"/>
        <v>7</v>
      </c>
      <c r="N38" s="5055">
        <f t="shared" si="11"/>
        <v>19</v>
      </c>
      <c r="O38" s="5056">
        <f t="shared" si="11"/>
        <v>0</v>
      </c>
      <c r="P38" s="5057">
        <f t="shared" si="12"/>
        <v>19</v>
      </c>
    </row>
    <row r="39" spans="1:16" ht="24.95" customHeight="1">
      <c r="A39" s="4884" t="s">
        <v>355</v>
      </c>
      <c r="B39" s="4894">
        <v>10</v>
      </c>
      <c r="C39" s="5019">
        <v>2</v>
      </c>
      <c r="D39" s="5020">
        <f t="shared" si="7"/>
        <v>12</v>
      </c>
      <c r="E39" s="4894">
        <v>10</v>
      </c>
      <c r="F39" s="5019">
        <v>1</v>
      </c>
      <c r="G39" s="5020">
        <f t="shared" si="8"/>
        <v>11</v>
      </c>
      <c r="H39" s="4875">
        <v>0</v>
      </c>
      <c r="I39" s="4864">
        <v>0</v>
      </c>
      <c r="J39" s="5020">
        <f t="shared" si="9"/>
        <v>0</v>
      </c>
      <c r="K39" s="4875">
        <v>0</v>
      </c>
      <c r="L39" s="5019">
        <v>0</v>
      </c>
      <c r="M39" s="5039">
        <f t="shared" si="10"/>
        <v>0</v>
      </c>
      <c r="N39" s="5055">
        <f t="shared" si="11"/>
        <v>20</v>
      </c>
      <c r="O39" s="5056">
        <f t="shared" si="11"/>
        <v>3</v>
      </c>
      <c r="P39" s="5057">
        <f t="shared" si="12"/>
        <v>23</v>
      </c>
    </row>
    <row r="40" spans="1:16" ht="56.25">
      <c r="A40" s="4891" t="s">
        <v>300</v>
      </c>
      <c r="B40" s="4894">
        <v>0</v>
      </c>
      <c r="C40" s="5019">
        <v>0</v>
      </c>
      <c r="D40" s="5020">
        <f t="shared" si="7"/>
        <v>0</v>
      </c>
      <c r="E40" s="4894">
        <v>1</v>
      </c>
      <c r="F40" s="5019">
        <v>0</v>
      </c>
      <c r="G40" s="5020">
        <f t="shared" si="8"/>
        <v>1</v>
      </c>
      <c r="H40" s="4875">
        <v>9</v>
      </c>
      <c r="I40" s="4864">
        <v>0</v>
      </c>
      <c r="J40" s="5020">
        <f t="shared" si="9"/>
        <v>9</v>
      </c>
      <c r="K40" s="4875">
        <v>0</v>
      </c>
      <c r="L40" s="5019">
        <v>0</v>
      </c>
      <c r="M40" s="5039">
        <f t="shared" si="10"/>
        <v>0</v>
      </c>
      <c r="N40" s="5055">
        <f t="shared" si="11"/>
        <v>10</v>
      </c>
      <c r="O40" s="5056">
        <f t="shared" si="11"/>
        <v>0</v>
      </c>
      <c r="P40" s="5057">
        <f t="shared" si="12"/>
        <v>10</v>
      </c>
    </row>
    <row r="41" spans="1:16" ht="25.5" customHeight="1">
      <c r="A41" s="4876" t="s">
        <v>356</v>
      </c>
      <c r="B41" s="4894">
        <v>10</v>
      </c>
      <c r="C41" s="5019">
        <v>0</v>
      </c>
      <c r="D41" s="5020">
        <f t="shared" si="7"/>
        <v>10</v>
      </c>
      <c r="E41" s="4894">
        <v>8</v>
      </c>
      <c r="F41" s="5019">
        <v>0</v>
      </c>
      <c r="G41" s="5020">
        <f t="shared" si="8"/>
        <v>8</v>
      </c>
      <c r="H41" s="4875">
        <v>0</v>
      </c>
      <c r="I41" s="4864">
        <v>0</v>
      </c>
      <c r="J41" s="5020">
        <f t="shared" si="9"/>
        <v>0</v>
      </c>
      <c r="K41" s="4875">
        <v>0</v>
      </c>
      <c r="L41" s="5019">
        <v>0</v>
      </c>
      <c r="M41" s="5039">
        <f t="shared" si="10"/>
        <v>0</v>
      </c>
      <c r="N41" s="5055">
        <f t="shared" si="11"/>
        <v>18</v>
      </c>
      <c r="O41" s="5056">
        <f t="shared" si="11"/>
        <v>0</v>
      </c>
      <c r="P41" s="5057">
        <f t="shared" si="12"/>
        <v>18</v>
      </c>
    </row>
    <row r="42" spans="1:16" ht="27" customHeight="1">
      <c r="A42" s="4884" t="s">
        <v>301</v>
      </c>
      <c r="B42" s="4894">
        <v>0</v>
      </c>
      <c r="C42" s="5019">
        <v>0</v>
      </c>
      <c r="D42" s="5020">
        <f t="shared" si="7"/>
        <v>0</v>
      </c>
      <c r="E42" s="4894">
        <v>0</v>
      </c>
      <c r="F42" s="5019">
        <v>0</v>
      </c>
      <c r="G42" s="5020">
        <f t="shared" si="8"/>
        <v>0</v>
      </c>
      <c r="H42" s="4875">
        <v>0</v>
      </c>
      <c r="I42" s="4864">
        <v>0</v>
      </c>
      <c r="J42" s="5020">
        <f t="shared" si="9"/>
        <v>0</v>
      </c>
      <c r="K42" s="4875">
        <v>10</v>
      </c>
      <c r="L42" s="5019">
        <v>0</v>
      </c>
      <c r="M42" s="5039">
        <f t="shared" si="10"/>
        <v>10</v>
      </c>
      <c r="N42" s="5055">
        <f t="shared" si="11"/>
        <v>10</v>
      </c>
      <c r="O42" s="5056">
        <f t="shared" si="11"/>
        <v>0</v>
      </c>
      <c r="P42" s="5057">
        <f t="shared" si="12"/>
        <v>10</v>
      </c>
    </row>
    <row r="43" spans="1:16" ht="24" customHeight="1">
      <c r="A43" s="4876" t="s">
        <v>357</v>
      </c>
      <c r="B43" s="4894">
        <v>10</v>
      </c>
      <c r="C43" s="5019">
        <v>1</v>
      </c>
      <c r="D43" s="5020">
        <f t="shared" si="7"/>
        <v>11</v>
      </c>
      <c r="E43" s="4894">
        <v>10</v>
      </c>
      <c r="F43" s="5019">
        <v>3</v>
      </c>
      <c r="G43" s="5020">
        <f t="shared" si="8"/>
        <v>13</v>
      </c>
      <c r="H43" s="4875">
        <v>0</v>
      </c>
      <c r="I43" s="4864">
        <v>0</v>
      </c>
      <c r="J43" s="5020">
        <f t="shared" si="9"/>
        <v>0</v>
      </c>
      <c r="K43" s="4875">
        <v>0</v>
      </c>
      <c r="L43" s="5019">
        <v>0</v>
      </c>
      <c r="M43" s="5039">
        <f t="shared" si="10"/>
        <v>0</v>
      </c>
      <c r="N43" s="5055">
        <f t="shared" si="11"/>
        <v>20</v>
      </c>
      <c r="O43" s="5056">
        <f t="shared" si="11"/>
        <v>4</v>
      </c>
      <c r="P43" s="5057">
        <f t="shared" si="12"/>
        <v>24</v>
      </c>
    </row>
    <row r="44" spans="1:16" ht="41.25" customHeight="1">
      <c r="A44" s="4891" t="s">
        <v>303</v>
      </c>
      <c r="B44" s="4894">
        <v>0</v>
      </c>
      <c r="C44" s="5019">
        <v>0</v>
      </c>
      <c r="D44" s="5020">
        <f t="shared" si="7"/>
        <v>0</v>
      </c>
      <c r="E44" s="4894">
        <v>1</v>
      </c>
      <c r="F44" s="5019">
        <v>0</v>
      </c>
      <c r="G44" s="5020">
        <f t="shared" si="8"/>
        <v>1</v>
      </c>
      <c r="H44" s="4875">
        <v>10</v>
      </c>
      <c r="I44" s="4864">
        <v>0</v>
      </c>
      <c r="J44" s="5020">
        <f t="shared" si="9"/>
        <v>10</v>
      </c>
      <c r="K44" s="4875">
        <v>13</v>
      </c>
      <c r="L44" s="5019">
        <v>0</v>
      </c>
      <c r="M44" s="5039">
        <f t="shared" si="10"/>
        <v>13</v>
      </c>
      <c r="N44" s="5055">
        <f t="shared" si="11"/>
        <v>24</v>
      </c>
      <c r="O44" s="5056">
        <f t="shared" si="11"/>
        <v>0</v>
      </c>
      <c r="P44" s="5057">
        <f t="shared" si="12"/>
        <v>24</v>
      </c>
    </row>
    <row r="45" spans="1:16" ht="27" customHeight="1">
      <c r="A45" s="4884" t="s">
        <v>242</v>
      </c>
      <c r="B45" s="4894">
        <v>10</v>
      </c>
      <c r="C45" s="5019">
        <v>0</v>
      </c>
      <c r="D45" s="5020">
        <f t="shared" si="7"/>
        <v>10</v>
      </c>
      <c r="E45" s="4894">
        <v>11</v>
      </c>
      <c r="F45" s="5019">
        <v>0</v>
      </c>
      <c r="G45" s="5020">
        <f t="shared" si="8"/>
        <v>11</v>
      </c>
      <c r="H45" s="4875">
        <v>0</v>
      </c>
      <c r="I45" s="4864">
        <v>0</v>
      </c>
      <c r="J45" s="5020">
        <f t="shared" si="9"/>
        <v>0</v>
      </c>
      <c r="K45" s="4875">
        <v>0</v>
      </c>
      <c r="L45" s="5019">
        <v>0</v>
      </c>
      <c r="M45" s="5039">
        <f t="shared" si="10"/>
        <v>0</v>
      </c>
      <c r="N45" s="5055">
        <f t="shared" si="11"/>
        <v>21</v>
      </c>
      <c r="O45" s="5056">
        <f t="shared" si="11"/>
        <v>0</v>
      </c>
      <c r="P45" s="5057">
        <f t="shared" si="12"/>
        <v>21</v>
      </c>
    </row>
    <row r="46" spans="1:16" ht="42.75" customHeight="1" thickBot="1">
      <c r="A46" s="4891" t="s">
        <v>304</v>
      </c>
      <c r="B46" s="4894">
        <v>0</v>
      </c>
      <c r="C46" s="5019">
        <v>0</v>
      </c>
      <c r="D46" s="5020">
        <f t="shared" si="7"/>
        <v>0</v>
      </c>
      <c r="E46" s="4894">
        <v>1</v>
      </c>
      <c r="F46" s="5019">
        <v>0</v>
      </c>
      <c r="G46" s="5020">
        <f t="shared" si="8"/>
        <v>1</v>
      </c>
      <c r="H46" s="4875">
        <v>0</v>
      </c>
      <c r="I46" s="4864">
        <v>0</v>
      </c>
      <c r="J46" s="5020">
        <f t="shared" si="9"/>
        <v>0</v>
      </c>
      <c r="K46" s="4875">
        <v>0</v>
      </c>
      <c r="L46" s="5019">
        <v>0</v>
      </c>
      <c r="M46" s="5039">
        <f t="shared" si="10"/>
        <v>0</v>
      </c>
      <c r="N46" s="5055">
        <f t="shared" si="11"/>
        <v>1</v>
      </c>
      <c r="O46" s="5056">
        <f t="shared" si="11"/>
        <v>0</v>
      </c>
      <c r="P46" s="5057">
        <f t="shared" si="12"/>
        <v>1</v>
      </c>
    </row>
    <row r="47" spans="1:16" ht="21" thickBot="1">
      <c r="A47" s="4998" t="s">
        <v>17</v>
      </c>
      <c r="B47" s="4524">
        <f t="shared" ref="B47:P47" si="13">SUM(B30:B46)</f>
        <v>70</v>
      </c>
      <c r="C47" s="4862">
        <f t="shared" si="13"/>
        <v>4</v>
      </c>
      <c r="D47" s="5015">
        <f t="shared" si="13"/>
        <v>74</v>
      </c>
      <c r="E47" s="4524">
        <f t="shared" si="13"/>
        <v>99</v>
      </c>
      <c r="F47" s="4862">
        <f t="shared" si="13"/>
        <v>6</v>
      </c>
      <c r="G47" s="5015">
        <f t="shared" si="13"/>
        <v>105</v>
      </c>
      <c r="H47" s="4871">
        <f t="shared" si="13"/>
        <v>92</v>
      </c>
      <c r="I47" s="4872">
        <f t="shared" si="13"/>
        <v>3</v>
      </c>
      <c r="J47" s="5015">
        <f t="shared" si="13"/>
        <v>95</v>
      </c>
      <c r="K47" s="4871">
        <f t="shared" si="13"/>
        <v>103</v>
      </c>
      <c r="L47" s="4862">
        <f t="shared" si="13"/>
        <v>0</v>
      </c>
      <c r="M47" s="5035">
        <f t="shared" si="13"/>
        <v>103</v>
      </c>
      <c r="N47" s="4524">
        <f t="shared" si="13"/>
        <v>364</v>
      </c>
      <c r="O47" s="4862">
        <f t="shared" si="13"/>
        <v>13</v>
      </c>
      <c r="P47" s="5015">
        <f t="shared" si="13"/>
        <v>377</v>
      </c>
    </row>
    <row r="48" spans="1:16" ht="21" thickBot="1">
      <c r="A48" s="4999" t="s">
        <v>18</v>
      </c>
      <c r="B48" s="5017"/>
      <c r="C48" s="4867"/>
      <c r="D48" s="5008"/>
      <c r="E48" s="5023"/>
      <c r="F48" s="4873"/>
      <c r="G48" s="5025"/>
      <c r="H48" s="5003"/>
      <c r="I48" s="5028"/>
      <c r="J48" s="4873"/>
      <c r="K48" s="4873"/>
      <c r="L48" s="4873"/>
      <c r="M48" s="5040"/>
      <c r="N48" s="5051"/>
      <c r="O48" s="4868"/>
      <c r="P48" s="4869"/>
    </row>
    <row r="49" spans="1:16" ht="21" thickBot="1">
      <c r="A49" s="4994" t="s">
        <v>241</v>
      </c>
      <c r="B49" s="5017"/>
      <c r="C49" s="4867"/>
      <c r="D49" s="5008"/>
      <c r="E49" s="5026"/>
      <c r="F49" s="4877"/>
      <c r="G49" s="5008"/>
      <c r="H49" s="5004"/>
      <c r="I49" s="5029"/>
      <c r="J49" s="4867"/>
      <c r="K49" s="4877"/>
      <c r="L49" s="4877"/>
      <c r="M49" s="5038"/>
      <c r="N49" s="5051"/>
      <c r="O49" s="4868"/>
      <c r="P49" s="4869"/>
    </row>
    <row r="50" spans="1:16" ht="60.75">
      <c r="A50" s="4892" t="s">
        <v>296</v>
      </c>
      <c r="B50" s="4893">
        <v>0</v>
      </c>
      <c r="C50" s="5018">
        <v>0</v>
      </c>
      <c r="D50" s="4531">
        <f>SUM(B50:C50)</f>
        <v>0</v>
      </c>
      <c r="E50" s="4893">
        <v>0</v>
      </c>
      <c r="F50" s="5018">
        <v>0</v>
      </c>
      <c r="G50" s="4531">
        <f>SUM(E50:F50)</f>
        <v>0</v>
      </c>
      <c r="H50" s="4889">
        <v>0</v>
      </c>
      <c r="I50" s="4890">
        <v>0</v>
      </c>
      <c r="J50" s="4531">
        <f>SUM(H50:I50)</f>
        <v>0</v>
      </c>
      <c r="K50" s="4895">
        <v>0</v>
      </c>
      <c r="L50" s="5030">
        <v>0</v>
      </c>
      <c r="M50" s="4510">
        <f>SUM(K50:L50)</f>
        <v>0</v>
      </c>
      <c r="N50" s="5052">
        <f>SUM(B50,E50,H50,K50)</f>
        <v>0</v>
      </c>
      <c r="O50" s="5053">
        <f>SUM(C50,F50,I50,L50)</f>
        <v>0</v>
      </c>
      <c r="P50" s="5054">
        <f>SUM(D50,G50,J50,M50)</f>
        <v>0</v>
      </c>
    </row>
    <row r="51" spans="1:16" ht="27" customHeight="1">
      <c r="A51" s="4884" t="s">
        <v>359</v>
      </c>
      <c r="B51" s="4894">
        <v>0</v>
      </c>
      <c r="C51" s="5019">
        <v>0</v>
      </c>
      <c r="D51" s="5020">
        <f t="shared" ref="D51:D64" si="14">SUM(B51:C51)</f>
        <v>0</v>
      </c>
      <c r="E51" s="4894">
        <v>0</v>
      </c>
      <c r="F51" s="5019">
        <v>1</v>
      </c>
      <c r="G51" s="5020">
        <f t="shared" ref="G51:G64" si="15">SUM(E51:F51)</f>
        <v>1</v>
      </c>
      <c r="H51" s="4875">
        <v>0</v>
      </c>
      <c r="I51" s="4864">
        <v>0</v>
      </c>
      <c r="J51" s="5020">
        <f t="shared" ref="J51:J64" si="16">SUM(H51:I51)</f>
        <v>0</v>
      </c>
      <c r="K51" s="4878">
        <v>0</v>
      </c>
      <c r="L51" s="5031">
        <v>0</v>
      </c>
      <c r="M51" s="5039">
        <f t="shared" ref="M51:M64" si="17">SUM(K51:L51)</f>
        <v>0</v>
      </c>
      <c r="N51" s="5055">
        <f t="shared" ref="N51:P64" si="18">SUM(B51,E51,H51,K51)</f>
        <v>0</v>
      </c>
      <c r="O51" s="5056">
        <f t="shared" si="18"/>
        <v>1</v>
      </c>
      <c r="P51" s="5057">
        <f t="shared" si="18"/>
        <v>1</v>
      </c>
    </row>
    <row r="52" spans="1:16" ht="60.75">
      <c r="A52" s="4884" t="s">
        <v>297</v>
      </c>
      <c r="B52" s="4894">
        <v>0</v>
      </c>
      <c r="C52" s="5019">
        <v>0</v>
      </c>
      <c r="D52" s="5020">
        <f t="shared" si="14"/>
        <v>0</v>
      </c>
      <c r="E52" s="4894">
        <v>0</v>
      </c>
      <c r="F52" s="5019">
        <v>0</v>
      </c>
      <c r="G52" s="5020">
        <f t="shared" si="15"/>
        <v>0</v>
      </c>
      <c r="H52" s="4875">
        <v>0</v>
      </c>
      <c r="I52" s="4864">
        <v>0</v>
      </c>
      <c r="J52" s="5020">
        <f t="shared" si="16"/>
        <v>0</v>
      </c>
      <c r="K52" s="4878">
        <v>0</v>
      </c>
      <c r="L52" s="5031">
        <v>0</v>
      </c>
      <c r="M52" s="5039">
        <f t="shared" si="17"/>
        <v>0</v>
      </c>
      <c r="N52" s="5055">
        <f t="shared" si="18"/>
        <v>0</v>
      </c>
      <c r="O52" s="5056">
        <f t="shared" si="18"/>
        <v>0</v>
      </c>
      <c r="P52" s="5057">
        <f t="shared" si="18"/>
        <v>0</v>
      </c>
    </row>
    <row r="53" spans="1:16" ht="23.25" customHeight="1">
      <c r="A53" s="4884" t="s">
        <v>416</v>
      </c>
      <c r="B53" s="4894">
        <v>0</v>
      </c>
      <c r="C53" s="5019">
        <v>0</v>
      </c>
      <c r="D53" s="5020">
        <f t="shared" si="14"/>
        <v>0</v>
      </c>
      <c r="E53" s="4894">
        <v>0</v>
      </c>
      <c r="F53" s="5019">
        <v>0</v>
      </c>
      <c r="G53" s="5020">
        <f t="shared" si="15"/>
        <v>0</v>
      </c>
      <c r="H53" s="4875">
        <v>0</v>
      </c>
      <c r="I53" s="4864">
        <v>0</v>
      </c>
      <c r="J53" s="5020">
        <f t="shared" si="16"/>
        <v>0</v>
      </c>
      <c r="K53" s="4878">
        <v>0</v>
      </c>
      <c r="L53" s="5031">
        <v>0</v>
      </c>
      <c r="M53" s="5039">
        <f t="shared" si="17"/>
        <v>0</v>
      </c>
      <c r="N53" s="5055">
        <f t="shared" si="18"/>
        <v>0</v>
      </c>
      <c r="O53" s="5056">
        <f t="shared" si="18"/>
        <v>0</v>
      </c>
      <c r="P53" s="5057">
        <f t="shared" si="18"/>
        <v>0</v>
      </c>
    </row>
    <row r="54" spans="1:16" ht="62.25" customHeight="1">
      <c r="A54" s="4884" t="s">
        <v>298</v>
      </c>
      <c r="B54" s="4894">
        <v>0</v>
      </c>
      <c r="C54" s="5019">
        <v>0</v>
      </c>
      <c r="D54" s="5020">
        <f t="shared" si="14"/>
        <v>0</v>
      </c>
      <c r="E54" s="4894">
        <v>0</v>
      </c>
      <c r="F54" s="5019">
        <v>0</v>
      </c>
      <c r="G54" s="5020">
        <f t="shared" si="15"/>
        <v>0</v>
      </c>
      <c r="H54" s="4875">
        <v>1</v>
      </c>
      <c r="I54" s="4864">
        <v>0</v>
      </c>
      <c r="J54" s="5020">
        <f t="shared" si="16"/>
        <v>1</v>
      </c>
      <c r="K54" s="4878">
        <v>0</v>
      </c>
      <c r="L54" s="5031">
        <v>0</v>
      </c>
      <c r="M54" s="5039">
        <f t="shared" si="17"/>
        <v>0</v>
      </c>
      <c r="N54" s="5055">
        <f t="shared" si="18"/>
        <v>1</v>
      </c>
      <c r="O54" s="5056">
        <f t="shared" si="18"/>
        <v>0</v>
      </c>
      <c r="P54" s="5057">
        <f t="shared" si="18"/>
        <v>1</v>
      </c>
    </row>
    <row r="55" spans="1:16" ht="25.5" customHeight="1">
      <c r="A55" s="4884" t="s">
        <v>361</v>
      </c>
      <c r="B55" s="4894">
        <v>0</v>
      </c>
      <c r="C55" s="5019">
        <v>0</v>
      </c>
      <c r="D55" s="5020">
        <f t="shared" si="14"/>
        <v>0</v>
      </c>
      <c r="E55" s="4894">
        <v>0</v>
      </c>
      <c r="F55" s="5019">
        <v>1</v>
      </c>
      <c r="G55" s="5020">
        <f t="shared" si="15"/>
        <v>1</v>
      </c>
      <c r="H55" s="4875">
        <v>0</v>
      </c>
      <c r="I55" s="4864">
        <v>0</v>
      </c>
      <c r="J55" s="5020">
        <f t="shared" si="16"/>
        <v>0</v>
      </c>
      <c r="K55" s="4878">
        <v>0</v>
      </c>
      <c r="L55" s="5031">
        <v>0</v>
      </c>
      <c r="M55" s="5039">
        <f t="shared" si="17"/>
        <v>0</v>
      </c>
      <c r="N55" s="5055">
        <f t="shared" si="18"/>
        <v>0</v>
      </c>
      <c r="O55" s="5056">
        <f t="shared" si="18"/>
        <v>1</v>
      </c>
      <c r="P55" s="5057">
        <f t="shared" si="18"/>
        <v>1</v>
      </c>
    </row>
    <row r="56" spans="1:16" ht="60.75">
      <c r="A56" s="4884" t="s">
        <v>299</v>
      </c>
      <c r="B56" s="4894">
        <v>0</v>
      </c>
      <c r="C56" s="5019">
        <v>0</v>
      </c>
      <c r="D56" s="5020">
        <f t="shared" si="14"/>
        <v>0</v>
      </c>
      <c r="E56" s="4894">
        <v>0</v>
      </c>
      <c r="F56" s="5019">
        <v>0</v>
      </c>
      <c r="G56" s="5020">
        <f t="shared" si="15"/>
        <v>0</v>
      </c>
      <c r="H56" s="4875">
        <v>0</v>
      </c>
      <c r="I56" s="4864">
        <v>0</v>
      </c>
      <c r="J56" s="5020">
        <f t="shared" si="16"/>
        <v>0</v>
      </c>
      <c r="K56" s="4878">
        <v>0</v>
      </c>
      <c r="L56" s="5031">
        <v>0</v>
      </c>
      <c r="M56" s="5039">
        <f t="shared" si="17"/>
        <v>0</v>
      </c>
      <c r="N56" s="5055">
        <f t="shared" si="18"/>
        <v>0</v>
      </c>
      <c r="O56" s="5056">
        <f t="shared" si="18"/>
        <v>0</v>
      </c>
      <c r="P56" s="5057">
        <f t="shared" si="18"/>
        <v>0</v>
      </c>
    </row>
    <row r="57" spans="1:16">
      <c r="A57" s="4884" t="s">
        <v>360</v>
      </c>
      <c r="B57" s="4894">
        <v>0</v>
      </c>
      <c r="C57" s="5019">
        <v>1</v>
      </c>
      <c r="D57" s="5020">
        <f t="shared" si="14"/>
        <v>1</v>
      </c>
      <c r="E57" s="4894">
        <v>0</v>
      </c>
      <c r="F57" s="5019">
        <v>0</v>
      </c>
      <c r="G57" s="5020">
        <f t="shared" si="15"/>
        <v>0</v>
      </c>
      <c r="H57" s="4875">
        <v>0</v>
      </c>
      <c r="I57" s="4864">
        <v>0</v>
      </c>
      <c r="J57" s="5020">
        <f t="shared" si="16"/>
        <v>0</v>
      </c>
      <c r="K57" s="4878">
        <v>0</v>
      </c>
      <c r="L57" s="5031">
        <v>0</v>
      </c>
      <c r="M57" s="5039">
        <f t="shared" si="17"/>
        <v>0</v>
      </c>
      <c r="N57" s="5055">
        <f t="shared" si="18"/>
        <v>0</v>
      </c>
      <c r="O57" s="5056">
        <f t="shared" si="18"/>
        <v>1</v>
      </c>
      <c r="P57" s="5057">
        <f t="shared" si="18"/>
        <v>1</v>
      </c>
    </row>
    <row r="58" spans="1:16" ht="63.75" customHeight="1">
      <c r="A58" s="4883" t="s">
        <v>300</v>
      </c>
      <c r="B58" s="4894">
        <v>0</v>
      </c>
      <c r="C58" s="5019">
        <v>0</v>
      </c>
      <c r="D58" s="5020">
        <f t="shared" si="14"/>
        <v>0</v>
      </c>
      <c r="E58" s="4894">
        <v>0</v>
      </c>
      <c r="F58" s="5019">
        <v>0</v>
      </c>
      <c r="G58" s="5020">
        <f t="shared" si="15"/>
        <v>0</v>
      </c>
      <c r="H58" s="4875">
        <v>0</v>
      </c>
      <c r="I58" s="4864">
        <v>0</v>
      </c>
      <c r="J58" s="5020">
        <f t="shared" si="16"/>
        <v>0</v>
      </c>
      <c r="K58" s="4878">
        <v>0</v>
      </c>
      <c r="L58" s="5031">
        <v>0</v>
      </c>
      <c r="M58" s="5039">
        <f t="shared" si="17"/>
        <v>0</v>
      </c>
      <c r="N58" s="5055">
        <f t="shared" si="18"/>
        <v>0</v>
      </c>
      <c r="O58" s="5056">
        <f t="shared" si="18"/>
        <v>0</v>
      </c>
      <c r="P58" s="5057">
        <f t="shared" si="18"/>
        <v>0</v>
      </c>
    </row>
    <row r="59" spans="1:16" ht="29.25" customHeight="1">
      <c r="A59" s="4884" t="s">
        <v>301</v>
      </c>
      <c r="B59" s="4894">
        <v>0</v>
      </c>
      <c r="C59" s="5019">
        <v>0</v>
      </c>
      <c r="D59" s="5020">
        <f t="shared" si="14"/>
        <v>0</v>
      </c>
      <c r="E59" s="4894">
        <v>0</v>
      </c>
      <c r="F59" s="5019">
        <v>0</v>
      </c>
      <c r="G59" s="5020">
        <f t="shared" si="15"/>
        <v>0</v>
      </c>
      <c r="H59" s="4875">
        <v>0</v>
      </c>
      <c r="I59" s="4864">
        <v>0</v>
      </c>
      <c r="J59" s="5020">
        <f t="shared" si="16"/>
        <v>0</v>
      </c>
      <c r="K59" s="4878">
        <v>0</v>
      </c>
      <c r="L59" s="5031">
        <v>0</v>
      </c>
      <c r="M59" s="5039">
        <f t="shared" si="17"/>
        <v>0</v>
      </c>
      <c r="N59" s="5055">
        <f t="shared" si="18"/>
        <v>0</v>
      </c>
      <c r="O59" s="5056">
        <f t="shared" si="18"/>
        <v>0</v>
      </c>
      <c r="P59" s="5057">
        <f t="shared" si="18"/>
        <v>0</v>
      </c>
    </row>
    <row r="60" spans="1:16" ht="37.5" customHeight="1">
      <c r="A60" s="4883" t="s">
        <v>302</v>
      </c>
      <c r="B60" s="4894">
        <v>0</v>
      </c>
      <c r="C60" s="5019">
        <v>0</v>
      </c>
      <c r="D60" s="5020">
        <f t="shared" si="14"/>
        <v>0</v>
      </c>
      <c r="E60" s="4894">
        <v>0</v>
      </c>
      <c r="F60" s="5019">
        <v>0</v>
      </c>
      <c r="G60" s="5020">
        <f t="shared" si="15"/>
        <v>0</v>
      </c>
      <c r="H60" s="4875">
        <v>0</v>
      </c>
      <c r="I60" s="4864">
        <v>0</v>
      </c>
      <c r="J60" s="5020">
        <f t="shared" si="16"/>
        <v>0</v>
      </c>
      <c r="K60" s="4878">
        <v>0</v>
      </c>
      <c r="L60" s="5031">
        <v>0</v>
      </c>
      <c r="M60" s="5039">
        <f t="shared" si="17"/>
        <v>0</v>
      </c>
      <c r="N60" s="5055">
        <f t="shared" si="18"/>
        <v>0</v>
      </c>
      <c r="O60" s="5056">
        <f t="shared" si="18"/>
        <v>0</v>
      </c>
      <c r="P60" s="5057">
        <f t="shared" si="18"/>
        <v>0</v>
      </c>
    </row>
    <row r="61" spans="1:16" ht="36" customHeight="1">
      <c r="A61" s="4883" t="s">
        <v>303</v>
      </c>
      <c r="B61" s="4894">
        <v>0</v>
      </c>
      <c r="C61" s="5019">
        <v>0</v>
      </c>
      <c r="D61" s="5020">
        <f t="shared" si="14"/>
        <v>0</v>
      </c>
      <c r="E61" s="4894">
        <v>0</v>
      </c>
      <c r="F61" s="5019">
        <v>0</v>
      </c>
      <c r="G61" s="5020">
        <f t="shared" si="15"/>
        <v>0</v>
      </c>
      <c r="H61" s="4875">
        <v>0</v>
      </c>
      <c r="I61" s="4864">
        <v>0</v>
      </c>
      <c r="J61" s="5020">
        <f t="shared" si="16"/>
        <v>0</v>
      </c>
      <c r="K61" s="4878">
        <v>0</v>
      </c>
      <c r="L61" s="5031">
        <v>0</v>
      </c>
      <c r="M61" s="5039">
        <f t="shared" si="17"/>
        <v>0</v>
      </c>
      <c r="N61" s="5055">
        <f t="shared" si="18"/>
        <v>0</v>
      </c>
      <c r="O61" s="5056">
        <f t="shared" si="18"/>
        <v>0</v>
      </c>
      <c r="P61" s="5057">
        <f t="shared" si="18"/>
        <v>0</v>
      </c>
    </row>
    <row r="62" spans="1:16" ht="33" customHeight="1">
      <c r="A62" s="4884" t="s">
        <v>242</v>
      </c>
      <c r="B62" s="4894">
        <v>0</v>
      </c>
      <c r="C62" s="5019">
        <v>0</v>
      </c>
      <c r="D62" s="5020">
        <f t="shared" si="14"/>
        <v>0</v>
      </c>
      <c r="E62" s="4894">
        <v>0</v>
      </c>
      <c r="F62" s="5019">
        <v>0</v>
      </c>
      <c r="G62" s="5020">
        <f t="shared" si="15"/>
        <v>0</v>
      </c>
      <c r="H62" s="4875">
        <v>0</v>
      </c>
      <c r="I62" s="4864">
        <v>0</v>
      </c>
      <c r="J62" s="5020">
        <f t="shared" si="16"/>
        <v>0</v>
      </c>
      <c r="K62" s="4878">
        <v>0</v>
      </c>
      <c r="L62" s="5031">
        <v>0</v>
      </c>
      <c r="M62" s="5039">
        <f t="shared" si="17"/>
        <v>0</v>
      </c>
      <c r="N62" s="5055">
        <f t="shared" si="18"/>
        <v>0</v>
      </c>
      <c r="O62" s="5056">
        <f t="shared" si="18"/>
        <v>0</v>
      </c>
      <c r="P62" s="5057">
        <f t="shared" si="18"/>
        <v>0</v>
      </c>
    </row>
    <row r="63" spans="1:16" ht="26.25" customHeight="1">
      <c r="A63" s="4884" t="s">
        <v>243</v>
      </c>
      <c r="B63" s="4894">
        <v>0</v>
      </c>
      <c r="C63" s="5019">
        <v>0</v>
      </c>
      <c r="D63" s="5020">
        <f t="shared" si="14"/>
        <v>0</v>
      </c>
      <c r="E63" s="4894">
        <v>0</v>
      </c>
      <c r="F63" s="5019">
        <v>0</v>
      </c>
      <c r="G63" s="5020">
        <f t="shared" si="15"/>
        <v>0</v>
      </c>
      <c r="H63" s="4875">
        <v>0</v>
      </c>
      <c r="I63" s="4864">
        <v>0</v>
      </c>
      <c r="J63" s="5020">
        <f t="shared" si="16"/>
        <v>0</v>
      </c>
      <c r="K63" s="4878">
        <v>0</v>
      </c>
      <c r="L63" s="5031">
        <v>0</v>
      </c>
      <c r="M63" s="5039">
        <f t="shared" si="17"/>
        <v>0</v>
      </c>
      <c r="N63" s="5055">
        <f t="shared" si="18"/>
        <v>0</v>
      </c>
      <c r="O63" s="5056">
        <f t="shared" si="18"/>
        <v>0</v>
      </c>
      <c r="P63" s="5057">
        <f t="shared" si="18"/>
        <v>0</v>
      </c>
    </row>
    <row r="64" spans="1:16" ht="40.5" customHeight="1" thickBot="1">
      <c r="A64" s="4883" t="s">
        <v>304</v>
      </c>
      <c r="B64" s="4894">
        <v>0</v>
      </c>
      <c r="C64" s="5019">
        <v>0</v>
      </c>
      <c r="D64" s="5020">
        <f t="shared" si="14"/>
        <v>0</v>
      </c>
      <c r="E64" s="4894">
        <v>0</v>
      </c>
      <c r="F64" s="5019">
        <v>0</v>
      </c>
      <c r="G64" s="5020">
        <f t="shared" si="15"/>
        <v>0</v>
      </c>
      <c r="H64" s="4875">
        <v>0</v>
      </c>
      <c r="I64" s="4864">
        <v>0</v>
      </c>
      <c r="J64" s="5020">
        <f t="shared" si="16"/>
        <v>0</v>
      </c>
      <c r="K64" s="4878">
        <v>0</v>
      </c>
      <c r="L64" s="5031">
        <v>0</v>
      </c>
      <c r="M64" s="5039">
        <f t="shared" si="17"/>
        <v>0</v>
      </c>
      <c r="N64" s="5055">
        <f t="shared" si="18"/>
        <v>0</v>
      </c>
      <c r="O64" s="5056">
        <f t="shared" si="18"/>
        <v>0</v>
      </c>
      <c r="P64" s="5057">
        <f t="shared" si="18"/>
        <v>0</v>
      </c>
    </row>
    <row r="65" spans="1:16" ht="27" customHeight="1" thickBot="1">
      <c r="A65" s="4998" t="s">
        <v>19</v>
      </c>
      <c r="B65" s="4524">
        <f t="shared" ref="B65:P65" si="19">SUM(B50:B64)</f>
        <v>0</v>
      </c>
      <c r="C65" s="4862">
        <f t="shared" si="19"/>
        <v>1</v>
      </c>
      <c r="D65" s="5015">
        <f t="shared" si="19"/>
        <v>1</v>
      </c>
      <c r="E65" s="4524">
        <f t="shared" si="19"/>
        <v>0</v>
      </c>
      <c r="F65" s="4862">
        <f t="shared" si="19"/>
        <v>2</v>
      </c>
      <c r="G65" s="5015">
        <f t="shared" si="19"/>
        <v>2</v>
      </c>
      <c r="H65" s="4871">
        <f t="shared" si="19"/>
        <v>1</v>
      </c>
      <c r="I65" s="4872">
        <f t="shared" si="19"/>
        <v>0</v>
      </c>
      <c r="J65" s="5015">
        <f t="shared" si="19"/>
        <v>1</v>
      </c>
      <c r="K65" s="4871">
        <f t="shared" si="19"/>
        <v>0</v>
      </c>
      <c r="L65" s="4862">
        <f t="shared" si="19"/>
        <v>0</v>
      </c>
      <c r="M65" s="4511">
        <f t="shared" si="19"/>
        <v>0</v>
      </c>
      <c r="N65" s="4524">
        <f t="shared" si="19"/>
        <v>1</v>
      </c>
      <c r="O65" s="4862">
        <f t="shared" si="19"/>
        <v>3</v>
      </c>
      <c r="P65" s="5015">
        <f t="shared" si="19"/>
        <v>4</v>
      </c>
    </row>
    <row r="66" spans="1:16" ht="28.5" customHeight="1" thickBot="1">
      <c r="A66" s="5200" t="s">
        <v>207</v>
      </c>
      <c r="B66" s="5199">
        <f t="shared" ref="B66:P66" si="20">B65+B47</f>
        <v>70</v>
      </c>
      <c r="C66" s="5201">
        <f t="shared" si="20"/>
        <v>5</v>
      </c>
      <c r="D66" s="5202">
        <f t="shared" si="20"/>
        <v>75</v>
      </c>
      <c r="E66" s="5199">
        <f t="shared" si="20"/>
        <v>99</v>
      </c>
      <c r="F66" s="5203">
        <f t="shared" si="20"/>
        <v>8</v>
      </c>
      <c r="G66" s="5204">
        <f t="shared" si="20"/>
        <v>107</v>
      </c>
      <c r="H66" s="5205">
        <f t="shared" si="20"/>
        <v>93</v>
      </c>
      <c r="I66" s="5201">
        <f t="shared" si="20"/>
        <v>3</v>
      </c>
      <c r="J66" s="5204">
        <f t="shared" si="20"/>
        <v>96</v>
      </c>
      <c r="K66" s="5205">
        <f t="shared" si="20"/>
        <v>103</v>
      </c>
      <c r="L66" s="5203">
        <f t="shared" si="20"/>
        <v>0</v>
      </c>
      <c r="M66" s="5206">
        <f t="shared" si="20"/>
        <v>103</v>
      </c>
      <c r="N66" s="5199">
        <f t="shared" si="20"/>
        <v>365</v>
      </c>
      <c r="O66" s="5203">
        <f t="shared" si="20"/>
        <v>16</v>
      </c>
      <c r="P66" s="5204">
        <f t="shared" si="20"/>
        <v>381</v>
      </c>
    </row>
    <row r="67" spans="1:16">
      <c r="A67" s="1437"/>
      <c r="B67" s="1438"/>
      <c r="C67" s="1438"/>
      <c r="D67" s="1438"/>
      <c r="E67" s="1438"/>
      <c r="F67" s="1438"/>
      <c r="G67" s="1438"/>
      <c r="H67" s="1438"/>
      <c r="I67" s="1438"/>
      <c r="J67" s="1438"/>
      <c r="K67" s="1438"/>
      <c r="L67" s="1438"/>
      <c r="M67" s="1438"/>
      <c r="N67" s="1438"/>
      <c r="O67" s="1438"/>
      <c r="P67" s="1438"/>
    </row>
    <row r="68" spans="1:16">
      <c r="A68" s="7085"/>
      <c r="B68" s="7085"/>
      <c r="C68" s="7085"/>
      <c r="D68" s="7085"/>
      <c r="E68" s="7085"/>
      <c r="F68" s="7085"/>
      <c r="G68" s="7085"/>
      <c r="H68" s="7085"/>
      <c r="I68" s="7085"/>
      <c r="J68" s="7085"/>
      <c r="K68" s="7085"/>
      <c r="L68" s="7085"/>
      <c r="M68" s="7085"/>
      <c r="N68" s="7085"/>
      <c r="O68" s="7085"/>
      <c r="P68" s="7085"/>
    </row>
    <row r="74" spans="1:16" ht="41.25" customHeight="1"/>
    <row r="82" spans="20:20" ht="42.75" customHeight="1"/>
    <row r="83" spans="20:20" ht="57" customHeight="1"/>
    <row r="84" spans="20:20" ht="57" customHeight="1"/>
    <row r="85" spans="20:20" ht="30.75" customHeight="1">
      <c r="T85" s="39" t="s">
        <v>28</v>
      </c>
    </row>
    <row r="93" spans="20:20" ht="39" customHeight="1"/>
  </sheetData>
  <mergeCells count="9">
    <mergeCell ref="A68:P68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Лист66">
    <tabColor rgb="FF00B050"/>
  </sheetPr>
  <dimension ref="A1:AB20"/>
  <sheetViews>
    <sheetView view="pageBreakPreview" zoomScale="50" zoomScaleNormal="50" zoomScaleSheetLayoutView="50" workbookViewId="0">
      <selection activeCell="J16" sqref="J15:J16"/>
    </sheetView>
  </sheetViews>
  <sheetFormatPr defaultRowHeight="20.25"/>
  <cols>
    <col min="1" max="1" width="98.7109375" style="27" customWidth="1"/>
    <col min="2" max="16" width="9.42578125" style="27" customWidth="1"/>
    <col min="17" max="17" width="11.42578125" style="27" customWidth="1"/>
    <col min="18" max="18" width="13.710937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7912" t="s">
        <v>305</v>
      </c>
      <c r="B1" s="7912"/>
      <c r="C1" s="7912"/>
      <c r="D1" s="7912"/>
      <c r="E1" s="7912"/>
      <c r="F1" s="7912"/>
      <c r="G1" s="7912"/>
      <c r="H1" s="7912"/>
      <c r="I1" s="7912"/>
      <c r="J1" s="7912"/>
      <c r="K1" s="7912"/>
      <c r="L1" s="7912"/>
      <c r="M1" s="7912"/>
      <c r="N1" s="7912"/>
      <c r="O1" s="7912"/>
      <c r="P1" s="7912"/>
      <c r="Q1" s="7912"/>
      <c r="R1" s="7912"/>
      <c r="S1" s="7912"/>
    </row>
    <row r="2" spans="1:28" ht="27.75" customHeight="1">
      <c r="A2" s="7997" t="s">
        <v>452</v>
      </c>
      <c r="B2" s="7997"/>
      <c r="C2" s="7997"/>
      <c r="D2" s="7997"/>
      <c r="E2" s="7997"/>
      <c r="F2" s="7997"/>
      <c r="G2" s="7997"/>
      <c r="H2" s="7997"/>
      <c r="I2" s="7997"/>
      <c r="J2" s="7997"/>
      <c r="K2" s="7997"/>
      <c r="L2" s="7997"/>
      <c r="M2" s="7997"/>
      <c r="N2" s="7997"/>
      <c r="O2" s="7997"/>
      <c r="P2" s="7997"/>
      <c r="Q2" s="7997"/>
      <c r="R2" s="7997"/>
      <c r="S2" s="7997"/>
    </row>
    <row r="3" spans="1:28" ht="15" customHeight="1" thickBot="1">
      <c r="A3" s="318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7998" t="s">
        <v>1</v>
      </c>
      <c r="B4" s="8001" t="s">
        <v>2</v>
      </c>
      <c r="C4" s="8041"/>
      <c r="D4" s="8041"/>
      <c r="E4" s="8001" t="s">
        <v>3</v>
      </c>
      <c r="F4" s="8041"/>
      <c r="G4" s="8005"/>
      <c r="H4" s="8044" t="s">
        <v>4</v>
      </c>
      <c r="I4" s="8041"/>
      <c r="J4" s="8041"/>
      <c r="K4" s="8001" t="s">
        <v>5</v>
      </c>
      <c r="L4" s="8041"/>
      <c r="M4" s="8005"/>
      <c r="N4" s="8001">
        <v>5</v>
      </c>
      <c r="O4" s="8041"/>
      <c r="P4" s="8041"/>
      <c r="Q4" s="8013" t="s">
        <v>22</v>
      </c>
      <c r="R4" s="8048"/>
      <c r="S4" s="8015"/>
    </row>
    <row r="5" spans="1:28" ht="21" customHeight="1" thickBot="1">
      <c r="A5" s="7999"/>
      <c r="B5" s="8003"/>
      <c r="C5" s="8004"/>
      <c r="D5" s="8004"/>
      <c r="E5" s="8006"/>
      <c r="F5" s="8042"/>
      <c r="G5" s="8043"/>
      <c r="H5" s="8042"/>
      <c r="I5" s="8042"/>
      <c r="J5" s="8042"/>
      <c r="K5" s="8045"/>
      <c r="L5" s="8046"/>
      <c r="M5" s="8047"/>
      <c r="N5" s="8003"/>
      <c r="O5" s="8004"/>
      <c r="P5" s="8004"/>
      <c r="Q5" s="8049"/>
      <c r="R5" s="8050"/>
      <c r="S5" s="8051"/>
    </row>
    <row r="6" spans="1:28" ht="174" customHeight="1" thickBot="1">
      <c r="A6" s="8000"/>
      <c r="B6" s="3274" t="s">
        <v>7</v>
      </c>
      <c r="C6" s="3274" t="s">
        <v>8</v>
      </c>
      <c r="D6" s="3274" t="s">
        <v>9</v>
      </c>
      <c r="E6" s="3274" t="s">
        <v>7</v>
      </c>
      <c r="F6" s="3274" t="s">
        <v>8</v>
      </c>
      <c r="G6" s="3274" t="s">
        <v>9</v>
      </c>
      <c r="H6" s="3274" t="s">
        <v>7</v>
      </c>
      <c r="I6" s="3274" t="s">
        <v>8</v>
      </c>
      <c r="J6" s="3274" t="s">
        <v>9</v>
      </c>
      <c r="K6" s="3274" t="s">
        <v>7</v>
      </c>
      <c r="L6" s="3274" t="s">
        <v>8</v>
      </c>
      <c r="M6" s="3274" t="s">
        <v>9</v>
      </c>
      <c r="N6" s="3274" t="s">
        <v>7</v>
      </c>
      <c r="O6" s="3274" t="s">
        <v>8</v>
      </c>
      <c r="P6" s="3274" t="s">
        <v>9</v>
      </c>
      <c r="Q6" s="3274" t="s">
        <v>7</v>
      </c>
      <c r="R6" s="3274" t="s">
        <v>8</v>
      </c>
      <c r="S6" s="3275" t="s">
        <v>9</v>
      </c>
    </row>
    <row r="7" spans="1:28" ht="34.5" customHeight="1" thickBot="1">
      <c r="A7" s="3426" t="s">
        <v>10</v>
      </c>
      <c r="B7" s="3432"/>
      <c r="C7" s="3433"/>
      <c r="D7" s="3434"/>
      <c r="E7" s="2701"/>
      <c r="F7" s="3278"/>
      <c r="G7" s="3456"/>
      <c r="H7" s="3432"/>
      <c r="I7" s="3433"/>
      <c r="J7" s="3434"/>
      <c r="K7" s="2701"/>
      <c r="L7" s="3278"/>
      <c r="M7" s="3456"/>
      <c r="N7" s="3432"/>
      <c r="O7" s="3433"/>
      <c r="P7" s="3434"/>
      <c r="Q7" s="3467"/>
      <c r="R7" s="3468"/>
      <c r="S7" s="3469"/>
    </row>
    <row r="8" spans="1:28" ht="27.75" customHeight="1" thickBot="1">
      <c r="A8" s="3422" t="s">
        <v>241</v>
      </c>
      <c r="B8" s="3435"/>
      <c r="C8" s="3436"/>
      <c r="D8" s="3437"/>
      <c r="E8" s="2702"/>
      <c r="F8" s="3280"/>
      <c r="G8" s="3457"/>
      <c r="H8" s="3435"/>
      <c r="I8" s="3436"/>
      <c r="J8" s="3437"/>
      <c r="K8" s="2702"/>
      <c r="L8" s="3280"/>
      <c r="M8" s="3457"/>
      <c r="N8" s="3435"/>
      <c r="O8" s="3436"/>
      <c r="P8" s="3437"/>
      <c r="Q8" s="3470"/>
      <c r="R8" s="3471"/>
      <c r="S8" s="3437"/>
      <c r="T8" s="242"/>
      <c r="U8" s="242"/>
      <c r="V8" s="242"/>
      <c r="W8" s="242"/>
      <c r="X8" s="242"/>
      <c r="Y8" s="38"/>
      <c r="Z8" s="38"/>
      <c r="AA8" s="38"/>
      <c r="AB8" s="38"/>
    </row>
    <row r="9" spans="1:28" ht="71.25" customHeight="1" thickBot="1">
      <c r="A9" s="3420" t="s">
        <v>306</v>
      </c>
      <c r="B9" s="3438">
        <v>0</v>
      </c>
      <c r="C9" s="3439">
        <v>0</v>
      </c>
      <c r="D9" s="3440">
        <f>B9+C9</f>
        <v>0</v>
      </c>
      <c r="E9" s="3429">
        <v>0</v>
      </c>
      <c r="F9" s="3463">
        <v>0</v>
      </c>
      <c r="G9" s="3481">
        <f>E9+F9</f>
        <v>0</v>
      </c>
      <c r="H9" s="3486">
        <v>9</v>
      </c>
      <c r="I9" s="3487">
        <v>1</v>
      </c>
      <c r="J9" s="3475">
        <f>H9+I9</f>
        <v>10</v>
      </c>
      <c r="K9" s="3462">
        <v>9</v>
      </c>
      <c r="L9" s="3465">
        <v>0</v>
      </c>
      <c r="M9" s="3481">
        <f>K9+L9</f>
        <v>9</v>
      </c>
      <c r="N9" s="3482">
        <v>2</v>
      </c>
      <c r="O9" s="3483">
        <v>0</v>
      </c>
      <c r="P9" s="3475">
        <f>N9+O9</f>
        <v>2</v>
      </c>
      <c r="Q9" s="3472">
        <f t="shared" ref="Q9:S9" si="0">N9+K9+H9+E9+B9</f>
        <v>20</v>
      </c>
      <c r="R9" s="3473">
        <f t="shared" si="0"/>
        <v>1</v>
      </c>
      <c r="S9" s="3440">
        <f t="shared" si="0"/>
        <v>21</v>
      </c>
    </row>
    <row r="10" spans="1:28" ht="26.25" customHeight="1" thickBot="1">
      <c r="A10" s="3426" t="s">
        <v>14</v>
      </c>
      <c r="B10" s="3441">
        <f t="shared" ref="B10:S10" si="1">SUM(B9:B9)</f>
        <v>0</v>
      </c>
      <c r="C10" s="3442">
        <f t="shared" si="1"/>
        <v>0</v>
      </c>
      <c r="D10" s="3443">
        <f t="shared" si="1"/>
        <v>0</v>
      </c>
      <c r="E10" s="1877">
        <f t="shared" si="1"/>
        <v>0</v>
      </c>
      <c r="F10" s="3458">
        <f t="shared" si="1"/>
        <v>0</v>
      </c>
      <c r="G10" s="3458">
        <f t="shared" si="1"/>
        <v>0</v>
      </c>
      <c r="H10" s="3441">
        <f t="shared" si="1"/>
        <v>9</v>
      </c>
      <c r="I10" s="3442">
        <f t="shared" si="1"/>
        <v>1</v>
      </c>
      <c r="J10" s="3476">
        <f t="shared" si="1"/>
        <v>10</v>
      </c>
      <c r="K10" s="1877">
        <f t="shared" si="1"/>
        <v>9</v>
      </c>
      <c r="L10" s="3458">
        <f t="shared" si="1"/>
        <v>0</v>
      </c>
      <c r="M10" s="3458">
        <f t="shared" si="1"/>
        <v>9</v>
      </c>
      <c r="N10" s="3441">
        <f t="shared" si="1"/>
        <v>2</v>
      </c>
      <c r="O10" s="3442">
        <f t="shared" si="1"/>
        <v>0</v>
      </c>
      <c r="P10" s="3476">
        <f t="shared" si="1"/>
        <v>2</v>
      </c>
      <c r="Q10" s="3441">
        <f t="shared" si="1"/>
        <v>20</v>
      </c>
      <c r="R10" s="3442">
        <f t="shared" si="1"/>
        <v>1</v>
      </c>
      <c r="S10" s="3443">
        <f t="shared" si="1"/>
        <v>21</v>
      </c>
    </row>
    <row r="11" spans="1:28" ht="29.25" customHeight="1" thickBot="1">
      <c r="A11" s="3427" t="s">
        <v>15</v>
      </c>
      <c r="B11" s="3441"/>
      <c r="C11" s="3442"/>
      <c r="D11" s="3437"/>
      <c r="E11" s="1877"/>
      <c r="F11" s="3458"/>
      <c r="G11" s="3458"/>
      <c r="H11" s="3441"/>
      <c r="I11" s="3442"/>
      <c r="J11" s="3476"/>
      <c r="K11" s="1877"/>
      <c r="L11" s="3458"/>
      <c r="M11" s="3458"/>
      <c r="N11" s="3441"/>
      <c r="O11" s="3442"/>
      <c r="P11" s="3476"/>
      <c r="Q11" s="3470"/>
      <c r="R11" s="3471"/>
      <c r="S11" s="3474"/>
    </row>
    <row r="12" spans="1:28" ht="30.75" customHeight="1" thickBot="1">
      <c r="A12" s="3427" t="s">
        <v>16</v>
      </c>
      <c r="B12" s="3444"/>
      <c r="C12" s="3445"/>
      <c r="D12" s="3437"/>
      <c r="E12" s="1878"/>
      <c r="F12" s="3460"/>
      <c r="G12" s="3458"/>
      <c r="H12" s="3444"/>
      <c r="I12" s="3445"/>
      <c r="J12" s="3476"/>
      <c r="K12" s="1878"/>
      <c r="L12" s="3460"/>
      <c r="M12" s="3458"/>
      <c r="N12" s="3441"/>
      <c r="O12" s="3442"/>
      <c r="P12" s="3476"/>
      <c r="Q12" s="3470"/>
      <c r="R12" s="3471"/>
      <c r="S12" s="3474"/>
    </row>
    <row r="13" spans="1:28" ht="36" customHeight="1" thickBot="1">
      <c r="A13" s="3422" t="s">
        <v>241</v>
      </c>
      <c r="B13" s="3446"/>
      <c r="C13" s="3447"/>
      <c r="D13" s="3448"/>
      <c r="E13" s="1879"/>
      <c r="F13" s="3459"/>
      <c r="G13" s="3459"/>
      <c r="H13" s="3446"/>
      <c r="I13" s="3447"/>
      <c r="J13" s="3477"/>
      <c r="K13" s="1879"/>
      <c r="L13" s="3459"/>
      <c r="M13" s="3459"/>
      <c r="N13" s="3446"/>
      <c r="O13" s="3447"/>
      <c r="P13" s="3477"/>
      <c r="Q13" s="3470"/>
      <c r="R13" s="3471"/>
      <c r="S13" s="3474"/>
    </row>
    <row r="14" spans="1:28" ht="67.5" customHeight="1" thickBot="1">
      <c r="A14" s="3420" t="s">
        <v>306</v>
      </c>
      <c r="B14" s="3438">
        <v>0</v>
      </c>
      <c r="C14" s="3439">
        <v>0</v>
      </c>
      <c r="D14" s="3440">
        <f>B14+C14</f>
        <v>0</v>
      </c>
      <c r="E14" s="2703">
        <v>0</v>
      </c>
      <c r="F14" s="2704">
        <v>0</v>
      </c>
      <c r="G14" s="3481">
        <f>E14+F14</f>
        <v>0</v>
      </c>
      <c r="H14" s="3464">
        <v>9</v>
      </c>
      <c r="I14" s="3488">
        <v>1</v>
      </c>
      <c r="J14" s="3475">
        <f>H14+I14</f>
        <v>10</v>
      </c>
      <c r="K14" s="3462">
        <v>9</v>
      </c>
      <c r="L14" s="3465">
        <v>0</v>
      </c>
      <c r="M14" s="3484">
        <f>K14+L14</f>
        <v>9</v>
      </c>
      <c r="N14" s="3450">
        <v>2</v>
      </c>
      <c r="O14" s="3451">
        <v>0</v>
      </c>
      <c r="P14" s="3478">
        <f>N14+O14</f>
        <v>2</v>
      </c>
      <c r="Q14" s="3472">
        <f t="shared" ref="Q14:S14" si="2">N14+K14+H14+E14+B14</f>
        <v>20</v>
      </c>
      <c r="R14" s="3473">
        <f t="shared" si="2"/>
        <v>1</v>
      </c>
      <c r="S14" s="3440">
        <f t="shared" si="2"/>
        <v>21</v>
      </c>
    </row>
    <row r="15" spans="1:28" ht="27" customHeight="1" thickBot="1">
      <c r="A15" s="3427" t="s">
        <v>17</v>
      </c>
      <c r="B15" s="3441">
        <f t="shared" ref="B15:S15" si="3">SUM(B14:B14)</f>
        <v>0</v>
      </c>
      <c r="C15" s="3442">
        <f t="shared" si="3"/>
        <v>0</v>
      </c>
      <c r="D15" s="3443">
        <f t="shared" si="3"/>
        <v>0</v>
      </c>
      <c r="E15" s="1877">
        <f t="shared" si="3"/>
        <v>0</v>
      </c>
      <c r="F15" s="3458">
        <f t="shared" si="3"/>
        <v>0</v>
      </c>
      <c r="G15" s="3458">
        <f t="shared" si="3"/>
        <v>0</v>
      </c>
      <c r="H15" s="3441">
        <f t="shared" si="3"/>
        <v>9</v>
      </c>
      <c r="I15" s="3442">
        <f t="shared" si="3"/>
        <v>1</v>
      </c>
      <c r="J15" s="3476">
        <f t="shared" si="3"/>
        <v>10</v>
      </c>
      <c r="K15" s="1877">
        <f t="shared" si="3"/>
        <v>9</v>
      </c>
      <c r="L15" s="3458">
        <f t="shared" si="3"/>
        <v>0</v>
      </c>
      <c r="M15" s="3458">
        <f t="shared" si="3"/>
        <v>9</v>
      </c>
      <c r="N15" s="3441">
        <f t="shared" si="3"/>
        <v>2</v>
      </c>
      <c r="O15" s="3442">
        <f t="shared" si="3"/>
        <v>0</v>
      </c>
      <c r="P15" s="3476">
        <f t="shared" si="3"/>
        <v>2</v>
      </c>
      <c r="Q15" s="3441">
        <f t="shared" si="3"/>
        <v>20</v>
      </c>
      <c r="R15" s="3442">
        <f t="shared" si="3"/>
        <v>1</v>
      </c>
      <c r="S15" s="3443">
        <f t="shared" si="3"/>
        <v>21</v>
      </c>
    </row>
    <row r="16" spans="1:28" ht="30" customHeight="1" thickBot="1">
      <c r="A16" s="3428" t="s">
        <v>18</v>
      </c>
      <c r="B16" s="3444"/>
      <c r="C16" s="3445"/>
      <c r="D16" s="3449"/>
      <c r="E16" s="1878"/>
      <c r="F16" s="3460"/>
      <c r="G16" s="3460"/>
      <c r="H16" s="3444"/>
      <c r="I16" s="3445"/>
      <c r="J16" s="3479"/>
      <c r="K16" s="1878"/>
      <c r="L16" s="3460"/>
      <c r="M16" s="3460"/>
      <c r="N16" s="3444"/>
      <c r="O16" s="3445"/>
      <c r="P16" s="3479"/>
      <c r="Q16" s="3470"/>
      <c r="R16" s="3471"/>
      <c r="S16" s="3474"/>
    </row>
    <row r="17" spans="1:19" ht="36" customHeight="1" thickBot="1">
      <c r="A17" s="3422" t="s">
        <v>241</v>
      </c>
      <c r="B17" s="3446"/>
      <c r="C17" s="3447"/>
      <c r="D17" s="3448"/>
      <c r="E17" s="1879"/>
      <c r="F17" s="3459"/>
      <c r="G17" s="3459"/>
      <c r="H17" s="3446"/>
      <c r="I17" s="3447"/>
      <c r="J17" s="3477"/>
      <c r="K17" s="1879"/>
      <c r="L17" s="3459"/>
      <c r="M17" s="3459"/>
      <c r="N17" s="3446"/>
      <c r="O17" s="3447"/>
      <c r="P17" s="3477"/>
      <c r="Q17" s="3470"/>
      <c r="R17" s="3471"/>
      <c r="S17" s="3474"/>
    </row>
    <row r="18" spans="1:19" ht="67.5" customHeight="1" thickBot="1">
      <c r="A18" s="3420" t="s">
        <v>306</v>
      </c>
      <c r="B18" s="3450">
        <v>0</v>
      </c>
      <c r="C18" s="3451">
        <v>0</v>
      </c>
      <c r="D18" s="3452">
        <f>B18+C18</f>
        <v>0</v>
      </c>
      <c r="E18" s="3430">
        <v>0</v>
      </c>
      <c r="F18" s="3466">
        <v>0</v>
      </c>
      <c r="G18" s="3489">
        <f>E18+F18</f>
        <v>0</v>
      </c>
      <c r="H18" s="3490">
        <v>0</v>
      </c>
      <c r="I18" s="3491">
        <v>0</v>
      </c>
      <c r="J18" s="3480">
        <f>H18+I18</f>
        <v>0</v>
      </c>
      <c r="K18" s="3430">
        <v>0</v>
      </c>
      <c r="L18" s="3466">
        <v>0</v>
      </c>
      <c r="M18" s="3485">
        <f>K18+L18</f>
        <v>0</v>
      </c>
      <c r="N18" s="3450">
        <v>0</v>
      </c>
      <c r="O18" s="3451">
        <v>0</v>
      </c>
      <c r="P18" s="3480">
        <f>N18+O18</f>
        <v>0</v>
      </c>
      <c r="Q18" s="3472">
        <f t="shared" ref="Q18:R18" si="4">B18+E18+H18+K18+N18</f>
        <v>0</v>
      </c>
      <c r="R18" s="3473">
        <f t="shared" si="4"/>
        <v>0</v>
      </c>
      <c r="S18" s="3440">
        <f>P18+M18+J18+G18+D18</f>
        <v>0</v>
      </c>
    </row>
    <row r="19" spans="1:19" ht="34.5" customHeight="1" thickBot="1">
      <c r="A19" s="3426" t="s">
        <v>19</v>
      </c>
      <c r="B19" s="3441">
        <f t="shared" ref="B19:S19" si="5">SUM(B18:B18)</f>
        <v>0</v>
      </c>
      <c r="C19" s="3442">
        <f t="shared" si="5"/>
        <v>0</v>
      </c>
      <c r="D19" s="3443">
        <f t="shared" si="5"/>
        <v>0</v>
      </c>
      <c r="E19" s="1877">
        <f t="shared" si="5"/>
        <v>0</v>
      </c>
      <c r="F19" s="3277">
        <f t="shared" si="5"/>
        <v>0</v>
      </c>
      <c r="G19" s="3458">
        <f t="shared" si="5"/>
        <v>0</v>
      </c>
      <c r="H19" s="3441">
        <f t="shared" si="5"/>
        <v>0</v>
      </c>
      <c r="I19" s="3442">
        <f t="shared" si="5"/>
        <v>0</v>
      </c>
      <c r="J19" s="3443">
        <f t="shared" si="5"/>
        <v>0</v>
      </c>
      <c r="K19" s="1877">
        <f t="shared" si="5"/>
        <v>0</v>
      </c>
      <c r="L19" s="3458">
        <f t="shared" si="5"/>
        <v>0</v>
      </c>
      <c r="M19" s="3458">
        <f t="shared" si="5"/>
        <v>0</v>
      </c>
      <c r="N19" s="3441">
        <f t="shared" si="5"/>
        <v>0</v>
      </c>
      <c r="O19" s="3442">
        <f t="shared" si="5"/>
        <v>0</v>
      </c>
      <c r="P19" s="3476">
        <f t="shared" si="5"/>
        <v>0</v>
      </c>
      <c r="Q19" s="3441">
        <f t="shared" si="5"/>
        <v>0</v>
      </c>
      <c r="R19" s="3442">
        <f t="shared" si="5"/>
        <v>0</v>
      </c>
      <c r="S19" s="3443">
        <f t="shared" si="5"/>
        <v>0</v>
      </c>
    </row>
    <row r="20" spans="1:19" ht="39" customHeight="1" thickBot="1">
      <c r="A20" s="3423" t="s">
        <v>212</v>
      </c>
      <c r="B20" s="3453">
        <f t="shared" ref="B20:S20" si="6">B15+B19</f>
        <v>0</v>
      </c>
      <c r="C20" s="3454">
        <f t="shared" si="6"/>
        <v>0</v>
      </c>
      <c r="D20" s="3455">
        <f t="shared" si="6"/>
        <v>0</v>
      </c>
      <c r="E20" s="3431">
        <f t="shared" si="6"/>
        <v>0</v>
      </c>
      <c r="F20" s="3281">
        <f t="shared" si="6"/>
        <v>0</v>
      </c>
      <c r="G20" s="3461">
        <f t="shared" si="6"/>
        <v>0</v>
      </c>
      <c r="H20" s="3453">
        <f t="shared" si="6"/>
        <v>9</v>
      </c>
      <c r="I20" s="3454">
        <f t="shared" si="6"/>
        <v>1</v>
      </c>
      <c r="J20" s="3455">
        <f t="shared" si="6"/>
        <v>10</v>
      </c>
      <c r="K20" s="3431">
        <f t="shared" si="6"/>
        <v>9</v>
      </c>
      <c r="L20" s="3281">
        <f t="shared" si="6"/>
        <v>0</v>
      </c>
      <c r="M20" s="3461">
        <f t="shared" si="6"/>
        <v>9</v>
      </c>
      <c r="N20" s="3453">
        <f t="shared" si="6"/>
        <v>2</v>
      </c>
      <c r="O20" s="3454">
        <f t="shared" si="6"/>
        <v>0</v>
      </c>
      <c r="P20" s="3455">
        <f t="shared" si="6"/>
        <v>2</v>
      </c>
      <c r="Q20" s="3453">
        <f t="shared" si="6"/>
        <v>20</v>
      </c>
      <c r="R20" s="3454">
        <f t="shared" si="6"/>
        <v>1</v>
      </c>
      <c r="S20" s="3455">
        <f t="shared" si="6"/>
        <v>21</v>
      </c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Лист62">
    <tabColor rgb="FF00B050"/>
  </sheetPr>
  <dimension ref="A1:T39"/>
  <sheetViews>
    <sheetView zoomScale="70" zoomScaleNormal="70" workbookViewId="0">
      <selection activeCell="N29" sqref="N29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8029" t="s">
        <v>295</v>
      </c>
      <c r="B1" s="8029"/>
      <c r="C1" s="8029"/>
      <c r="D1" s="8029"/>
      <c r="E1" s="8029"/>
      <c r="F1" s="8029"/>
      <c r="G1" s="8029"/>
      <c r="H1" s="8029"/>
      <c r="I1" s="8029"/>
      <c r="J1" s="8029"/>
      <c r="K1" s="8029"/>
      <c r="L1" s="8029"/>
      <c r="M1" s="8029"/>
      <c r="N1" s="8029"/>
      <c r="O1" s="8029"/>
      <c r="P1" s="8029"/>
    </row>
    <row r="2" spans="1:16" ht="13.5" customHeight="1">
      <c r="A2" s="8052"/>
      <c r="B2" s="8052"/>
      <c r="C2" s="8052"/>
      <c r="D2" s="8052"/>
      <c r="E2" s="8052"/>
      <c r="F2" s="8052"/>
      <c r="G2" s="8052"/>
      <c r="H2" s="8052"/>
      <c r="I2" s="8052"/>
      <c r="J2" s="8052"/>
      <c r="K2" s="8052"/>
      <c r="L2" s="8052"/>
      <c r="M2" s="8052"/>
      <c r="N2" s="8052"/>
      <c r="O2" s="8052"/>
      <c r="P2" s="8052"/>
    </row>
    <row r="3" spans="1:16">
      <c r="A3" s="8053" t="s">
        <v>453</v>
      </c>
      <c r="B3" s="8053"/>
      <c r="C3" s="8053"/>
      <c r="D3" s="8053"/>
      <c r="E3" s="8053"/>
      <c r="F3" s="8053"/>
      <c r="G3" s="8053"/>
      <c r="H3" s="8053"/>
      <c r="I3" s="8053"/>
      <c r="J3" s="8053"/>
      <c r="K3" s="8053"/>
      <c r="L3" s="8053"/>
      <c r="M3" s="8053"/>
      <c r="N3" s="8053"/>
      <c r="O3" s="8053"/>
      <c r="P3" s="8053"/>
    </row>
    <row r="4" spans="1:16" ht="8.25" customHeight="1" thickBot="1">
      <c r="A4" s="143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8054" t="s">
        <v>1</v>
      </c>
      <c r="B5" s="8056" t="s">
        <v>2</v>
      </c>
      <c r="C5" s="7993"/>
      <c r="D5" s="8057"/>
      <c r="E5" s="8056" t="s">
        <v>3</v>
      </c>
      <c r="F5" s="7993"/>
      <c r="G5" s="8057"/>
      <c r="H5" s="8056" t="s">
        <v>4</v>
      </c>
      <c r="I5" s="7993"/>
      <c r="J5" s="8057"/>
      <c r="K5" s="8056" t="s">
        <v>5</v>
      </c>
      <c r="L5" s="7993"/>
      <c r="M5" s="8057"/>
      <c r="N5" s="8058" t="s">
        <v>383</v>
      </c>
      <c r="O5" s="7103"/>
      <c r="P5" s="8059"/>
    </row>
    <row r="6" spans="1:16" ht="183" thickBot="1">
      <c r="A6" s="8055"/>
      <c r="B6" s="1435" t="s">
        <v>7</v>
      </c>
      <c r="C6" s="1435" t="s">
        <v>8</v>
      </c>
      <c r="D6" s="1435" t="s">
        <v>9</v>
      </c>
      <c r="E6" s="1435" t="s">
        <v>7</v>
      </c>
      <c r="F6" s="1435" t="s">
        <v>8</v>
      </c>
      <c r="G6" s="1435" t="s">
        <v>9</v>
      </c>
      <c r="H6" s="1435" t="s">
        <v>7</v>
      </c>
      <c r="I6" s="1435" t="s">
        <v>8</v>
      </c>
      <c r="J6" s="1435" t="s">
        <v>9</v>
      </c>
      <c r="K6" s="1435" t="s">
        <v>7</v>
      </c>
      <c r="L6" s="1435" t="s">
        <v>8</v>
      </c>
      <c r="M6" s="1435" t="s">
        <v>9</v>
      </c>
      <c r="N6" s="1435" t="s">
        <v>7</v>
      </c>
      <c r="O6" s="1435" t="s">
        <v>8</v>
      </c>
      <c r="P6" s="1439" t="s">
        <v>9</v>
      </c>
    </row>
    <row r="7" spans="1:16" ht="23.25" thickBot="1">
      <c r="A7" s="3243" t="s">
        <v>10</v>
      </c>
      <c r="B7" s="3282"/>
      <c r="C7" s="3282"/>
      <c r="D7" s="3282"/>
      <c r="E7" s="3282"/>
      <c r="F7" s="3282"/>
      <c r="G7" s="3282"/>
      <c r="H7" s="3282"/>
      <c r="I7" s="3282"/>
      <c r="J7" s="3282"/>
      <c r="K7" s="3282"/>
      <c r="L7" s="3282"/>
      <c r="M7" s="3282"/>
      <c r="N7" s="3282"/>
      <c r="O7" s="3282"/>
      <c r="P7" s="3285"/>
    </row>
    <row r="8" spans="1:16" ht="23.25" thickBot="1">
      <c r="A8" s="3243" t="s">
        <v>418</v>
      </c>
      <c r="B8" s="3282"/>
      <c r="C8" s="3282"/>
      <c r="D8" s="3282"/>
      <c r="E8" s="3282"/>
      <c r="F8" s="3282"/>
      <c r="G8" s="3282"/>
      <c r="H8" s="3282"/>
      <c r="I8" s="3282"/>
      <c r="J8" s="3282"/>
      <c r="K8" s="3282"/>
      <c r="L8" s="3282"/>
      <c r="M8" s="3282"/>
      <c r="N8" s="3282"/>
      <c r="O8" s="3282"/>
      <c r="P8" s="3285"/>
    </row>
    <row r="9" spans="1:16" ht="24" thickBot="1">
      <c r="A9" s="3249" t="s">
        <v>419</v>
      </c>
      <c r="B9" s="3256">
        <v>9</v>
      </c>
      <c r="C9" s="3246">
        <v>8</v>
      </c>
      <c r="D9" s="3259">
        <f>B9+C9</f>
        <v>17</v>
      </c>
      <c r="E9" s="3256">
        <v>0</v>
      </c>
      <c r="F9" s="3246">
        <v>5</v>
      </c>
      <c r="G9" s="3259">
        <f>E9+F9</f>
        <v>5</v>
      </c>
      <c r="H9" s="3256">
        <v>0</v>
      </c>
      <c r="I9" s="3246">
        <v>0</v>
      </c>
      <c r="J9" s="3259">
        <f>H9+I9</f>
        <v>0</v>
      </c>
      <c r="K9" s="3256">
        <v>0</v>
      </c>
      <c r="L9" s="3246">
        <v>0</v>
      </c>
      <c r="M9" s="3259">
        <f>K9+L9</f>
        <v>0</v>
      </c>
      <c r="N9" s="3257">
        <f>B9+E9+H9+K9</f>
        <v>9</v>
      </c>
      <c r="O9" s="3258">
        <f>C9+F9+I9+L9</f>
        <v>13</v>
      </c>
      <c r="P9" s="3260">
        <f>N9+O9</f>
        <v>22</v>
      </c>
    </row>
    <row r="10" spans="1:16" ht="23.25" thickBot="1">
      <c r="A10" s="3262" t="s">
        <v>27</v>
      </c>
      <c r="B10" s="3271">
        <f t="shared" ref="B10:P10" si="0">SUM(B9:B9)</f>
        <v>9</v>
      </c>
      <c r="C10" s="3270">
        <f t="shared" si="0"/>
        <v>8</v>
      </c>
      <c r="D10" s="3251">
        <f t="shared" si="0"/>
        <v>17</v>
      </c>
      <c r="E10" s="3271">
        <f t="shared" si="0"/>
        <v>0</v>
      </c>
      <c r="F10" s="3270">
        <f t="shared" si="0"/>
        <v>5</v>
      </c>
      <c r="G10" s="3251">
        <f t="shared" si="0"/>
        <v>5</v>
      </c>
      <c r="H10" s="3271">
        <f t="shared" si="0"/>
        <v>0</v>
      </c>
      <c r="I10" s="3270">
        <f t="shared" si="0"/>
        <v>0</v>
      </c>
      <c r="J10" s="3251">
        <f t="shared" si="0"/>
        <v>0</v>
      </c>
      <c r="K10" s="3271">
        <f t="shared" si="0"/>
        <v>0</v>
      </c>
      <c r="L10" s="3270">
        <f t="shared" si="0"/>
        <v>0</v>
      </c>
      <c r="M10" s="3251">
        <f t="shared" si="0"/>
        <v>0</v>
      </c>
      <c r="N10" s="3271">
        <f t="shared" si="0"/>
        <v>9</v>
      </c>
      <c r="O10" s="3270">
        <f t="shared" si="0"/>
        <v>13</v>
      </c>
      <c r="P10" s="3251">
        <f t="shared" si="0"/>
        <v>22</v>
      </c>
    </row>
    <row r="11" spans="1:16" ht="24" thickBot="1">
      <c r="A11" s="3247" t="s">
        <v>15</v>
      </c>
      <c r="B11" s="3286"/>
      <c r="C11" s="3286"/>
      <c r="D11" s="3286"/>
      <c r="E11" s="3287"/>
      <c r="F11" s="3287"/>
      <c r="G11" s="3287"/>
      <c r="H11" s="3287"/>
      <c r="I11" s="3287"/>
      <c r="J11" s="3287"/>
      <c r="K11" s="3287"/>
      <c r="L11" s="3287"/>
      <c r="M11" s="3287"/>
      <c r="N11" s="3288"/>
      <c r="O11" s="3288"/>
      <c r="P11" s="3288"/>
    </row>
    <row r="12" spans="1:16" ht="24" thickBot="1">
      <c r="A12" s="3263" t="s">
        <v>16</v>
      </c>
      <c r="B12" s="3289"/>
      <c r="C12" s="3289"/>
      <c r="D12" s="3289"/>
      <c r="E12" s="3290"/>
      <c r="F12" s="3290"/>
      <c r="G12" s="3291"/>
      <c r="H12" s="3290"/>
      <c r="I12" s="3290"/>
      <c r="J12" s="3291"/>
      <c r="K12" s="3290"/>
      <c r="L12" s="3290"/>
      <c r="M12" s="3291"/>
      <c r="N12" s="3292"/>
      <c r="O12" s="3292"/>
      <c r="P12" s="3293"/>
    </row>
    <row r="13" spans="1:16" ht="24" thickBot="1">
      <c r="A13" s="3244" t="s">
        <v>418</v>
      </c>
      <c r="B13" s="3289"/>
      <c r="C13" s="3289"/>
      <c r="D13" s="3289"/>
      <c r="E13" s="3269"/>
      <c r="F13" s="3269"/>
      <c r="G13" s="3289"/>
      <c r="H13" s="3269"/>
      <c r="I13" s="3269"/>
      <c r="J13" s="3289"/>
      <c r="K13" s="3269"/>
      <c r="L13" s="3269"/>
      <c r="M13" s="3289"/>
      <c r="N13" s="3292"/>
      <c r="O13" s="3292"/>
      <c r="P13" s="3293"/>
    </row>
    <row r="14" spans="1:16" ht="24" thickBot="1">
      <c r="A14" s="3249" t="s">
        <v>420</v>
      </c>
      <c r="B14" s="3250">
        <v>9</v>
      </c>
      <c r="C14" s="3283">
        <v>8</v>
      </c>
      <c r="D14" s="3259">
        <f>B14+C14</f>
        <v>17</v>
      </c>
      <c r="E14" s="3250">
        <v>0</v>
      </c>
      <c r="F14" s="3245">
        <v>5</v>
      </c>
      <c r="G14" s="3251">
        <f>E14+F14</f>
        <v>5</v>
      </c>
      <c r="H14" s="3252">
        <v>0</v>
      </c>
      <c r="I14" s="3245">
        <v>0</v>
      </c>
      <c r="J14" s="3251">
        <f>H14+I14</f>
        <v>0</v>
      </c>
      <c r="K14" s="3252">
        <v>0</v>
      </c>
      <c r="L14" s="3245">
        <v>0</v>
      </c>
      <c r="M14" s="3251">
        <f>K14+L14</f>
        <v>0</v>
      </c>
      <c r="N14" s="3253">
        <f>B14+E14+H14+K14</f>
        <v>9</v>
      </c>
      <c r="O14" s="3254">
        <f>C14+F14+I14+L14</f>
        <v>13</v>
      </c>
      <c r="P14" s="3255">
        <f>N14+O14</f>
        <v>22</v>
      </c>
    </row>
    <row r="15" spans="1:16" ht="23.25" thickBot="1">
      <c r="A15" s="3264" t="s">
        <v>17</v>
      </c>
      <c r="B15" s="3269">
        <f t="shared" ref="B15:P15" si="1">SUM(B14:B14)</f>
        <v>9</v>
      </c>
      <c r="C15" s="3270">
        <f t="shared" si="1"/>
        <v>8</v>
      </c>
      <c r="D15" s="3251">
        <f t="shared" si="1"/>
        <v>17</v>
      </c>
      <c r="E15" s="3271">
        <f t="shared" si="1"/>
        <v>0</v>
      </c>
      <c r="F15" s="3270">
        <f t="shared" si="1"/>
        <v>5</v>
      </c>
      <c r="G15" s="3251">
        <f t="shared" si="1"/>
        <v>5</v>
      </c>
      <c r="H15" s="3271">
        <f t="shared" si="1"/>
        <v>0</v>
      </c>
      <c r="I15" s="3270">
        <f t="shared" si="1"/>
        <v>0</v>
      </c>
      <c r="J15" s="3251">
        <f t="shared" si="1"/>
        <v>0</v>
      </c>
      <c r="K15" s="3271">
        <f t="shared" si="1"/>
        <v>0</v>
      </c>
      <c r="L15" s="3270">
        <f t="shared" si="1"/>
        <v>0</v>
      </c>
      <c r="M15" s="3251">
        <f t="shared" si="1"/>
        <v>0</v>
      </c>
      <c r="N15" s="3271">
        <f t="shared" si="1"/>
        <v>9</v>
      </c>
      <c r="O15" s="3270">
        <f t="shared" si="1"/>
        <v>13</v>
      </c>
      <c r="P15" s="3251">
        <f t="shared" si="1"/>
        <v>22</v>
      </c>
    </row>
    <row r="16" spans="1:16" ht="20.25" customHeight="1" thickBot="1">
      <c r="A16" s="3265" t="s">
        <v>18</v>
      </c>
      <c r="B16" s="3289"/>
      <c r="C16" s="3289"/>
      <c r="D16" s="3289"/>
      <c r="E16" s="3290"/>
      <c r="F16" s="3290"/>
      <c r="G16" s="3290"/>
      <c r="H16" s="3290"/>
      <c r="I16" s="3290"/>
      <c r="J16" s="3290"/>
      <c r="K16" s="3290"/>
      <c r="L16" s="3290"/>
      <c r="M16" s="3290"/>
      <c r="N16" s="3292"/>
      <c r="O16" s="3292"/>
      <c r="P16" s="3293"/>
    </row>
    <row r="17" spans="1:16" ht="24" thickBot="1">
      <c r="A17" s="3244" t="s">
        <v>418</v>
      </c>
      <c r="B17" s="3289"/>
      <c r="C17" s="3289"/>
      <c r="D17" s="3289"/>
      <c r="E17" s="3290"/>
      <c r="F17" s="3290"/>
      <c r="G17" s="3290"/>
      <c r="H17" s="3290"/>
      <c r="I17" s="3290"/>
      <c r="J17" s="3290"/>
      <c r="K17" s="3290"/>
      <c r="L17" s="3290"/>
      <c r="M17" s="3290"/>
      <c r="N17" s="3292"/>
      <c r="O17" s="3292"/>
      <c r="P17" s="3293"/>
    </row>
    <row r="18" spans="1:16" ht="24" thickBot="1">
      <c r="A18" s="3249" t="s">
        <v>420</v>
      </c>
      <c r="B18" s="3256">
        <v>0</v>
      </c>
      <c r="C18" s="3246">
        <v>0</v>
      </c>
      <c r="D18" s="3259">
        <f>SUM(B18:C18)</f>
        <v>0</v>
      </c>
      <c r="E18" s="3256">
        <v>0</v>
      </c>
      <c r="F18" s="3246">
        <v>0</v>
      </c>
      <c r="G18" s="3259">
        <f>SUM(E18:F18)</f>
        <v>0</v>
      </c>
      <c r="H18" s="3256">
        <v>0</v>
      </c>
      <c r="I18" s="3246">
        <v>0</v>
      </c>
      <c r="J18" s="3259">
        <f>SUM(H18:I18)</f>
        <v>0</v>
      </c>
      <c r="K18" s="3294">
        <v>0</v>
      </c>
      <c r="L18" s="3284">
        <v>0</v>
      </c>
      <c r="M18" s="3259">
        <f>SUM(K18:L18)</f>
        <v>0</v>
      </c>
      <c r="N18" s="3257">
        <f>SUM(B18,E18,H18,K18)</f>
        <v>0</v>
      </c>
      <c r="O18" s="3258">
        <f>SUM(C18,F18,I18,L18)</f>
        <v>0</v>
      </c>
      <c r="P18" s="3260">
        <f>SUM(D18,G18,J18,M18)</f>
        <v>0</v>
      </c>
    </row>
    <row r="19" spans="1:16" ht="23.25" thickBot="1">
      <c r="A19" s="3264" t="s">
        <v>19</v>
      </c>
      <c r="B19" s="3269">
        <f t="shared" ref="B19:P19" si="2">SUM(B18:B18)</f>
        <v>0</v>
      </c>
      <c r="C19" s="3270">
        <f t="shared" si="2"/>
        <v>0</v>
      </c>
      <c r="D19" s="3251">
        <f t="shared" si="2"/>
        <v>0</v>
      </c>
      <c r="E19" s="3271">
        <f t="shared" si="2"/>
        <v>0</v>
      </c>
      <c r="F19" s="3270">
        <f t="shared" si="2"/>
        <v>0</v>
      </c>
      <c r="G19" s="3251">
        <f t="shared" si="2"/>
        <v>0</v>
      </c>
      <c r="H19" s="3271">
        <f t="shared" si="2"/>
        <v>0</v>
      </c>
      <c r="I19" s="3270">
        <f t="shared" si="2"/>
        <v>0</v>
      </c>
      <c r="J19" s="3251">
        <f t="shared" si="2"/>
        <v>0</v>
      </c>
      <c r="K19" s="3271">
        <f t="shared" si="2"/>
        <v>0</v>
      </c>
      <c r="L19" s="3270">
        <f t="shared" si="2"/>
        <v>0</v>
      </c>
      <c r="M19" s="3261">
        <f t="shared" si="2"/>
        <v>0</v>
      </c>
      <c r="N19" s="3271">
        <f t="shared" si="2"/>
        <v>0</v>
      </c>
      <c r="O19" s="3270">
        <f t="shared" si="2"/>
        <v>0</v>
      </c>
      <c r="P19" s="3251">
        <f t="shared" si="2"/>
        <v>0</v>
      </c>
    </row>
    <row r="20" spans="1:16" ht="23.25" thickBot="1">
      <c r="A20" s="3266" t="s">
        <v>240</v>
      </c>
      <c r="B20" s="3269">
        <f t="shared" ref="B20:P20" si="3">B19+B15</f>
        <v>9</v>
      </c>
      <c r="C20" s="3270">
        <f t="shared" si="3"/>
        <v>8</v>
      </c>
      <c r="D20" s="3251">
        <f t="shared" si="3"/>
        <v>17</v>
      </c>
      <c r="E20" s="3271">
        <f t="shared" si="3"/>
        <v>0</v>
      </c>
      <c r="F20" s="3270">
        <f t="shared" si="3"/>
        <v>5</v>
      </c>
      <c r="G20" s="3251">
        <f t="shared" si="3"/>
        <v>5</v>
      </c>
      <c r="H20" s="3271">
        <f t="shared" si="3"/>
        <v>0</v>
      </c>
      <c r="I20" s="3270">
        <f t="shared" si="3"/>
        <v>0</v>
      </c>
      <c r="J20" s="3251">
        <f t="shared" si="3"/>
        <v>0</v>
      </c>
      <c r="K20" s="3271">
        <f t="shared" si="3"/>
        <v>0</v>
      </c>
      <c r="L20" s="3270">
        <f t="shared" si="3"/>
        <v>0</v>
      </c>
      <c r="M20" s="3251">
        <f t="shared" si="3"/>
        <v>0</v>
      </c>
      <c r="N20" s="3271">
        <f t="shared" si="3"/>
        <v>9</v>
      </c>
      <c r="O20" s="3270">
        <f t="shared" si="3"/>
        <v>13</v>
      </c>
      <c r="P20" s="3251">
        <f t="shared" si="3"/>
        <v>22</v>
      </c>
    </row>
    <row r="21" spans="1:16">
      <c r="A21" s="1437"/>
      <c r="B21" s="1438"/>
      <c r="C21" s="1438"/>
      <c r="D21" s="1438"/>
      <c r="E21" s="1438"/>
      <c r="F21" s="1438"/>
      <c r="G21" s="1438"/>
      <c r="H21" s="1438"/>
      <c r="I21" s="1438"/>
      <c r="J21" s="1438"/>
      <c r="K21" s="1438"/>
      <c r="L21" s="1438"/>
      <c r="M21" s="1438"/>
      <c r="N21" s="1438"/>
      <c r="O21" s="1438"/>
      <c r="P21" s="1438"/>
    </row>
    <row r="22" spans="1:16">
      <c r="A22" s="7085"/>
      <c r="B22" s="7085"/>
      <c r="C22" s="7085"/>
      <c r="D22" s="7085"/>
      <c r="E22" s="7085"/>
      <c r="F22" s="7085"/>
      <c r="G22" s="7085"/>
      <c r="H22" s="7085"/>
      <c r="I22" s="7085"/>
      <c r="J22" s="7085"/>
      <c r="K22" s="7085"/>
      <c r="L22" s="7085"/>
      <c r="M22" s="7085"/>
      <c r="N22" s="7085"/>
      <c r="O22" s="7085"/>
      <c r="P22" s="7085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Лист67">
    <tabColor rgb="FF00B050"/>
  </sheetPr>
  <dimension ref="A1:L59"/>
  <sheetViews>
    <sheetView view="pageBreakPreview" zoomScale="55" zoomScaleNormal="60" zoomScaleSheetLayoutView="55" workbookViewId="0">
      <selection activeCell="O16" sqref="O16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3" style="27" customWidth="1"/>
    <col min="7" max="7" width="12.5703125" style="27" customWidth="1"/>
    <col min="8" max="8" width="12.42578125" style="27" customWidth="1"/>
    <col min="9" max="9" width="14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7912" t="s">
        <v>289</v>
      </c>
      <c r="B1" s="7912"/>
      <c r="C1" s="7912"/>
      <c r="D1" s="7912"/>
      <c r="E1" s="7912"/>
      <c r="F1" s="7912"/>
      <c r="G1" s="7912"/>
      <c r="H1" s="7912"/>
      <c r="I1" s="7912"/>
      <c r="J1" s="7912"/>
    </row>
    <row r="2" spans="1:12" ht="38.25" customHeight="1" thickBot="1">
      <c r="A2" s="7997" t="s">
        <v>454</v>
      </c>
      <c r="B2" s="7997"/>
      <c r="C2" s="7997"/>
      <c r="D2" s="7997"/>
      <c r="E2" s="7997"/>
      <c r="F2" s="7997"/>
      <c r="G2" s="7997"/>
      <c r="H2" s="7997"/>
      <c r="I2" s="7997"/>
      <c r="J2" s="7997"/>
    </row>
    <row r="3" spans="1:12" ht="33" customHeight="1" thickBot="1">
      <c r="A3" s="7998" t="s">
        <v>1</v>
      </c>
      <c r="B3" s="8062" t="s">
        <v>36</v>
      </c>
      <c r="C3" s="8063"/>
      <c r="D3" s="8064"/>
      <c r="E3" s="8062" t="s">
        <v>37</v>
      </c>
      <c r="F3" s="8063"/>
      <c r="G3" s="8064"/>
      <c r="H3" s="8013" t="s">
        <v>343</v>
      </c>
      <c r="I3" s="8048"/>
      <c r="J3" s="8015"/>
    </row>
    <row r="4" spans="1:12" ht="141" customHeight="1" thickBot="1">
      <c r="A4" s="8061"/>
      <c r="B4" s="3295" t="s">
        <v>7</v>
      </c>
      <c r="C4" s="3295" t="s">
        <v>8</v>
      </c>
      <c r="D4" s="3295" t="s">
        <v>9</v>
      </c>
      <c r="E4" s="3295" t="s">
        <v>7</v>
      </c>
      <c r="F4" s="3295" t="s">
        <v>8</v>
      </c>
      <c r="G4" s="3295" t="s">
        <v>9</v>
      </c>
      <c r="H4" s="3295" t="s">
        <v>7</v>
      </c>
      <c r="I4" s="3295" t="s">
        <v>8</v>
      </c>
      <c r="J4" s="3296" t="s">
        <v>9</v>
      </c>
    </row>
    <row r="5" spans="1:12" ht="31.5" customHeight="1" thickBot="1">
      <c r="A5" s="3276" t="s">
        <v>10</v>
      </c>
      <c r="B5" s="3297"/>
      <c r="C5" s="3297"/>
      <c r="D5" s="3298"/>
      <c r="E5" s="3297"/>
      <c r="F5" s="3297"/>
      <c r="G5" s="3298"/>
      <c r="H5" s="3299"/>
      <c r="I5" s="3299"/>
      <c r="J5" s="3300"/>
    </row>
    <row r="6" spans="1:12" ht="23.25" customHeight="1" thickBot="1">
      <c r="A6" s="3244" t="s">
        <v>245</v>
      </c>
      <c r="B6" s="3301"/>
      <c r="C6" s="3301"/>
      <c r="D6" s="3279"/>
      <c r="E6" s="3301"/>
      <c r="F6" s="3301"/>
      <c r="G6" s="3279"/>
      <c r="H6" s="3301"/>
      <c r="I6" s="3301"/>
      <c r="J6" s="3302"/>
      <c r="K6" s="240"/>
      <c r="L6" s="240"/>
    </row>
    <row r="7" spans="1:12">
      <c r="A7" s="3249" t="s">
        <v>279</v>
      </c>
      <c r="B7" s="2680">
        <v>10</v>
      </c>
      <c r="C7" s="2681">
        <v>0</v>
      </c>
      <c r="D7" s="3507">
        <f>B7+C7</f>
        <v>10</v>
      </c>
      <c r="E7" s="3505">
        <v>11</v>
      </c>
      <c r="F7" s="3508">
        <v>2</v>
      </c>
      <c r="G7" s="3498">
        <f t="shared" ref="G7:G16" si="0">E7+F7</f>
        <v>13</v>
      </c>
      <c r="H7" s="2684">
        <f>B7+E7</f>
        <v>21</v>
      </c>
      <c r="I7" s="2685">
        <f>C7+F7</f>
        <v>2</v>
      </c>
      <c r="J7" s="3522">
        <f>H7+I7</f>
        <v>23</v>
      </c>
    </row>
    <row r="8" spans="1:12">
      <c r="A8" s="3248" t="s">
        <v>280</v>
      </c>
      <c r="B8" s="3303">
        <v>0</v>
      </c>
      <c r="C8" s="3492">
        <v>0</v>
      </c>
      <c r="D8" s="3509">
        <f t="shared" ref="D8:D17" si="1">B8+C8</f>
        <v>0</v>
      </c>
      <c r="E8" s="3504">
        <v>5</v>
      </c>
      <c r="F8" s="3510">
        <v>0</v>
      </c>
      <c r="G8" s="3499">
        <f t="shared" si="0"/>
        <v>5</v>
      </c>
      <c r="H8" s="3309">
        <f t="shared" ref="H8:I45" si="2">B8+E8</f>
        <v>5</v>
      </c>
      <c r="I8" s="3520">
        <f t="shared" si="2"/>
        <v>0</v>
      </c>
      <c r="J8" s="3523">
        <f t="shared" ref="J8:J45" si="3">H8+I8</f>
        <v>5</v>
      </c>
    </row>
    <row r="9" spans="1:12">
      <c r="A9" s="3248" t="s">
        <v>281</v>
      </c>
      <c r="B9" s="3303">
        <v>7</v>
      </c>
      <c r="C9" s="3492">
        <v>0</v>
      </c>
      <c r="D9" s="3509">
        <f t="shared" si="1"/>
        <v>7</v>
      </c>
      <c r="E9" s="3504">
        <v>10</v>
      </c>
      <c r="F9" s="3510">
        <v>0</v>
      </c>
      <c r="G9" s="3499">
        <f t="shared" si="0"/>
        <v>10</v>
      </c>
      <c r="H9" s="3309">
        <f t="shared" si="2"/>
        <v>17</v>
      </c>
      <c r="I9" s="3520">
        <f t="shared" si="2"/>
        <v>0</v>
      </c>
      <c r="J9" s="3523">
        <f t="shared" si="3"/>
        <v>17</v>
      </c>
    </row>
    <row r="10" spans="1:12">
      <c r="A10" s="3248" t="s">
        <v>283</v>
      </c>
      <c r="B10" s="3303">
        <v>6</v>
      </c>
      <c r="C10" s="3492">
        <v>0</v>
      </c>
      <c r="D10" s="3509">
        <f t="shared" si="1"/>
        <v>6</v>
      </c>
      <c r="E10" s="3504">
        <v>3</v>
      </c>
      <c r="F10" s="3510">
        <v>0</v>
      </c>
      <c r="G10" s="3499">
        <f t="shared" si="0"/>
        <v>3</v>
      </c>
      <c r="H10" s="3309">
        <f t="shared" si="2"/>
        <v>9</v>
      </c>
      <c r="I10" s="3520">
        <f t="shared" si="2"/>
        <v>0</v>
      </c>
      <c r="J10" s="3523">
        <f t="shared" si="3"/>
        <v>9</v>
      </c>
    </row>
    <row r="11" spans="1:12">
      <c r="A11" s="3248" t="s">
        <v>282</v>
      </c>
      <c r="B11" s="3303">
        <v>10</v>
      </c>
      <c r="C11" s="3492">
        <v>1</v>
      </c>
      <c r="D11" s="3509">
        <f t="shared" si="1"/>
        <v>11</v>
      </c>
      <c r="E11" s="3504">
        <v>10</v>
      </c>
      <c r="F11" s="3510">
        <v>0</v>
      </c>
      <c r="G11" s="3499">
        <f t="shared" si="0"/>
        <v>10</v>
      </c>
      <c r="H11" s="3309">
        <f t="shared" si="2"/>
        <v>20</v>
      </c>
      <c r="I11" s="3520">
        <f t="shared" si="2"/>
        <v>1</v>
      </c>
      <c r="J11" s="3523">
        <f t="shared" si="3"/>
        <v>21</v>
      </c>
    </row>
    <row r="12" spans="1:12" ht="40.5">
      <c r="A12" s="3248" t="s">
        <v>247</v>
      </c>
      <c r="B12" s="3303">
        <v>6</v>
      </c>
      <c r="C12" s="3492">
        <v>1</v>
      </c>
      <c r="D12" s="3509">
        <f t="shared" si="1"/>
        <v>7</v>
      </c>
      <c r="E12" s="3504">
        <v>10</v>
      </c>
      <c r="F12" s="3510">
        <v>0</v>
      </c>
      <c r="G12" s="3499">
        <f t="shared" si="0"/>
        <v>10</v>
      </c>
      <c r="H12" s="3309">
        <f t="shared" si="2"/>
        <v>16</v>
      </c>
      <c r="I12" s="3520">
        <f t="shared" si="2"/>
        <v>1</v>
      </c>
      <c r="J12" s="3523">
        <f t="shared" si="3"/>
        <v>17</v>
      </c>
    </row>
    <row r="13" spans="1:12">
      <c r="A13" s="3248" t="s">
        <v>421</v>
      </c>
      <c r="B13" s="3303">
        <v>6</v>
      </c>
      <c r="C13" s="3492">
        <v>0</v>
      </c>
      <c r="D13" s="3509">
        <f t="shared" si="1"/>
        <v>6</v>
      </c>
      <c r="E13" s="3504">
        <v>0</v>
      </c>
      <c r="F13" s="3510">
        <v>0</v>
      </c>
      <c r="G13" s="3499">
        <f t="shared" si="0"/>
        <v>0</v>
      </c>
      <c r="H13" s="3309">
        <f t="shared" si="2"/>
        <v>6</v>
      </c>
      <c r="I13" s="3520">
        <f t="shared" si="2"/>
        <v>0</v>
      </c>
      <c r="J13" s="3523">
        <f t="shared" si="3"/>
        <v>6</v>
      </c>
    </row>
    <row r="14" spans="1:12">
      <c r="A14" s="3248" t="s">
        <v>422</v>
      </c>
      <c r="B14" s="3303">
        <v>0</v>
      </c>
      <c r="C14" s="3492">
        <v>0</v>
      </c>
      <c r="D14" s="3509">
        <f t="shared" si="1"/>
        <v>0</v>
      </c>
      <c r="E14" s="3504">
        <v>4</v>
      </c>
      <c r="F14" s="3510">
        <v>0</v>
      </c>
      <c r="G14" s="3499">
        <f t="shared" si="0"/>
        <v>4</v>
      </c>
      <c r="H14" s="3309">
        <f t="shared" si="2"/>
        <v>4</v>
      </c>
      <c r="I14" s="3520">
        <f t="shared" si="2"/>
        <v>0</v>
      </c>
      <c r="J14" s="3523">
        <f t="shared" si="3"/>
        <v>4</v>
      </c>
    </row>
    <row r="15" spans="1:12">
      <c r="A15" s="3248" t="s">
        <v>423</v>
      </c>
      <c r="B15" s="3303">
        <v>6</v>
      </c>
      <c r="C15" s="3492">
        <v>0</v>
      </c>
      <c r="D15" s="3509">
        <f t="shared" si="1"/>
        <v>6</v>
      </c>
      <c r="E15" s="3504">
        <v>5</v>
      </c>
      <c r="F15" s="3510">
        <v>0</v>
      </c>
      <c r="G15" s="3499">
        <f t="shared" si="0"/>
        <v>5</v>
      </c>
      <c r="H15" s="3309">
        <f t="shared" si="2"/>
        <v>11</v>
      </c>
      <c r="I15" s="3520">
        <f t="shared" si="2"/>
        <v>0</v>
      </c>
      <c r="J15" s="3523">
        <f t="shared" si="3"/>
        <v>11</v>
      </c>
    </row>
    <row r="16" spans="1:12" ht="28.5" customHeight="1">
      <c r="A16" s="3248" t="s">
        <v>424</v>
      </c>
      <c r="B16" s="3303">
        <v>0</v>
      </c>
      <c r="C16" s="3492">
        <v>0</v>
      </c>
      <c r="D16" s="3509">
        <f t="shared" si="1"/>
        <v>0</v>
      </c>
      <c r="E16" s="3504">
        <v>5</v>
      </c>
      <c r="F16" s="3510">
        <v>0</v>
      </c>
      <c r="G16" s="3499">
        <f t="shared" si="0"/>
        <v>5</v>
      </c>
      <c r="H16" s="3309">
        <f t="shared" si="2"/>
        <v>5</v>
      </c>
      <c r="I16" s="3520">
        <f t="shared" si="2"/>
        <v>0</v>
      </c>
      <c r="J16" s="3523">
        <f t="shared" si="3"/>
        <v>5</v>
      </c>
    </row>
    <row r="17" spans="1:10" ht="29.25" customHeight="1" thickBot="1">
      <c r="A17" s="3268" t="s">
        <v>425</v>
      </c>
      <c r="B17" s="3305">
        <v>0</v>
      </c>
      <c r="C17" s="3493">
        <v>0</v>
      </c>
      <c r="D17" s="3509">
        <f t="shared" si="1"/>
        <v>0</v>
      </c>
      <c r="E17" s="3506">
        <v>5</v>
      </c>
      <c r="F17" s="3511">
        <v>0</v>
      </c>
      <c r="G17" s="3499">
        <f>E17+F17</f>
        <v>5</v>
      </c>
      <c r="H17" s="3309">
        <f>B17+E17</f>
        <v>5</v>
      </c>
      <c r="I17" s="3520">
        <f>C17+F17</f>
        <v>0</v>
      </c>
      <c r="J17" s="3523">
        <f>H17+I17</f>
        <v>5</v>
      </c>
    </row>
    <row r="18" spans="1:10" ht="30.75" customHeight="1" thickBot="1">
      <c r="A18" s="3310" t="s">
        <v>27</v>
      </c>
      <c r="B18" s="3307">
        <f t="shared" ref="B18:H18" si="4">SUM(B7:B17)</f>
        <v>51</v>
      </c>
      <c r="C18" s="3494">
        <f t="shared" si="4"/>
        <v>2</v>
      </c>
      <c r="D18" s="3512">
        <f t="shared" si="4"/>
        <v>53</v>
      </c>
      <c r="E18" s="1882">
        <f t="shared" si="4"/>
        <v>68</v>
      </c>
      <c r="F18" s="3513">
        <f t="shared" si="4"/>
        <v>2</v>
      </c>
      <c r="G18" s="3500">
        <f t="shared" si="4"/>
        <v>70</v>
      </c>
      <c r="H18" s="3307">
        <f t="shared" si="4"/>
        <v>119</v>
      </c>
      <c r="I18" s="3494">
        <f>SUM(I7:I16)</f>
        <v>4</v>
      </c>
      <c r="J18" s="3512">
        <f>SUM(J7:J17)</f>
        <v>123</v>
      </c>
    </row>
    <row r="19" spans="1:10" ht="24" customHeight="1" thickBot="1">
      <c r="A19" s="3306" t="s">
        <v>15</v>
      </c>
      <c r="B19" s="3313"/>
      <c r="C19" s="3495"/>
      <c r="D19" s="3514"/>
      <c r="E19" s="1886"/>
      <c r="F19" s="3515"/>
      <c r="G19" s="3501"/>
      <c r="H19" s="3307"/>
      <c r="I19" s="3494"/>
      <c r="J19" s="3512"/>
    </row>
    <row r="20" spans="1:10" ht="21" thickBot="1">
      <c r="A20" s="3427" t="s">
        <v>16</v>
      </c>
      <c r="B20" s="3541"/>
      <c r="C20" s="3496"/>
      <c r="D20" s="3516"/>
      <c r="E20" s="1887"/>
      <c r="F20" s="3517"/>
      <c r="G20" s="3502"/>
      <c r="H20" s="3307"/>
      <c r="I20" s="3494"/>
      <c r="J20" s="3512"/>
    </row>
    <row r="21" spans="1:10" ht="30" customHeight="1" thickBot="1">
      <c r="A21" s="3422" t="s">
        <v>245</v>
      </c>
      <c r="B21" s="3530"/>
      <c r="C21" s="3494"/>
      <c r="D21" s="3494"/>
      <c r="E21" s="3530"/>
      <c r="F21" s="3513"/>
      <c r="G21" s="3500"/>
      <c r="H21" s="1882"/>
      <c r="I21" s="3494"/>
      <c r="J21" s="3512"/>
    </row>
    <row r="22" spans="1:10" ht="31.5" customHeight="1">
      <c r="A22" s="1876" t="s">
        <v>279</v>
      </c>
      <c r="B22" s="3531">
        <v>10</v>
      </c>
      <c r="C22" s="2681">
        <v>0</v>
      </c>
      <c r="D22" s="3524">
        <f>B22+C22</f>
        <v>10</v>
      </c>
      <c r="E22" s="3531">
        <v>11</v>
      </c>
      <c r="F22" s="3518">
        <v>2</v>
      </c>
      <c r="G22" s="3498">
        <f>E22+F22</f>
        <v>13</v>
      </c>
      <c r="H22" s="2684">
        <f t="shared" si="2"/>
        <v>21</v>
      </c>
      <c r="I22" s="2685">
        <f t="shared" si="2"/>
        <v>2</v>
      </c>
      <c r="J22" s="3522">
        <f t="shared" si="3"/>
        <v>23</v>
      </c>
    </row>
    <row r="23" spans="1:10" ht="27" customHeight="1">
      <c r="A23" s="3420" t="s">
        <v>280</v>
      </c>
      <c r="B23" s="3532">
        <v>0</v>
      </c>
      <c r="C23" s="3492">
        <v>0</v>
      </c>
      <c r="D23" s="2681">
        <v>0</v>
      </c>
      <c r="E23" s="3532">
        <v>5</v>
      </c>
      <c r="F23" s="3510">
        <v>0</v>
      </c>
      <c r="G23" s="3503">
        <f t="shared" ref="G23:G31" si="5">E23+F23</f>
        <v>5</v>
      </c>
      <c r="H23" s="3527">
        <f t="shared" si="2"/>
        <v>5</v>
      </c>
      <c r="I23" s="3520">
        <f t="shared" si="2"/>
        <v>0</v>
      </c>
      <c r="J23" s="3523">
        <f t="shared" si="3"/>
        <v>5</v>
      </c>
    </row>
    <row r="24" spans="1:10" ht="31.5" customHeight="1">
      <c r="A24" s="3420" t="s">
        <v>281</v>
      </c>
      <c r="B24" s="3532">
        <v>7</v>
      </c>
      <c r="C24" s="3492">
        <v>0</v>
      </c>
      <c r="D24" s="2681">
        <f t="shared" ref="D24:D32" si="6">B24+C24</f>
        <v>7</v>
      </c>
      <c r="E24" s="3532">
        <v>10</v>
      </c>
      <c r="F24" s="3510">
        <v>0</v>
      </c>
      <c r="G24" s="3503">
        <f t="shared" si="5"/>
        <v>10</v>
      </c>
      <c r="H24" s="3527">
        <f t="shared" si="2"/>
        <v>17</v>
      </c>
      <c r="I24" s="3520">
        <f t="shared" si="2"/>
        <v>0</v>
      </c>
      <c r="J24" s="3523">
        <f t="shared" si="3"/>
        <v>17</v>
      </c>
    </row>
    <row r="25" spans="1:10" ht="21" customHeight="1">
      <c r="A25" s="3420" t="s">
        <v>283</v>
      </c>
      <c r="B25" s="3532">
        <v>6</v>
      </c>
      <c r="C25" s="3492">
        <v>0</v>
      </c>
      <c r="D25" s="2681">
        <f t="shared" si="6"/>
        <v>6</v>
      </c>
      <c r="E25" s="3532">
        <v>3</v>
      </c>
      <c r="F25" s="3510">
        <v>0</v>
      </c>
      <c r="G25" s="3503">
        <f t="shared" si="5"/>
        <v>3</v>
      </c>
      <c r="H25" s="3527">
        <f t="shared" si="2"/>
        <v>9</v>
      </c>
      <c r="I25" s="3520">
        <f t="shared" si="2"/>
        <v>0</v>
      </c>
      <c r="J25" s="3523">
        <f t="shared" si="3"/>
        <v>9</v>
      </c>
    </row>
    <row r="26" spans="1:10" ht="21" customHeight="1">
      <c r="A26" s="3420" t="s">
        <v>282</v>
      </c>
      <c r="B26" s="3532">
        <v>10</v>
      </c>
      <c r="C26" s="3492">
        <v>1</v>
      </c>
      <c r="D26" s="2681">
        <f t="shared" si="6"/>
        <v>11</v>
      </c>
      <c r="E26" s="3532">
        <v>10</v>
      </c>
      <c r="F26" s="3510">
        <v>0</v>
      </c>
      <c r="G26" s="3503">
        <f t="shared" si="5"/>
        <v>10</v>
      </c>
      <c r="H26" s="3527">
        <f t="shared" si="2"/>
        <v>20</v>
      </c>
      <c r="I26" s="3520">
        <f t="shared" si="2"/>
        <v>1</v>
      </c>
      <c r="J26" s="3523">
        <f t="shared" si="3"/>
        <v>21</v>
      </c>
    </row>
    <row r="27" spans="1:10" ht="40.5">
      <c r="A27" s="3420" t="s">
        <v>247</v>
      </c>
      <c r="B27" s="3532">
        <v>6</v>
      </c>
      <c r="C27" s="3492">
        <v>1</v>
      </c>
      <c r="D27" s="2681">
        <f t="shared" si="6"/>
        <v>7</v>
      </c>
      <c r="E27" s="3532">
        <v>10</v>
      </c>
      <c r="F27" s="3510">
        <v>0</v>
      </c>
      <c r="G27" s="3503">
        <f t="shared" si="5"/>
        <v>10</v>
      </c>
      <c r="H27" s="3527">
        <f t="shared" si="2"/>
        <v>16</v>
      </c>
      <c r="I27" s="3520">
        <f t="shared" si="2"/>
        <v>1</v>
      </c>
      <c r="J27" s="3523">
        <f t="shared" si="3"/>
        <v>17</v>
      </c>
    </row>
    <row r="28" spans="1:10" ht="27" customHeight="1">
      <c r="A28" s="3420" t="s">
        <v>421</v>
      </c>
      <c r="B28" s="3532">
        <v>6</v>
      </c>
      <c r="C28" s="3492">
        <v>0</v>
      </c>
      <c r="D28" s="2681">
        <f t="shared" si="6"/>
        <v>6</v>
      </c>
      <c r="E28" s="3532">
        <v>0</v>
      </c>
      <c r="F28" s="3510">
        <v>0</v>
      </c>
      <c r="G28" s="3503">
        <f t="shared" si="5"/>
        <v>0</v>
      </c>
      <c r="H28" s="3527">
        <f t="shared" si="2"/>
        <v>6</v>
      </c>
      <c r="I28" s="3520">
        <f t="shared" si="2"/>
        <v>0</v>
      </c>
      <c r="J28" s="3523">
        <f t="shared" si="3"/>
        <v>6</v>
      </c>
    </row>
    <row r="29" spans="1:10">
      <c r="A29" s="3420" t="s">
        <v>422</v>
      </c>
      <c r="B29" s="3532">
        <v>0</v>
      </c>
      <c r="C29" s="3492">
        <v>0</v>
      </c>
      <c r="D29" s="2681">
        <f t="shared" si="6"/>
        <v>0</v>
      </c>
      <c r="E29" s="3532">
        <v>4</v>
      </c>
      <c r="F29" s="3510">
        <v>0</v>
      </c>
      <c r="G29" s="3503">
        <f t="shared" si="5"/>
        <v>4</v>
      </c>
      <c r="H29" s="3527">
        <f t="shared" si="2"/>
        <v>4</v>
      </c>
      <c r="I29" s="3520">
        <f t="shared" si="2"/>
        <v>0</v>
      </c>
      <c r="J29" s="3523">
        <f t="shared" si="3"/>
        <v>4</v>
      </c>
    </row>
    <row r="30" spans="1:10">
      <c r="A30" s="3420" t="s">
        <v>423</v>
      </c>
      <c r="B30" s="3532">
        <v>5</v>
      </c>
      <c r="C30" s="3492">
        <v>0</v>
      </c>
      <c r="D30" s="2681">
        <f t="shared" si="6"/>
        <v>5</v>
      </c>
      <c r="E30" s="3532">
        <v>5</v>
      </c>
      <c r="F30" s="3510">
        <v>0</v>
      </c>
      <c r="G30" s="3503">
        <f t="shared" si="5"/>
        <v>5</v>
      </c>
      <c r="H30" s="3527">
        <f t="shared" si="2"/>
        <v>10</v>
      </c>
      <c r="I30" s="3520">
        <f t="shared" si="2"/>
        <v>0</v>
      </c>
      <c r="J30" s="3523">
        <f t="shared" si="3"/>
        <v>10</v>
      </c>
    </row>
    <row r="31" spans="1:10" ht="21" customHeight="1">
      <c r="A31" s="3420" t="s">
        <v>424</v>
      </c>
      <c r="B31" s="3532">
        <v>0</v>
      </c>
      <c r="C31" s="3492">
        <v>0</v>
      </c>
      <c r="D31" s="3492">
        <f t="shared" si="6"/>
        <v>0</v>
      </c>
      <c r="E31" s="3532">
        <v>5</v>
      </c>
      <c r="F31" s="3510">
        <v>0</v>
      </c>
      <c r="G31" s="3499">
        <f t="shared" si="5"/>
        <v>5</v>
      </c>
      <c r="H31" s="3527">
        <f t="shared" si="2"/>
        <v>5</v>
      </c>
      <c r="I31" s="3520">
        <f t="shared" si="2"/>
        <v>0</v>
      </c>
      <c r="J31" s="3523">
        <f t="shared" si="3"/>
        <v>5</v>
      </c>
    </row>
    <row r="32" spans="1:10" ht="21" customHeight="1" thickBot="1">
      <c r="A32" s="3539" t="s">
        <v>425</v>
      </c>
      <c r="B32" s="3533">
        <v>0</v>
      </c>
      <c r="C32" s="3493">
        <v>0</v>
      </c>
      <c r="D32" s="3492">
        <f t="shared" si="6"/>
        <v>0</v>
      </c>
      <c r="E32" s="3533">
        <v>5</v>
      </c>
      <c r="F32" s="3511">
        <v>0</v>
      </c>
      <c r="G32" s="3499">
        <f>E32+F32</f>
        <v>5</v>
      </c>
      <c r="H32" s="3527">
        <f>B32+E32</f>
        <v>5</v>
      </c>
      <c r="I32" s="3520">
        <f>C32+F32</f>
        <v>0</v>
      </c>
      <c r="J32" s="3523">
        <f>H32+I32</f>
        <v>5</v>
      </c>
    </row>
    <row r="33" spans="1:10" ht="30" customHeight="1" thickBot="1">
      <c r="A33" s="3426" t="s">
        <v>17</v>
      </c>
      <c r="B33" s="3530">
        <f t="shared" ref="B33:H33" si="7">SUM(B22:B32)</f>
        <v>50</v>
      </c>
      <c r="C33" s="3494">
        <f t="shared" si="7"/>
        <v>2</v>
      </c>
      <c r="D33" s="3494">
        <f t="shared" si="7"/>
        <v>52</v>
      </c>
      <c r="E33" s="3530">
        <f t="shared" si="7"/>
        <v>68</v>
      </c>
      <c r="F33" s="3513">
        <f t="shared" si="7"/>
        <v>2</v>
      </c>
      <c r="G33" s="3500">
        <f t="shared" si="7"/>
        <v>70</v>
      </c>
      <c r="H33" s="1882">
        <f t="shared" si="7"/>
        <v>118</v>
      </c>
      <c r="I33" s="3494">
        <f>SUM(I22:I31)</f>
        <v>4</v>
      </c>
      <c r="J33" s="3512">
        <f>SUM(J22:J32)</f>
        <v>122</v>
      </c>
    </row>
    <row r="34" spans="1:10" ht="24.75" customHeight="1" thickBot="1">
      <c r="A34" s="3428" t="s">
        <v>18</v>
      </c>
      <c r="B34" s="3534"/>
      <c r="C34" s="3497"/>
      <c r="D34" s="3497"/>
      <c r="E34" s="3534"/>
      <c r="F34" s="3519"/>
      <c r="G34" s="3535"/>
      <c r="H34" s="1882"/>
      <c r="I34" s="3494"/>
      <c r="J34" s="3512"/>
    </row>
    <row r="35" spans="1:10" ht="21" customHeight="1" thickBot="1">
      <c r="A35" s="3422" t="s">
        <v>245</v>
      </c>
      <c r="B35" s="3530"/>
      <c r="C35" s="3494"/>
      <c r="D35" s="3494"/>
      <c r="E35" s="3530"/>
      <c r="F35" s="3513"/>
      <c r="G35" s="3500"/>
      <c r="H35" s="1882"/>
      <c r="I35" s="3494"/>
      <c r="J35" s="3512"/>
    </row>
    <row r="36" spans="1:10" ht="21" customHeight="1">
      <c r="A36" s="1876" t="s">
        <v>279</v>
      </c>
      <c r="B36" s="3536">
        <v>0</v>
      </c>
      <c r="C36" s="3524">
        <v>0</v>
      </c>
      <c r="D36" s="3524">
        <f>B36+C36</f>
        <v>0</v>
      </c>
      <c r="E36" s="3536">
        <v>0</v>
      </c>
      <c r="F36" s="3508">
        <v>0</v>
      </c>
      <c r="G36" s="3498">
        <f>E36+F36</f>
        <v>0</v>
      </c>
      <c r="H36" s="3525">
        <f t="shared" si="2"/>
        <v>0</v>
      </c>
      <c r="I36" s="3526">
        <f t="shared" si="2"/>
        <v>0</v>
      </c>
      <c r="J36" s="3522">
        <f t="shared" si="3"/>
        <v>0</v>
      </c>
    </row>
    <row r="37" spans="1:10" ht="21" customHeight="1">
      <c r="A37" s="3420" t="s">
        <v>280</v>
      </c>
      <c r="B37" s="3532">
        <v>0</v>
      </c>
      <c r="C37" s="3492">
        <v>0</v>
      </c>
      <c r="D37" s="3492">
        <f t="shared" ref="D37:D46" si="8">B37+C37</f>
        <v>0</v>
      </c>
      <c r="E37" s="3532">
        <v>0</v>
      </c>
      <c r="F37" s="3510">
        <v>0</v>
      </c>
      <c r="G37" s="3499">
        <f t="shared" ref="G37:G45" si="9">E37+F37</f>
        <v>0</v>
      </c>
      <c r="H37" s="3527">
        <f t="shared" si="2"/>
        <v>0</v>
      </c>
      <c r="I37" s="3520">
        <f t="shared" si="2"/>
        <v>0</v>
      </c>
      <c r="J37" s="3523">
        <f t="shared" si="3"/>
        <v>0</v>
      </c>
    </row>
    <row r="38" spans="1:10" ht="21" customHeight="1">
      <c r="A38" s="3420" t="s">
        <v>281</v>
      </c>
      <c r="B38" s="3532">
        <v>0</v>
      </c>
      <c r="C38" s="3492">
        <v>0</v>
      </c>
      <c r="D38" s="3492">
        <f t="shared" si="8"/>
        <v>0</v>
      </c>
      <c r="E38" s="3532">
        <v>0</v>
      </c>
      <c r="F38" s="3510">
        <v>0</v>
      </c>
      <c r="G38" s="3499">
        <f t="shared" si="9"/>
        <v>0</v>
      </c>
      <c r="H38" s="3527">
        <f t="shared" si="2"/>
        <v>0</v>
      </c>
      <c r="I38" s="3520">
        <f t="shared" si="2"/>
        <v>0</v>
      </c>
      <c r="J38" s="3523">
        <f t="shared" si="3"/>
        <v>0</v>
      </c>
    </row>
    <row r="39" spans="1:10">
      <c r="A39" s="3420" t="s">
        <v>283</v>
      </c>
      <c r="B39" s="3532">
        <v>0</v>
      </c>
      <c r="C39" s="3492">
        <v>0</v>
      </c>
      <c r="D39" s="3492">
        <f t="shared" si="8"/>
        <v>0</v>
      </c>
      <c r="E39" s="3532">
        <v>0</v>
      </c>
      <c r="F39" s="3510">
        <v>0</v>
      </c>
      <c r="G39" s="3499">
        <f t="shared" si="9"/>
        <v>0</v>
      </c>
      <c r="H39" s="3527">
        <f t="shared" si="2"/>
        <v>0</v>
      </c>
      <c r="I39" s="3520">
        <f t="shared" si="2"/>
        <v>0</v>
      </c>
      <c r="J39" s="3523">
        <f t="shared" si="3"/>
        <v>0</v>
      </c>
    </row>
    <row r="40" spans="1:10" ht="24.95" customHeight="1">
      <c r="A40" s="3420" t="s">
        <v>282</v>
      </c>
      <c r="B40" s="3532">
        <v>0</v>
      </c>
      <c r="C40" s="3492">
        <v>0</v>
      </c>
      <c r="D40" s="3492">
        <f t="shared" si="8"/>
        <v>0</v>
      </c>
      <c r="E40" s="3532">
        <v>0</v>
      </c>
      <c r="F40" s="3510">
        <v>0</v>
      </c>
      <c r="G40" s="3499">
        <f t="shared" si="9"/>
        <v>0</v>
      </c>
      <c r="H40" s="3527">
        <f t="shared" si="2"/>
        <v>0</v>
      </c>
      <c r="I40" s="3520">
        <f t="shared" si="2"/>
        <v>0</v>
      </c>
      <c r="J40" s="3523">
        <f t="shared" si="3"/>
        <v>0</v>
      </c>
    </row>
    <row r="41" spans="1:10" ht="45.75" customHeight="1">
      <c r="A41" s="3420" t="s">
        <v>247</v>
      </c>
      <c r="B41" s="3532">
        <v>0</v>
      </c>
      <c r="C41" s="3492">
        <v>0</v>
      </c>
      <c r="D41" s="3492">
        <f t="shared" si="8"/>
        <v>0</v>
      </c>
      <c r="E41" s="3532">
        <v>0</v>
      </c>
      <c r="F41" s="3510">
        <v>0</v>
      </c>
      <c r="G41" s="3499">
        <f t="shared" si="9"/>
        <v>0</v>
      </c>
      <c r="H41" s="3527">
        <f t="shared" si="2"/>
        <v>0</v>
      </c>
      <c r="I41" s="3520">
        <f t="shared" si="2"/>
        <v>0</v>
      </c>
      <c r="J41" s="3523">
        <f t="shared" si="3"/>
        <v>0</v>
      </c>
    </row>
    <row r="42" spans="1:10" ht="27" customHeight="1">
      <c r="A42" s="3420" t="s">
        <v>421</v>
      </c>
      <c r="B42" s="3532">
        <v>0</v>
      </c>
      <c r="C42" s="3492">
        <v>0</v>
      </c>
      <c r="D42" s="3492">
        <f t="shared" si="8"/>
        <v>0</v>
      </c>
      <c r="E42" s="3532">
        <v>0</v>
      </c>
      <c r="F42" s="3510">
        <v>0</v>
      </c>
      <c r="G42" s="3499">
        <f t="shared" si="9"/>
        <v>0</v>
      </c>
      <c r="H42" s="3527">
        <f t="shared" si="2"/>
        <v>0</v>
      </c>
      <c r="I42" s="3520">
        <f t="shared" si="2"/>
        <v>0</v>
      </c>
      <c r="J42" s="3523">
        <f t="shared" si="3"/>
        <v>0</v>
      </c>
    </row>
    <row r="43" spans="1:10" ht="24" customHeight="1">
      <c r="A43" s="3420" t="s">
        <v>422</v>
      </c>
      <c r="B43" s="3532">
        <v>0</v>
      </c>
      <c r="C43" s="3492">
        <v>0</v>
      </c>
      <c r="D43" s="3492">
        <f t="shared" si="8"/>
        <v>0</v>
      </c>
      <c r="E43" s="3532">
        <v>0</v>
      </c>
      <c r="F43" s="3510">
        <v>0</v>
      </c>
      <c r="G43" s="3499">
        <f t="shared" si="9"/>
        <v>0</v>
      </c>
      <c r="H43" s="3527">
        <f t="shared" si="2"/>
        <v>0</v>
      </c>
      <c r="I43" s="3520">
        <f t="shared" si="2"/>
        <v>0</v>
      </c>
      <c r="J43" s="3523">
        <f t="shared" si="3"/>
        <v>0</v>
      </c>
    </row>
    <row r="44" spans="1:10" ht="24" customHeight="1">
      <c r="A44" s="3420" t="s">
        <v>423</v>
      </c>
      <c r="B44" s="3532">
        <v>1</v>
      </c>
      <c r="C44" s="3492">
        <v>0</v>
      </c>
      <c r="D44" s="3492">
        <f t="shared" si="8"/>
        <v>1</v>
      </c>
      <c r="E44" s="3532">
        <v>0</v>
      </c>
      <c r="F44" s="3510">
        <v>0</v>
      </c>
      <c r="G44" s="3499">
        <f t="shared" si="9"/>
        <v>0</v>
      </c>
      <c r="H44" s="3527">
        <f t="shared" si="2"/>
        <v>1</v>
      </c>
      <c r="I44" s="3520">
        <f t="shared" si="2"/>
        <v>0</v>
      </c>
      <c r="J44" s="3523">
        <f t="shared" si="3"/>
        <v>1</v>
      </c>
    </row>
    <row r="45" spans="1:10" ht="24" customHeight="1">
      <c r="A45" s="3420" t="s">
        <v>424</v>
      </c>
      <c r="B45" s="3532">
        <v>0</v>
      </c>
      <c r="C45" s="3492">
        <v>0</v>
      </c>
      <c r="D45" s="3492">
        <f t="shared" si="8"/>
        <v>0</v>
      </c>
      <c r="E45" s="3532">
        <v>0</v>
      </c>
      <c r="F45" s="3510">
        <v>0</v>
      </c>
      <c r="G45" s="3499">
        <f t="shared" si="9"/>
        <v>0</v>
      </c>
      <c r="H45" s="3527">
        <f t="shared" si="2"/>
        <v>0</v>
      </c>
      <c r="I45" s="3520">
        <f t="shared" si="2"/>
        <v>0</v>
      </c>
      <c r="J45" s="3523">
        <f t="shared" si="3"/>
        <v>0</v>
      </c>
    </row>
    <row r="46" spans="1:10" ht="39" customHeight="1" thickBot="1">
      <c r="A46" s="3539" t="s">
        <v>425</v>
      </c>
      <c r="B46" s="3533">
        <v>0</v>
      </c>
      <c r="C46" s="3493">
        <v>0</v>
      </c>
      <c r="D46" s="3493">
        <f t="shared" si="8"/>
        <v>0</v>
      </c>
      <c r="E46" s="3533">
        <v>0</v>
      </c>
      <c r="F46" s="3511">
        <v>0</v>
      </c>
      <c r="G46" s="3537">
        <f>E46+F46</f>
        <v>0</v>
      </c>
      <c r="H46" s="3529">
        <f>B46+E46</f>
        <v>0</v>
      </c>
      <c r="I46" s="3521">
        <f>C46+F46</f>
        <v>0</v>
      </c>
      <c r="J46" s="3316">
        <f>H46+I46</f>
        <v>0</v>
      </c>
    </row>
    <row r="47" spans="1:10" ht="26.25" customHeight="1" thickBot="1">
      <c r="A47" s="3426" t="s">
        <v>19</v>
      </c>
      <c r="B47" s="3530">
        <f>SUM(B36:B46)</f>
        <v>1</v>
      </c>
      <c r="C47" s="3494">
        <f>SUM(C36:C46)</f>
        <v>0</v>
      </c>
      <c r="D47" s="3528">
        <f>SUM(D36:D45)</f>
        <v>1</v>
      </c>
      <c r="E47" s="3530">
        <f>SUM(E36:E46)</f>
        <v>0</v>
      </c>
      <c r="F47" s="3494">
        <f>SUM(F36:F46)</f>
        <v>0</v>
      </c>
      <c r="G47" s="3538">
        <f>SUM(G36:G45)</f>
        <v>0</v>
      </c>
      <c r="H47" s="1882">
        <f>SUM(H36:H45)</f>
        <v>1</v>
      </c>
      <c r="I47" s="3311">
        <f>SUM(I36:I45)</f>
        <v>0</v>
      </c>
      <c r="J47" s="3312">
        <f>SUM(J36:J45)</f>
        <v>1</v>
      </c>
    </row>
    <row r="48" spans="1:10" ht="32.25" customHeight="1" thickBot="1">
      <c r="A48" s="3540" t="s">
        <v>228</v>
      </c>
      <c r="B48" s="3542">
        <f t="shared" ref="B48:J48" si="10">B33+B47</f>
        <v>51</v>
      </c>
      <c r="C48" s="3543">
        <f t="shared" si="10"/>
        <v>2</v>
      </c>
      <c r="D48" s="3544">
        <f t="shared" si="10"/>
        <v>53</v>
      </c>
      <c r="E48" s="3542">
        <f t="shared" si="10"/>
        <v>68</v>
      </c>
      <c r="F48" s="3543">
        <f t="shared" si="10"/>
        <v>2</v>
      </c>
      <c r="G48" s="3545">
        <f t="shared" si="10"/>
        <v>70</v>
      </c>
      <c r="H48" s="3546">
        <f t="shared" si="10"/>
        <v>119</v>
      </c>
      <c r="I48" s="3547">
        <f t="shared" si="10"/>
        <v>4</v>
      </c>
      <c r="J48" s="3548">
        <f t="shared" si="10"/>
        <v>123</v>
      </c>
    </row>
    <row r="49" spans="1:10" ht="24" customHeight="1"/>
    <row r="50" spans="1:10" ht="38.25" customHeight="1">
      <c r="A50" s="8060"/>
      <c r="B50" s="8060"/>
      <c r="C50" s="8060"/>
      <c r="D50" s="8060"/>
      <c r="E50" s="8060"/>
      <c r="F50" s="8060"/>
      <c r="G50" s="8060"/>
      <c r="H50" s="8060"/>
      <c r="I50" s="8060"/>
      <c r="J50" s="8060"/>
    </row>
    <row r="51" spans="1:10" ht="38.25" customHeight="1"/>
    <row r="52" spans="1:10" ht="24" customHeight="1"/>
    <row r="53" spans="1:10" ht="24" customHeight="1"/>
    <row r="54" spans="1:10" ht="24" customHeight="1"/>
    <row r="55" spans="1:10" ht="24" customHeight="1"/>
    <row r="56" spans="1:10" ht="24" customHeight="1"/>
    <row r="57" spans="1:10" ht="35.25" customHeight="1"/>
    <row r="58" spans="1:10" ht="25.5" hidden="1" customHeight="1"/>
    <row r="59" spans="1:10" ht="51" customHeight="1"/>
  </sheetData>
  <mergeCells count="7">
    <mergeCell ref="A50:J50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Лист68">
    <tabColor rgb="FF00B050"/>
  </sheetPr>
  <dimension ref="A1:Z25"/>
  <sheetViews>
    <sheetView zoomScale="60" zoomScaleNormal="60" workbookViewId="0">
      <selection activeCell="J7" sqref="J7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1.85546875" style="27" customWidth="1"/>
    <col min="7" max="7" width="9.5703125" style="27" customWidth="1"/>
    <col min="8" max="8" width="14.7109375" style="27" customWidth="1"/>
    <col min="9" max="9" width="12.85546875" style="27" bestFit="1" customWidth="1"/>
    <col min="10" max="10" width="9.5703125" style="27" customWidth="1"/>
    <col min="11" max="11" width="14.28515625" style="27" customWidth="1"/>
    <col min="12" max="12" width="13.140625" style="27" customWidth="1"/>
    <col min="13" max="13" width="12.28515625" style="27" customWidth="1"/>
    <col min="14" max="255" width="9.140625" style="27"/>
    <col min="256" max="256" width="77.85546875" style="27" customWidth="1"/>
    <col min="257" max="257" width="13.85546875" style="27" customWidth="1"/>
    <col min="258" max="258" width="12.140625" style="27" customWidth="1"/>
    <col min="259" max="259" width="11" style="27" customWidth="1"/>
    <col min="260" max="260" width="14.140625" style="27" customWidth="1"/>
    <col min="261" max="261" width="11.85546875" style="27" customWidth="1"/>
    <col min="262" max="262" width="9.5703125" style="27" customWidth="1"/>
    <col min="263" max="263" width="14.7109375" style="27" customWidth="1"/>
    <col min="264" max="264" width="12.85546875" style="27" bestFit="1" customWidth="1"/>
    <col min="265" max="265" width="9.5703125" style="27" customWidth="1"/>
    <col min="266" max="266" width="14.28515625" style="27" customWidth="1"/>
    <col min="267" max="267" width="13.140625" style="27" customWidth="1"/>
    <col min="268" max="268" width="12.28515625" style="27" customWidth="1"/>
    <col min="269" max="511" width="9.140625" style="27"/>
    <col min="512" max="512" width="77.85546875" style="27" customWidth="1"/>
    <col min="513" max="513" width="13.85546875" style="27" customWidth="1"/>
    <col min="514" max="514" width="12.140625" style="27" customWidth="1"/>
    <col min="515" max="515" width="11" style="27" customWidth="1"/>
    <col min="516" max="516" width="14.140625" style="27" customWidth="1"/>
    <col min="517" max="517" width="11.85546875" style="27" customWidth="1"/>
    <col min="518" max="518" width="9.5703125" style="27" customWidth="1"/>
    <col min="519" max="519" width="14.7109375" style="27" customWidth="1"/>
    <col min="520" max="520" width="12.85546875" style="27" bestFit="1" customWidth="1"/>
    <col min="521" max="521" width="9.5703125" style="27" customWidth="1"/>
    <col min="522" max="522" width="14.28515625" style="27" customWidth="1"/>
    <col min="523" max="523" width="13.140625" style="27" customWidth="1"/>
    <col min="524" max="524" width="12.28515625" style="27" customWidth="1"/>
    <col min="525" max="767" width="9.140625" style="27"/>
    <col min="768" max="768" width="77.85546875" style="27" customWidth="1"/>
    <col min="769" max="769" width="13.85546875" style="27" customWidth="1"/>
    <col min="770" max="770" width="12.140625" style="27" customWidth="1"/>
    <col min="771" max="771" width="11" style="27" customWidth="1"/>
    <col min="772" max="772" width="14.140625" style="27" customWidth="1"/>
    <col min="773" max="773" width="11.85546875" style="27" customWidth="1"/>
    <col min="774" max="774" width="9.5703125" style="27" customWidth="1"/>
    <col min="775" max="775" width="14.7109375" style="27" customWidth="1"/>
    <col min="776" max="776" width="12.85546875" style="27" bestFit="1" customWidth="1"/>
    <col min="777" max="777" width="9.5703125" style="27" customWidth="1"/>
    <col min="778" max="778" width="14.28515625" style="27" customWidth="1"/>
    <col min="779" max="779" width="13.140625" style="27" customWidth="1"/>
    <col min="780" max="780" width="12.28515625" style="27" customWidth="1"/>
    <col min="781" max="1023" width="9.140625" style="27"/>
    <col min="1024" max="1024" width="77.85546875" style="27" customWidth="1"/>
    <col min="1025" max="1025" width="13.85546875" style="27" customWidth="1"/>
    <col min="1026" max="1026" width="12.140625" style="27" customWidth="1"/>
    <col min="1027" max="1027" width="11" style="27" customWidth="1"/>
    <col min="1028" max="1028" width="14.140625" style="27" customWidth="1"/>
    <col min="1029" max="1029" width="11.85546875" style="27" customWidth="1"/>
    <col min="1030" max="1030" width="9.5703125" style="27" customWidth="1"/>
    <col min="1031" max="1031" width="14.7109375" style="27" customWidth="1"/>
    <col min="1032" max="1032" width="12.85546875" style="27" bestFit="1" customWidth="1"/>
    <col min="1033" max="1033" width="9.5703125" style="27" customWidth="1"/>
    <col min="1034" max="1034" width="14.28515625" style="27" customWidth="1"/>
    <col min="1035" max="1035" width="13.140625" style="27" customWidth="1"/>
    <col min="1036" max="1036" width="12.28515625" style="27" customWidth="1"/>
    <col min="1037" max="1279" width="9.140625" style="27"/>
    <col min="1280" max="1280" width="77.85546875" style="27" customWidth="1"/>
    <col min="1281" max="1281" width="13.85546875" style="27" customWidth="1"/>
    <col min="1282" max="1282" width="12.140625" style="27" customWidth="1"/>
    <col min="1283" max="1283" width="11" style="27" customWidth="1"/>
    <col min="1284" max="1284" width="14.140625" style="27" customWidth="1"/>
    <col min="1285" max="1285" width="11.85546875" style="27" customWidth="1"/>
    <col min="1286" max="1286" width="9.5703125" style="27" customWidth="1"/>
    <col min="1287" max="1287" width="14.7109375" style="27" customWidth="1"/>
    <col min="1288" max="1288" width="12.85546875" style="27" bestFit="1" customWidth="1"/>
    <col min="1289" max="1289" width="9.5703125" style="27" customWidth="1"/>
    <col min="1290" max="1290" width="14.28515625" style="27" customWidth="1"/>
    <col min="1291" max="1291" width="13.140625" style="27" customWidth="1"/>
    <col min="1292" max="1292" width="12.28515625" style="27" customWidth="1"/>
    <col min="1293" max="1535" width="9.140625" style="27"/>
    <col min="1536" max="1536" width="77.85546875" style="27" customWidth="1"/>
    <col min="1537" max="1537" width="13.85546875" style="27" customWidth="1"/>
    <col min="1538" max="1538" width="12.140625" style="27" customWidth="1"/>
    <col min="1539" max="1539" width="11" style="27" customWidth="1"/>
    <col min="1540" max="1540" width="14.140625" style="27" customWidth="1"/>
    <col min="1541" max="1541" width="11.85546875" style="27" customWidth="1"/>
    <col min="1542" max="1542" width="9.5703125" style="27" customWidth="1"/>
    <col min="1543" max="1543" width="14.7109375" style="27" customWidth="1"/>
    <col min="1544" max="1544" width="12.85546875" style="27" bestFit="1" customWidth="1"/>
    <col min="1545" max="1545" width="9.5703125" style="27" customWidth="1"/>
    <col min="1546" max="1546" width="14.28515625" style="27" customWidth="1"/>
    <col min="1547" max="1547" width="13.140625" style="27" customWidth="1"/>
    <col min="1548" max="1548" width="12.28515625" style="27" customWidth="1"/>
    <col min="1549" max="1791" width="9.140625" style="27"/>
    <col min="1792" max="1792" width="77.85546875" style="27" customWidth="1"/>
    <col min="1793" max="1793" width="13.85546875" style="27" customWidth="1"/>
    <col min="1794" max="1794" width="12.140625" style="27" customWidth="1"/>
    <col min="1795" max="1795" width="11" style="27" customWidth="1"/>
    <col min="1796" max="1796" width="14.140625" style="27" customWidth="1"/>
    <col min="1797" max="1797" width="11.85546875" style="27" customWidth="1"/>
    <col min="1798" max="1798" width="9.5703125" style="27" customWidth="1"/>
    <col min="1799" max="1799" width="14.7109375" style="27" customWidth="1"/>
    <col min="1800" max="1800" width="12.85546875" style="27" bestFit="1" customWidth="1"/>
    <col min="1801" max="1801" width="9.5703125" style="27" customWidth="1"/>
    <col min="1802" max="1802" width="14.28515625" style="27" customWidth="1"/>
    <col min="1803" max="1803" width="13.140625" style="27" customWidth="1"/>
    <col min="1804" max="1804" width="12.28515625" style="27" customWidth="1"/>
    <col min="1805" max="2047" width="9.140625" style="27"/>
    <col min="2048" max="2048" width="77.85546875" style="27" customWidth="1"/>
    <col min="2049" max="2049" width="13.85546875" style="27" customWidth="1"/>
    <col min="2050" max="2050" width="12.140625" style="27" customWidth="1"/>
    <col min="2051" max="2051" width="11" style="27" customWidth="1"/>
    <col min="2052" max="2052" width="14.140625" style="27" customWidth="1"/>
    <col min="2053" max="2053" width="11.85546875" style="27" customWidth="1"/>
    <col min="2054" max="2054" width="9.5703125" style="27" customWidth="1"/>
    <col min="2055" max="2055" width="14.7109375" style="27" customWidth="1"/>
    <col min="2056" max="2056" width="12.85546875" style="27" bestFit="1" customWidth="1"/>
    <col min="2057" max="2057" width="9.5703125" style="27" customWidth="1"/>
    <col min="2058" max="2058" width="14.28515625" style="27" customWidth="1"/>
    <col min="2059" max="2059" width="13.140625" style="27" customWidth="1"/>
    <col min="2060" max="2060" width="12.28515625" style="27" customWidth="1"/>
    <col min="2061" max="2303" width="9.140625" style="27"/>
    <col min="2304" max="2304" width="77.85546875" style="27" customWidth="1"/>
    <col min="2305" max="2305" width="13.85546875" style="27" customWidth="1"/>
    <col min="2306" max="2306" width="12.140625" style="27" customWidth="1"/>
    <col min="2307" max="2307" width="11" style="27" customWidth="1"/>
    <col min="2308" max="2308" width="14.140625" style="27" customWidth="1"/>
    <col min="2309" max="2309" width="11.85546875" style="27" customWidth="1"/>
    <col min="2310" max="2310" width="9.5703125" style="27" customWidth="1"/>
    <col min="2311" max="2311" width="14.7109375" style="27" customWidth="1"/>
    <col min="2312" max="2312" width="12.85546875" style="27" bestFit="1" customWidth="1"/>
    <col min="2313" max="2313" width="9.5703125" style="27" customWidth="1"/>
    <col min="2314" max="2314" width="14.28515625" style="27" customWidth="1"/>
    <col min="2315" max="2315" width="13.140625" style="27" customWidth="1"/>
    <col min="2316" max="2316" width="12.28515625" style="27" customWidth="1"/>
    <col min="2317" max="2559" width="9.140625" style="27"/>
    <col min="2560" max="2560" width="77.85546875" style="27" customWidth="1"/>
    <col min="2561" max="2561" width="13.85546875" style="27" customWidth="1"/>
    <col min="2562" max="2562" width="12.140625" style="27" customWidth="1"/>
    <col min="2563" max="2563" width="11" style="27" customWidth="1"/>
    <col min="2564" max="2564" width="14.140625" style="27" customWidth="1"/>
    <col min="2565" max="2565" width="11.85546875" style="27" customWidth="1"/>
    <col min="2566" max="2566" width="9.5703125" style="27" customWidth="1"/>
    <col min="2567" max="2567" width="14.7109375" style="27" customWidth="1"/>
    <col min="2568" max="2568" width="12.85546875" style="27" bestFit="1" customWidth="1"/>
    <col min="2569" max="2569" width="9.5703125" style="27" customWidth="1"/>
    <col min="2570" max="2570" width="14.28515625" style="27" customWidth="1"/>
    <col min="2571" max="2571" width="13.140625" style="27" customWidth="1"/>
    <col min="2572" max="2572" width="12.28515625" style="27" customWidth="1"/>
    <col min="2573" max="2815" width="9.140625" style="27"/>
    <col min="2816" max="2816" width="77.85546875" style="27" customWidth="1"/>
    <col min="2817" max="2817" width="13.85546875" style="27" customWidth="1"/>
    <col min="2818" max="2818" width="12.140625" style="27" customWidth="1"/>
    <col min="2819" max="2819" width="11" style="27" customWidth="1"/>
    <col min="2820" max="2820" width="14.140625" style="27" customWidth="1"/>
    <col min="2821" max="2821" width="11.85546875" style="27" customWidth="1"/>
    <col min="2822" max="2822" width="9.5703125" style="27" customWidth="1"/>
    <col min="2823" max="2823" width="14.7109375" style="27" customWidth="1"/>
    <col min="2824" max="2824" width="12.85546875" style="27" bestFit="1" customWidth="1"/>
    <col min="2825" max="2825" width="9.5703125" style="27" customWidth="1"/>
    <col min="2826" max="2826" width="14.28515625" style="27" customWidth="1"/>
    <col min="2827" max="2827" width="13.140625" style="27" customWidth="1"/>
    <col min="2828" max="2828" width="12.28515625" style="27" customWidth="1"/>
    <col min="2829" max="3071" width="9.140625" style="27"/>
    <col min="3072" max="3072" width="77.85546875" style="27" customWidth="1"/>
    <col min="3073" max="3073" width="13.85546875" style="27" customWidth="1"/>
    <col min="3074" max="3074" width="12.140625" style="27" customWidth="1"/>
    <col min="3075" max="3075" width="11" style="27" customWidth="1"/>
    <col min="3076" max="3076" width="14.140625" style="27" customWidth="1"/>
    <col min="3077" max="3077" width="11.85546875" style="27" customWidth="1"/>
    <col min="3078" max="3078" width="9.5703125" style="27" customWidth="1"/>
    <col min="3079" max="3079" width="14.7109375" style="27" customWidth="1"/>
    <col min="3080" max="3080" width="12.85546875" style="27" bestFit="1" customWidth="1"/>
    <col min="3081" max="3081" width="9.5703125" style="27" customWidth="1"/>
    <col min="3082" max="3082" width="14.28515625" style="27" customWidth="1"/>
    <col min="3083" max="3083" width="13.140625" style="27" customWidth="1"/>
    <col min="3084" max="3084" width="12.28515625" style="27" customWidth="1"/>
    <col min="3085" max="3327" width="9.140625" style="27"/>
    <col min="3328" max="3328" width="77.85546875" style="27" customWidth="1"/>
    <col min="3329" max="3329" width="13.85546875" style="27" customWidth="1"/>
    <col min="3330" max="3330" width="12.140625" style="27" customWidth="1"/>
    <col min="3331" max="3331" width="11" style="27" customWidth="1"/>
    <col min="3332" max="3332" width="14.140625" style="27" customWidth="1"/>
    <col min="3333" max="3333" width="11.85546875" style="27" customWidth="1"/>
    <col min="3334" max="3334" width="9.5703125" style="27" customWidth="1"/>
    <col min="3335" max="3335" width="14.7109375" style="27" customWidth="1"/>
    <col min="3336" max="3336" width="12.85546875" style="27" bestFit="1" customWidth="1"/>
    <col min="3337" max="3337" width="9.5703125" style="27" customWidth="1"/>
    <col min="3338" max="3338" width="14.28515625" style="27" customWidth="1"/>
    <col min="3339" max="3339" width="13.140625" style="27" customWidth="1"/>
    <col min="3340" max="3340" width="12.28515625" style="27" customWidth="1"/>
    <col min="3341" max="3583" width="9.140625" style="27"/>
    <col min="3584" max="3584" width="77.85546875" style="27" customWidth="1"/>
    <col min="3585" max="3585" width="13.85546875" style="27" customWidth="1"/>
    <col min="3586" max="3586" width="12.140625" style="27" customWidth="1"/>
    <col min="3587" max="3587" width="11" style="27" customWidth="1"/>
    <col min="3588" max="3588" width="14.140625" style="27" customWidth="1"/>
    <col min="3589" max="3589" width="11.85546875" style="27" customWidth="1"/>
    <col min="3590" max="3590" width="9.5703125" style="27" customWidth="1"/>
    <col min="3591" max="3591" width="14.7109375" style="27" customWidth="1"/>
    <col min="3592" max="3592" width="12.85546875" style="27" bestFit="1" customWidth="1"/>
    <col min="3593" max="3593" width="9.5703125" style="27" customWidth="1"/>
    <col min="3594" max="3594" width="14.28515625" style="27" customWidth="1"/>
    <col min="3595" max="3595" width="13.140625" style="27" customWidth="1"/>
    <col min="3596" max="3596" width="12.28515625" style="27" customWidth="1"/>
    <col min="3597" max="3839" width="9.140625" style="27"/>
    <col min="3840" max="3840" width="77.85546875" style="27" customWidth="1"/>
    <col min="3841" max="3841" width="13.85546875" style="27" customWidth="1"/>
    <col min="3842" max="3842" width="12.140625" style="27" customWidth="1"/>
    <col min="3843" max="3843" width="11" style="27" customWidth="1"/>
    <col min="3844" max="3844" width="14.140625" style="27" customWidth="1"/>
    <col min="3845" max="3845" width="11.85546875" style="27" customWidth="1"/>
    <col min="3846" max="3846" width="9.5703125" style="27" customWidth="1"/>
    <col min="3847" max="3847" width="14.7109375" style="27" customWidth="1"/>
    <col min="3848" max="3848" width="12.85546875" style="27" bestFit="1" customWidth="1"/>
    <col min="3849" max="3849" width="9.5703125" style="27" customWidth="1"/>
    <col min="3850" max="3850" width="14.28515625" style="27" customWidth="1"/>
    <col min="3851" max="3851" width="13.140625" style="27" customWidth="1"/>
    <col min="3852" max="3852" width="12.28515625" style="27" customWidth="1"/>
    <col min="3853" max="4095" width="9.140625" style="27"/>
    <col min="4096" max="4096" width="77.85546875" style="27" customWidth="1"/>
    <col min="4097" max="4097" width="13.85546875" style="27" customWidth="1"/>
    <col min="4098" max="4098" width="12.140625" style="27" customWidth="1"/>
    <col min="4099" max="4099" width="11" style="27" customWidth="1"/>
    <col min="4100" max="4100" width="14.140625" style="27" customWidth="1"/>
    <col min="4101" max="4101" width="11.85546875" style="27" customWidth="1"/>
    <col min="4102" max="4102" width="9.5703125" style="27" customWidth="1"/>
    <col min="4103" max="4103" width="14.7109375" style="27" customWidth="1"/>
    <col min="4104" max="4104" width="12.85546875" style="27" bestFit="1" customWidth="1"/>
    <col min="4105" max="4105" width="9.5703125" style="27" customWidth="1"/>
    <col min="4106" max="4106" width="14.28515625" style="27" customWidth="1"/>
    <col min="4107" max="4107" width="13.140625" style="27" customWidth="1"/>
    <col min="4108" max="4108" width="12.28515625" style="27" customWidth="1"/>
    <col min="4109" max="4351" width="9.140625" style="27"/>
    <col min="4352" max="4352" width="77.85546875" style="27" customWidth="1"/>
    <col min="4353" max="4353" width="13.85546875" style="27" customWidth="1"/>
    <col min="4354" max="4354" width="12.140625" style="27" customWidth="1"/>
    <col min="4355" max="4355" width="11" style="27" customWidth="1"/>
    <col min="4356" max="4356" width="14.140625" style="27" customWidth="1"/>
    <col min="4357" max="4357" width="11.85546875" style="27" customWidth="1"/>
    <col min="4358" max="4358" width="9.5703125" style="27" customWidth="1"/>
    <col min="4359" max="4359" width="14.7109375" style="27" customWidth="1"/>
    <col min="4360" max="4360" width="12.85546875" style="27" bestFit="1" customWidth="1"/>
    <col min="4361" max="4361" width="9.5703125" style="27" customWidth="1"/>
    <col min="4362" max="4362" width="14.28515625" style="27" customWidth="1"/>
    <col min="4363" max="4363" width="13.140625" style="27" customWidth="1"/>
    <col min="4364" max="4364" width="12.28515625" style="27" customWidth="1"/>
    <col min="4365" max="4607" width="9.140625" style="27"/>
    <col min="4608" max="4608" width="77.85546875" style="27" customWidth="1"/>
    <col min="4609" max="4609" width="13.85546875" style="27" customWidth="1"/>
    <col min="4610" max="4610" width="12.140625" style="27" customWidth="1"/>
    <col min="4611" max="4611" width="11" style="27" customWidth="1"/>
    <col min="4612" max="4612" width="14.140625" style="27" customWidth="1"/>
    <col min="4613" max="4613" width="11.85546875" style="27" customWidth="1"/>
    <col min="4614" max="4614" width="9.5703125" style="27" customWidth="1"/>
    <col min="4615" max="4615" width="14.7109375" style="27" customWidth="1"/>
    <col min="4616" max="4616" width="12.85546875" style="27" bestFit="1" customWidth="1"/>
    <col min="4617" max="4617" width="9.5703125" style="27" customWidth="1"/>
    <col min="4618" max="4618" width="14.28515625" style="27" customWidth="1"/>
    <col min="4619" max="4619" width="13.140625" style="27" customWidth="1"/>
    <col min="4620" max="4620" width="12.28515625" style="27" customWidth="1"/>
    <col min="4621" max="4863" width="9.140625" style="27"/>
    <col min="4864" max="4864" width="77.85546875" style="27" customWidth="1"/>
    <col min="4865" max="4865" width="13.85546875" style="27" customWidth="1"/>
    <col min="4866" max="4866" width="12.140625" style="27" customWidth="1"/>
    <col min="4867" max="4867" width="11" style="27" customWidth="1"/>
    <col min="4868" max="4868" width="14.140625" style="27" customWidth="1"/>
    <col min="4869" max="4869" width="11.85546875" style="27" customWidth="1"/>
    <col min="4870" max="4870" width="9.5703125" style="27" customWidth="1"/>
    <col min="4871" max="4871" width="14.7109375" style="27" customWidth="1"/>
    <col min="4872" max="4872" width="12.85546875" style="27" bestFit="1" customWidth="1"/>
    <col min="4873" max="4873" width="9.5703125" style="27" customWidth="1"/>
    <col min="4874" max="4874" width="14.28515625" style="27" customWidth="1"/>
    <col min="4875" max="4875" width="13.140625" style="27" customWidth="1"/>
    <col min="4876" max="4876" width="12.28515625" style="27" customWidth="1"/>
    <col min="4877" max="5119" width="9.140625" style="27"/>
    <col min="5120" max="5120" width="77.85546875" style="27" customWidth="1"/>
    <col min="5121" max="5121" width="13.85546875" style="27" customWidth="1"/>
    <col min="5122" max="5122" width="12.140625" style="27" customWidth="1"/>
    <col min="5123" max="5123" width="11" style="27" customWidth="1"/>
    <col min="5124" max="5124" width="14.140625" style="27" customWidth="1"/>
    <col min="5125" max="5125" width="11.85546875" style="27" customWidth="1"/>
    <col min="5126" max="5126" width="9.5703125" style="27" customWidth="1"/>
    <col min="5127" max="5127" width="14.7109375" style="27" customWidth="1"/>
    <col min="5128" max="5128" width="12.85546875" style="27" bestFit="1" customWidth="1"/>
    <col min="5129" max="5129" width="9.5703125" style="27" customWidth="1"/>
    <col min="5130" max="5130" width="14.28515625" style="27" customWidth="1"/>
    <col min="5131" max="5131" width="13.140625" style="27" customWidth="1"/>
    <col min="5132" max="5132" width="12.28515625" style="27" customWidth="1"/>
    <col min="5133" max="5375" width="9.140625" style="27"/>
    <col min="5376" max="5376" width="77.85546875" style="27" customWidth="1"/>
    <col min="5377" max="5377" width="13.85546875" style="27" customWidth="1"/>
    <col min="5378" max="5378" width="12.140625" style="27" customWidth="1"/>
    <col min="5379" max="5379" width="11" style="27" customWidth="1"/>
    <col min="5380" max="5380" width="14.140625" style="27" customWidth="1"/>
    <col min="5381" max="5381" width="11.85546875" style="27" customWidth="1"/>
    <col min="5382" max="5382" width="9.5703125" style="27" customWidth="1"/>
    <col min="5383" max="5383" width="14.7109375" style="27" customWidth="1"/>
    <col min="5384" max="5384" width="12.85546875" style="27" bestFit="1" customWidth="1"/>
    <col min="5385" max="5385" width="9.5703125" style="27" customWidth="1"/>
    <col min="5386" max="5386" width="14.28515625" style="27" customWidth="1"/>
    <col min="5387" max="5387" width="13.140625" style="27" customWidth="1"/>
    <col min="5388" max="5388" width="12.28515625" style="27" customWidth="1"/>
    <col min="5389" max="5631" width="9.140625" style="27"/>
    <col min="5632" max="5632" width="77.85546875" style="27" customWidth="1"/>
    <col min="5633" max="5633" width="13.85546875" style="27" customWidth="1"/>
    <col min="5634" max="5634" width="12.140625" style="27" customWidth="1"/>
    <col min="5635" max="5635" width="11" style="27" customWidth="1"/>
    <col min="5636" max="5636" width="14.140625" style="27" customWidth="1"/>
    <col min="5637" max="5637" width="11.85546875" style="27" customWidth="1"/>
    <col min="5638" max="5638" width="9.5703125" style="27" customWidth="1"/>
    <col min="5639" max="5639" width="14.7109375" style="27" customWidth="1"/>
    <col min="5640" max="5640" width="12.85546875" style="27" bestFit="1" customWidth="1"/>
    <col min="5641" max="5641" width="9.5703125" style="27" customWidth="1"/>
    <col min="5642" max="5642" width="14.28515625" style="27" customWidth="1"/>
    <col min="5643" max="5643" width="13.140625" style="27" customWidth="1"/>
    <col min="5644" max="5644" width="12.28515625" style="27" customWidth="1"/>
    <col min="5645" max="5887" width="9.140625" style="27"/>
    <col min="5888" max="5888" width="77.85546875" style="27" customWidth="1"/>
    <col min="5889" max="5889" width="13.85546875" style="27" customWidth="1"/>
    <col min="5890" max="5890" width="12.140625" style="27" customWidth="1"/>
    <col min="5891" max="5891" width="11" style="27" customWidth="1"/>
    <col min="5892" max="5892" width="14.140625" style="27" customWidth="1"/>
    <col min="5893" max="5893" width="11.85546875" style="27" customWidth="1"/>
    <col min="5894" max="5894" width="9.5703125" style="27" customWidth="1"/>
    <col min="5895" max="5895" width="14.7109375" style="27" customWidth="1"/>
    <col min="5896" max="5896" width="12.85546875" style="27" bestFit="1" customWidth="1"/>
    <col min="5897" max="5897" width="9.5703125" style="27" customWidth="1"/>
    <col min="5898" max="5898" width="14.28515625" style="27" customWidth="1"/>
    <col min="5899" max="5899" width="13.140625" style="27" customWidth="1"/>
    <col min="5900" max="5900" width="12.28515625" style="27" customWidth="1"/>
    <col min="5901" max="6143" width="9.140625" style="27"/>
    <col min="6144" max="6144" width="77.85546875" style="27" customWidth="1"/>
    <col min="6145" max="6145" width="13.85546875" style="27" customWidth="1"/>
    <col min="6146" max="6146" width="12.140625" style="27" customWidth="1"/>
    <col min="6147" max="6147" width="11" style="27" customWidth="1"/>
    <col min="6148" max="6148" width="14.140625" style="27" customWidth="1"/>
    <col min="6149" max="6149" width="11.85546875" style="27" customWidth="1"/>
    <col min="6150" max="6150" width="9.5703125" style="27" customWidth="1"/>
    <col min="6151" max="6151" width="14.7109375" style="27" customWidth="1"/>
    <col min="6152" max="6152" width="12.85546875" style="27" bestFit="1" customWidth="1"/>
    <col min="6153" max="6153" width="9.5703125" style="27" customWidth="1"/>
    <col min="6154" max="6154" width="14.28515625" style="27" customWidth="1"/>
    <col min="6155" max="6155" width="13.140625" style="27" customWidth="1"/>
    <col min="6156" max="6156" width="12.28515625" style="27" customWidth="1"/>
    <col min="6157" max="6399" width="9.140625" style="27"/>
    <col min="6400" max="6400" width="77.85546875" style="27" customWidth="1"/>
    <col min="6401" max="6401" width="13.85546875" style="27" customWidth="1"/>
    <col min="6402" max="6402" width="12.140625" style="27" customWidth="1"/>
    <col min="6403" max="6403" width="11" style="27" customWidth="1"/>
    <col min="6404" max="6404" width="14.140625" style="27" customWidth="1"/>
    <col min="6405" max="6405" width="11.85546875" style="27" customWidth="1"/>
    <col min="6406" max="6406" width="9.5703125" style="27" customWidth="1"/>
    <col min="6407" max="6407" width="14.7109375" style="27" customWidth="1"/>
    <col min="6408" max="6408" width="12.85546875" style="27" bestFit="1" customWidth="1"/>
    <col min="6409" max="6409" width="9.5703125" style="27" customWidth="1"/>
    <col min="6410" max="6410" width="14.28515625" style="27" customWidth="1"/>
    <col min="6411" max="6411" width="13.140625" style="27" customWidth="1"/>
    <col min="6412" max="6412" width="12.28515625" style="27" customWidth="1"/>
    <col min="6413" max="6655" width="9.140625" style="27"/>
    <col min="6656" max="6656" width="77.85546875" style="27" customWidth="1"/>
    <col min="6657" max="6657" width="13.85546875" style="27" customWidth="1"/>
    <col min="6658" max="6658" width="12.140625" style="27" customWidth="1"/>
    <col min="6659" max="6659" width="11" style="27" customWidth="1"/>
    <col min="6660" max="6660" width="14.140625" style="27" customWidth="1"/>
    <col min="6661" max="6661" width="11.85546875" style="27" customWidth="1"/>
    <col min="6662" max="6662" width="9.5703125" style="27" customWidth="1"/>
    <col min="6663" max="6663" width="14.7109375" style="27" customWidth="1"/>
    <col min="6664" max="6664" width="12.85546875" style="27" bestFit="1" customWidth="1"/>
    <col min="6665" max="6665" width="9.5703125" style="27" customWidth="1"/>
    <col min="6666" max="6666" width="14.28515625" style="27" customWidth="1"/>
    <col min="6667" max="6667" width="13.140625" style="27" customWidth="1"/>
    <col min="6668" max="6668" width="12.28515625" style="27" customWidth="1"/>
    <col min="6669" max="6911" width="9.140625" style="27"/>
    <col min="6912" max="6912" width="77.85546875" style="27" customWidth="1"/>
    <col min="6913" max="6913" width="13.85546875" style="27" customWidth="1"/>
    <col min="6914" max="6914" width="12.140625" style="27" customWidth="1"/>
    <col min="6915" max="6915" width="11" style="27" customWidth="1"/>
    <col min="6916" max="6916" width="14.140625" style="27" customWidth="1"/>
    <col min="6917" max="6917" width="11.85546875" style="27" customWidth="1"/>
    <col min="6918" max="6918" width="9.5703125" style="27" customWidth="1"/>
    <col min="6919" max="6919" width="14.7109375" style="27" customWidth="1"/>
    <col min="6920" max="6920" width="12.85546875" style="27" bestFit="1" customWidth="1"/>
    <col min="6921" max="6921" width="9.5703125" style="27" customWidth="1"/>
    <col min="6922" max="6922" width="14.28515625" style="27" customWidth="1"/>
    <col min="6923" max="6923" width="13.140625" style="27" customWidth="1"/>
    <col min="6924" max="6924" width="12.28515625" style="27" customWidth="1"/>
    <col min="6925" max="7167" width="9.140625" style="27"/>
    <col min="7168" max="7168" width="77.85546875" style="27" customWidth="1"/>
    <col min="7169" max="7169" width="13.85546875" style="27" customWidth="1"/>
    <col min="7170" max="7170" width="12.140625" style="27" customWidth="1"/>
    <col min="7171" max="7171" width="11" style="27" customWidth="1"/>
    <col min="7172" max="7172" width="14.140625" style="27" customWidth="1"/>
    <col min="7173" max="7173" width="11.85546875" style="27" customWidth="1"/>
    <col min="7174" max="7174" width="9.5703125" style="27" customWidth="1"/>
    <col min="7175" max="7175" width="14.7109375" style="27" customWidth="1"/>
    <col min="7176" max="7176" width="12.85546875" style="27" bestFit="1" customWidth="1"/>
    <col min="7177" max="7177" width="9.5703125" style="27" customWidth="1"/>
    <col min="7178" max="7178" width="14.28515625" style="27" customWidth="1"/>
    <col min="7179" max="7179" width="13.140625" style="27" customWidth="1"/>
    <col min="7180" max="7180" width="12.28515625" style="27" customWidth="1"/>
    <col min="7181" max="7423" width="9.140625" style="27"/>
    <col min="7424" max="7424" width="77.85546875" style="27" customWidth="1"/>
    <col min="7425" max="7425" width="13.85546875" style="27" customWidth="1"/>
    <col min="7426" max="7426" width="12.140625" style="27" customWidth="1"/>
    <col min="7427" max="7427" width="11" style="27" customWidth="1"/>
    <col min="7428" max="7428" width="14.140625" style="27" customWidth="1"/>
    <col min="7429" max="7429" width="11.85546875" style="27" customWidth="1"/>
    <col min="7430" max="7430" width="9.5703125" style="27" customWidth="1"/>
    <col min="7431" max="7431" width="14.7109375" style="27" customWidth="1"/>
    <col min="7432" max="7432" width="12.85546875" style="27" bestFit="1" customWidth="1"/>
    <col min="7433" max="7433" width="9.5703125" style="27" customWidth="1"/>
    <col min="7434" max="7434" width="14.28515625" style="27" customWidth="1"/>
    <col min="7435" max="7435" width="13.140625" style="27" customWidth="1"/>
    <col min="7436" max="7436" width="12.28515625" style="27" customWidth="1"/>
    <col min="7437" max="7679" width="9.140625" style="27"/>
    <col min="7680" max="7680" width="77.85546875" style="27" customWidth="1"/>
    <col min="7681" max="7681" width="13.85546875" style="27" customWidth="1"/>
    <col min="7682" max="7682" width="12.140625" style="27" customWidth="1"/>
    <col min="7683" max="7683" width="11" style="27" customWidth="1"/>
    <col min="7684" max="7684" width="14.140625" style="27" customWidth="1"/>
    <col min="7685" max="7685" width="11.85546875" style="27" customWidth="1"/>
    <col min="7686" max="7686" width="9.5703125" style="27" customWidth="1"/>
    <col min="7687" max="7687" width="14.7109375" style="27" customWidth="1"/>
    <col min="7688" max="7688" width="12.85546875" style="27" bestFit="1" customWidth="1"/>
    <col min="7689" max="7689" width="9.5703125" style="27" customWidth="1"/>
    <col min="7690" max="7690" width="14.28515625" style="27" customWidth="1"/>
    <col min="7691" max="7691" width="13.140625" style="27" customWidth="1"/>
    <col min="7692" max="7692" width="12.28515625" style="27" customWidth="1"/>
    <col min="7693" max="7935" width="9.140625" style="27"/>
    <col min="7936" max="7936" width="77.85546875" style="27" customWidth="1"/>
    <col min="7937" max="7937" width="13.85546875" style="27" customWidth="1"/>
    <col min="7938" max="7938" width="12.140625" style="27" customWidth="1"/>
    <col min="7939" max="7939" width="11" style="27" customWidth="1"/>
    <col min="7940" max="7940" width="14.140625" style="27" customWidth="1"/>
    <col min="7941" max="7941" width="11.85546875" style="27" customWidth="1"/>
    <col min="7942" max="7942" width="9.5703125" style="27" customWidth="1"/>
    <col min="7943" max="7943" width="14.7109375" style="27" customWidth="1"/>
    <col min="7944" max="7944" width="12.85546875" style="27" bestFit="1" customWidth="1"/>
    <col min="7945" max="7945" width="9.5703125" style="27" customWidth="1"/>
    <col min="7946" max="7946" width="14.28515625" style="27" customWidth="1"/>
    <col min="7947" max="7947" width="13.140625" style="27" customWidth="1"/>
    <col min="7948" max="7948" width="12.28515625" style="27" customWidth="1"/>
    <col min="7949" max="8191" width="9.140625" style="27"/>
    <col min="8192" max="8192" width="77.85546875" style="27" customWidth="1"/>
    <col min="8193" max="8193" width="13.85546875" style="27" customWidth="1"/>
    <col min="8194" max="8194" width="12.140625" style="27" customWidth="1"/>
    <col min="8195" max="8195" width="11" style="27" customWidth="1"/>
    <col min="8196" max="8196" width="14.140625" style="27" customWidth="1"/>
    <col min="8197" max="8197" width="11.85546875" style="27" customWidth="1"/>
    <col min="8198" max="8198" width="9.5703125" style="27" customWidth="1"/>
    <col min="8199" max="8199" width="14.7109375" style="27" customWidth="1"/>
    <col min="8200" max="8200" width="12.85546875" style="27" bestFit="1" customWidth="1"/>
    <col min="8201" max="8201" width="9.5703125" style="27" customWidth="1"/>
    <col min="8202" max="8202" width="14.28515625" style="27" customWidth="1"/>
    <col min="8203" max="8203" width="13.140625" style="27" customWidth="1"/>
    <col min="8204" max="8204" width="12.28515625" style="27" customWidth="1"/>
    <col min="8205" max="8447" width="9.140625" style="27"/>
    <col min="8448" max="8448" width="77.85546875" style="27" customWidth="1"/>
    <col min="8449" max="8449" width="13.85546875" style="27" customWidth="1"/>
    <col min="8450" max="8450" width="12.140625" style="27" customWidth="1"/>
    <col min="8451" max="8451" width="11" style="27" customWidth="1"/>
    <col min="8452" max="8452" width="14.140625" style="27" customWidth="1"/>
    <col min="8453" max="8453" width="11.85546875" style="27" customWidth="1"/>
    <col min="8454" max="8454" width="9.5703125" style="27" customWidth="1"/>
    <col min="8455" max="8455" width="14.7109375" style="27" customWidth="1"/>
    <col min="8456" max="8456" width="12.85546875" style="27" bestFit="1" customWidth="1"/>
    <col min="8457" max="8457" width="9.5703125" style="27" customWidth="1"/>
    <col min="8458" max="8458" width="14.28515625" style="27" customWidth="1"/>
    <col min="8459" max="8459" width="13.140625" style="27" customWidth="1"/>
    <col min="8460" max="8460" width="12.28515625" style="27" customWidth="1"/>
    <col min="8461" max="8703" width="9.140625" style="27"/>
    <col min="8704" max="8704" width="77.85546875" style="27" customWidth="1"/>
    <col min="8705" max="8705" width="13.85546875" style="27" customWidth="1"/>
    <col min="8706" max="8706" width="12.140625" style="27" customWidth="1"/>
    <col min="8707" max="8707" width="11" style="27" customWidth="1"/>
    <col min="8708" max="8708" width="14.140625" style="27" customWidth="1"/>
    <col min="8709" max="8709" width="11.85546875" style="27" customWidth="1"/>
    <col min="8710" max="8710" width="9.5703125" style="27" customWidth="1"/>
    <col min="8711" max="8711" width="14.7109375" style="27" customWidth="1"/>
    <col min="8712" max="8712" width="12.85546875" style="27" bestFit="1" customWidth="1"/>
    <col min="8713" max="8713" width="9.5703125" style="27" customWidth="1"/>
    <col min="8714" max="8714" width="14.28515625" style="27" customWidth="1"/>
    <col min="8715" max="8715" width="13.140625" style="27" customWidth="1"/>
    <col min="8716" max="8716" width="12.28515625" style="27" customWidth="1"/>
    <col min="8717" max="8959" width="9.140625" style="27"/>
    <col min="8960" max="8960" width="77.85546875" style="27" customWidth="1"/>
    <col min="8961" max="8961" width="13.85546875" style="27" customWidth="1"/>
    <col min="8962" max="8962" width="12.140625" style="27" customWidth="1"/>
    <col min="8963" max="8963" width="11" style="27" customWidth="1"/>
    <col min="8964" max="8964" width="14.140625" style="27" customWidth="1"/>
    <col min="8965" max="8965" width="11.85546875" style="27" customWidth="1"/>
    <col min="8966" max="8966" width="9.5703125" style="27" customWidth="1"/>
    <col min="8967" max="8967" width="14.7109375" style="27" customWidth="1"/>
    <col min="8968" max="8968" width="12.85546875" style="27" bestFit="1" customWidth="1"/>
    <col min="8969" max="8969" width="9.5703125" style="27" customWidth="1"/>
    <col min="8970" max="8970" width="14.28515625" style="27" customWidth="1"/>
    <col min="8971" max="8971" width="13.140625" style="27" customWidth="1"/>
    <col min="8972" max="8972" width="12.28515625" style="27" customWidth="1"/>
    <col min="8973" max="9215" width="9.140625" style="27"/>
    <col min="9216" max="9216" width="77.85546875" style="27" customWidth="1"/>
    <col min="9217" max="9217" width="13.85546875" style="27" customWidth="1"/>
    <col min="9218" max="9218" width="12.140625" style="27" customWidth="1"/>
    <col min="9219" max="9219" width="11" style="27" customWidth="1"/>
    <col min="9220" max="9220" width="14.140625" style="27" customWidth="1"/>
    <col min="9221" max="9221" width="11.85546875" style="27" customWidth="1"/>
    <col min="9222" max="9222" width="9.5703125" style="27" customWidth="1"/>
    <col min="9223" max="9223" width="14.7109375" style="27" customWidth="1"/>
    <col min="9224" max="9224" width="12.85546875" style="27" bestFit="1" customWidth="1"/>
    <col min="9225" max="9225" width="9.5703125" style="27" customWidth="1"/>
    <col min="9226" max="9226" width="14.28515625" style="27" customWidth="1"/>
    <col min="9227" max="9227" width="13.140625" style="27" customWidth="1"/>
    <col min="9228" max="9228" width="12.28515625" style="27" customWidth="1"/>
    <col min="9229" max="9471" width="9.140625" style="27"/>
    <col min="9472" max="9472" width="77.85546875" style="27" customWidth="1"/>
    <col min="9473" max="9473" width="13.85546875" style="27" customWidth="1"/>
    <col min="9474" max="9474" width="12.140625" style="27" customWidth="1"/>
    <col min="9475" max="9475" width="11" style="27" customWidth="1"/>
    <col min="9476" max="9476" width="14.140625" style="27" customWidth="1"/>
    <col min="9477" max="9477" width="11.85546875" style="27" customWidth="1"/>
    <col min="9478" max="9478" width="9.5703125" style="27" customWidth="1"/>
    <col min="9479" max="9479" width="14.7109375" style="27" customWidth="1"/>
    <col min="9480" max="9480" width="12.85546875" style="27" bestFit="1" customWidth="1"/>
    <col min="9481" max="9481" width="9.5703125" style="27" customWidth="1"/>
    <col min="9482" max="9482" width="14.28515625" style="27" customWidth="1"/>
    <col min="9483" max="9483" width="13.140625" style="27" customWidth="1"/>
    <col min="9484" max="9484" width="12.28515625" style="27" customWidth="1"/>
    <col min="9485" max="9727" width="9.140625" style="27"/>
    <col min="9728" max="9728" width="77.85546875" style="27" customWidth="1"/>
    <col min="9729" max="9729" width="13.85546875" style="27" customWidth="1"/>
    <col min="9730" max="9730" width="12.140625" style="27" customWidth="1"/>
    <col min="9731" max="9731" width="11" style="27" customWidth="1"/>
    <col min="9732" max="9732" width="14.140625" style="27" customWidth="1"/>
    <col min="9733" max="9733" width="11.85546875" style="27" customWidth="1"/>
    <col min="9734" max="9734" width="9.5703125" style="27" customWidth="1"/>
    <col min="9735" max="9735" width="14.7109375" style="27" customWidth="1"/>
    <col min="9736" max="9736" width="12.85546875" style="27" bestFit="1" customWidth="1"/>
    <col min="9737" max="9737" width="9.5703125" style="27" customWidth="1"/>
    <col min="9738" max="9738" width="14.28515625" style="27" customWidth="1"/>
    <col min="9739" max="9739" width="13.140625" style="27" customWidth="1"/>
    <col min="9740" max="9740" width="12.28515625" style="27" customWidth="1"/>
    <col min="9741" max="9983" width="9.140625" style="27"/>
    <col min="9984" max="9984" width="77.85546875" style="27" customWidth="1"/>
    <col min="9985" max="9985" width="13.85546875" style="27" customWidth="1"/>
    <col min="9986" max="9986" width="12.140625" style="27" customWidth="1"/>
    <col min="9987" max="9987" width="11" style="27" customWidth="1"/>
    <col min="9988" max="9988" width="14.140625" style="27" customWidth="1"/>
    <col min="9989" max="9989" width="11.85546875" style="27" customWidth="1"/>
    <col min="9990" max="9990" width="9.5703125" style="27" customWidth="1"/>
    <col min="9991" max="9991" width="14.7109375" style="27" customWidth="1"/>
    <col min="9992" max="9992" width="12.85546875" style="27" bestFit="1" customWidth="1"/>
    <col min="9993" max="9993" width="9.5703125" style="27" customWidth="1"/>
    <col min="9994" max="9994" width="14.28515625" style="27" customWidth="1"/>
    <col min="9995" max="9995" width="13.140625" style="27" customWidth="1"/>
    <col min="9996" max="9996" width="12.28515625" style="27" customWidth="1"/>
    <col min="9997" max="10239" width="9.140625" style="27"/>
    <col min="10240" max="10240" width="77.85546875" style="27" customWidth="1"/>
    <col min="10241" max="10241" width="13.85546875" style="27" customWidth="1"/>
    <col min="10242" max="10242" width="12.140625" style="27" customWidth="1"/>
    <col min="10243" max="10243" width="11" style="27" customWidth="1"/>
    <col min="10244" max="10244" width="14.140625" style="27" customWidth="1"/>
    <col min="10245" max="10245" width="11.85546875" style="27" customWidth="1"/>
    <col min="10246" max="10246" width="9.5703125" style="27" customWidth="1"/>
    <col min="10247" max="10247" width="14.7109375" style="27" customWidth="1"/>
    <col min="10248" max="10248" width="12.85546875" style="27" bestFit="1" customWidth="1"/>
    <col min="10249" max="10249" width="9.5703125" style="27" customWidth="1"/>
    <col min="10250" max="10250" width="14.28515625" style="27" customWidth="1"/>
    <col min="10251" max="10251" width="13.140625" style="27" customWidth="1"/>
    <col min="10252" max="10252" width="12.28515625" style="27" customWidth="1"/>
    <col min="10253" max="10495" width="9.140625" style="27"/>
    <col min="10496" max="10496" width="77.85546875" style="27" customWidth="1"/>
    <col min="10497" max="10497" width="13.85546875" style="27" customWidth="1"/>
    <col min="10498" max="10498" width="12.140625" style="27" customWidth="1"/>
    <col min="10499" max="10499" width="11" style="27" customWidth="1"/>
    <col min="10500" max="10500" width="14.140625" style="27" customWidth="1"/>
    <col min="10501" max="10501" width="11.85546875" style="27" customWidth="1"/>
    <col min="10502" max="10502" width="9.5703125" style="27" customWidth="1"/>
    <col min="10503" max="10503" width="14.7109375" style="27" customWidth="1"/>
    <col min="10504" max="10504" width="12.85546875" style="27" bestFit="1" customWidth="1"/>
    <col min="10505" max="10505" width="9.5703125" style="27" customWidth="1"/>
    <col min="10506" max="10506" width="14.28515625" style="27" customWidth="1"/>
    <col min="10507" max="10507" width="13.140625" style="27" customWidth="1"/>
    <col min="10508" max="10508" width="12.28515625" style="27" customWidth="1"/>
    <col min="10509" max="10751" width="9.140625" style="27"/>
    <col min="10752" max="10752" width="77.85546875" style="27" customWidth="1"/>
    <col min="10753" max="10753" width="13.85546875" style="27" customWidth="1"/>
    <col min="10754" max="10754" width="12.140625" style="27" customWidth="1"/>
    <col min="10755" max="10755" width="11" style="27" customWidth="1"/>
    <col min="10756" max="10756" width="14.140625" style="27" customWidth="1"/>
    <col min="10757" max="10757" width="11.85546875" style="27" customWidth="1"/>
    <col min="10758" max="10758" width="9.5703125" style="27" customWidth="1"/>
    <col min="10759" max="10759" width="14.7109375" style="27" customWidth="1"/>
    <col min="10760" max="10760" width="12.85546875" style="27" bestFit="1" customWidth="1"/>
    <col min="10761" max="10761" width="9.5703125" style="27" customWidth="1"/>
    <col min="10762" max="10762" width="14.28515625" style="27" customWidth="1"/>
    <col min="10763" max="10763" width="13.140625" style="27" customWidth="1"/>
    <col min="10764" max="10764" width="12.28515625" style="27" customWidth="1"/>
    <col min="10765" max="11007" width="9.140625" style="27"/>
    <col min="11008" max="11008" width="77.85546875" style="27" customWidth="1"/>
    <col min="11009" max="11009" width="13.85546875" style="27" customWidth="1"/>
    <col min="11010" max="11010" width="12.140625" style="27" customWidth="1"/>
    <col min="11011" max="11011" width="11" style="27" customWidth="1"/>
    <col min="11012" max="11012" width="14.140625" style="27" customWidth="1"/>
    <col min="11013" max="11013" width="11.85546875" style="27" customWidth="1"/>
    <col min="11014" max="11014" width="9.5703125" style="27" customWidth="1"/>
    <col min="11015" max="11015" width="14.7109375" style="27" customWidth="1"/>
    <col min="11016" max="11016" width="12.85546875" style="27" bestFit="1" customWidth="1"/>
    <col min="11017" max="11017" width="9.5703125" style="27" customWidth="1"/>
    <col min="11018" max="11018" width="14.28515625" style="27" customWidth="1"/>
    <col min="11019" max="11019" width="13.140625" style="27" customWidth="1"/>
    <col min="11020" max="11020" width="12.28515625" style="27" customWidth="1"/>
    <col min="11021" max="11263" width="9.140625" style="27"/>
    <col min="11264" max="11264" width="77.85546875" style="27" customWidth="1"/>
    <col min="11265" max="11265" width="13.85546875" style="27" customWidth="1"/>
    <col min="11266" max="11266" width="12.140625" style="27" customWidth="1"/>
    <col min="11267" max="11267" width="11" style="27" customWidth="1"/>
    <col min="11268" max="11268" width="14.140625" style="27" customWidth="1"/>
    <col min="11269" max="11269" width="11.85546875" style="27" customWidth="1"/>
    <col min="11270" max="11270" width="9.5703125" style="27" customWidth="1"/>
    <col min="11271" max="11271" width="14.7109375" style="27" customWidth="1"/>
    <col min="11272" max="11272" width="12.85546875" style="27" bestFit="1" customWidth="1"/>
    <col min="11273" max="11273" width="9.5703125" style="27" customWidth="1"/>
    <col min="11274" max="11274" width="14.28515625" style="27" customWidth="1"/>
    <col min="11275" max="11275" width="13.140625" style="27" customWidth="1"/>
    <col min="11276" max="11276" width="12.28515625" style="27" customWidth="1"/>
    <col min="11277" max="11519" width="9.140625" style="27"/>
    <col min="11520" max="11520" width="77.85546875" style="27" customWidth="1"/>
    <col min="11521" max="11521" width="13.85546875" style="27" customWidth="1"/>
    <col min="11522" max="11522" width="12.140625" style="27" customWidth="1"/>
    <col min="11523" max="11523" width="11" style="27" customWidth="1"/>
    <col min="11524" max="11524" width="14.140625" style="27" customWidth="1"/>
    <col min="11525" max="11525" width="11.85546875" style="27" customWidth="1"/>
    <col min="11526" max="11526" width="9.5703125" style="27" customWidth="1"/>
    <col min="11527" max="11527" width="14.7109375" style="27" customWidth="1"/>
    <col min="11528" max="11528" width="12.85546875" style="27" bestFit="1" customWidth="1"/>
    <col min="11529" max="11529" width="9.5703125" style="27" customWidth="1"/>
    <col min="11530" max="11530" width="14.28515625" style="27" customWidth="1"/>
    <col min="11531" max="11531" width="13.140625" style="27" customWidth="1"/>
    <col min="11532" max="11532" width="12.28515625" style="27" customWidth="1"/>
    <col min="11533" max="11775" width="9.140625" style="27"/>
    <col min="11776" max="11776" width="77.85546875" style="27" customWidth="1"/>
    <col min="11777" max="11777" width="13.85546875" style="27" customWidth="1"/>
    <col min="11778" max="11778" width="12.140625" style="27" customWidth="1"/>
    <col min="11779" max="11779" width="11" style="27" customWidth="1"/>
    <col min="11780" max="11780" width="14.140625" style="27" customWidth="1"/>
    <col min="11781" max="11781" width="11.85546875" style="27" customWidth="1"/>
    <col min="11782" max="11782" width="9.5703125" style="27" customWidth="1"/>
    <col min="11783" max="11783" width="14.7109375" style="27" customWidth="1"/>
    <col min="11784" max="11784" width="12.85546875" style="27" bestFit="1" customWidth="1"/>
    <col min="11785" max="11785" width="9.5703125" style="27" customWidth="1"/>
    <col min="11786" max="11786" width="14.28515625" style="27" customWidth="1"/>
    <col min="11787" max="11787" width="13.140625" style="27" customWidth="1"/>
    <col min="11788" max="11788" width="12.28515625" style="27" customWidth="1"/>
    <col min="11789" max="12031" width="9.140625" style="27"/>
    <col min="12032" max="12032" width="77.85546875" style="27" customWidth="1"/>
    <col min="12033" max="12033" width="13.85546875" style="27" customWidth="1"/>
    <col min="12034" max="12034" width="12.140625" style="27" customWidth="1"/>
    <col min="12035" max="12035" width="11" style="27" customWidth="1"/>
    <col min="12036" max="12036" width="14.140625" style="27" customWidth="1"/>
    <col min="12037" max="12037" width="11.85546875" style="27" customWidth="1"/>
    <col min="12038" max="12038" width="9.5703125" style="27" customWidth="1"/>
    <col min="12039" max="12039" width="14.7109375" style="27" customWidth="1"/>
    <col min="12040" max="12040" width="12.85546875" style="27" bestFit="1" customWidth="1"/>
    <col min="12041" max="12041" width="9.5703125" style="27" customWidth="1"/>
    <col min="12042" max="12042" width="14.28515625" style="27" customWidth="1"/>
    <col min="12043" max="12043" width="13.140625" style="27" customWidth="1"/>
    <col min="12044" max="12044" width="12.28515625" style="27" customWidth="1"/>
    <col min="12045" max="12287" width="9.140625" style="27"/>
    <col min="12288" max="12288" width="77.85546875" style="27" customWidth="1"/>
    <col min="12289" max="12289" width="13.85546875" style="27" customWidth="1"/>
    <col min="12290" max="12290" width="12.140625" style="27" customWidth="1"/>
    <col min="12291" max="12291" width="11" style="27" customWidth="1"/>
    <col min="12292" max="12292" width="14.140625" style="27" customWidth="1"/>
    <col min="12293" max="12293" width="11.85546875" style="27" customWidth="1"/>
    <col min="12294" max="12294" width="9.5703125" style="27" customWidth="1"/>
    <col min="12295" max="12295" width="14.7109375" style="27" customWidth="1"/>
    <col min="12296" max="12296" width="12.85546875" style="27" bestFit="1" customWidth="1"/>
    <col min="12297" max="12297" width="9.5703125" style="27" customWidth="1"/>
    <col min="12298" max="12298" width="14.28515625" style="27" customWidth="1"/>
    <col min="12299" max="12299" width="13.140625" style="27" customWidth="1"/>
    <col min="12300" max="12300" width="12.28515625" style="27" customWidth="1"/>
    <col min="12301" max="12543" width="9.140625" style="27"/>
    <col min="12544" max="12544" width="77.85546875" style="27" customWidth="1"/>
    <col min="12545" max="12545" width="13.85546875" style="27" customWidth="1"/>
    <col min="12546" max="12546" width="12.140625" style="27" customWidth="1"/>
    <col min="12547" max="12547" width="11" style="27" customWidth="1"/>
    <col min="12548" max="12548" width="14.140625" style="27" customWidth="1"/>
    <col min="12549" max="12549" width="11.85546875" style="27" customWidth="1"/>
    <col min="12550" max="12550" width="9.5703125" style="27" customWidth="1"/>
    <col min="12551" max="12551" width="14.7109375" style="27" customWidth="1"/>
    <col min="12552" max="12552" width="12.85546875" style="27" bestFit="1" customWidth="1"/>
    <col min="12553" max="12553" width="9.5703125" style="27" customWidth="1"/>
    <col min="12554" max="12554" width="14.28515625" style="27" customWidth="1"/>
    <col min="12555" max="12555" width="13.140625" style="27" customWidth="1"/>
    <col min="12556" max="12556" width="12.28515625" style="27" customWidth="1"/>
    <col min="12557" max="12799" width="9.140625" style="27"/>
    <col min="12800" max="12800" width="77.85546875" style="27" customWidth="1"/>
    <col min="12801" max="12801" width="13.85546875" style="27" customWidth="1"/>
    <col min="12802" max="12802" width="12.140625" style="27" customWidth="1"/>
    <col min="12803" max="12803" width="11" style="27" customWidth="1"/>
    <col min="12804" max="12804" width="14.140625" style="27" customWidth="1"/>
    <col min="12805" max="12805" width="11.85546875" style="27" customWidth="1"/>
    <col min="12806" max="12806" width="9.5703125" style="27" customWidth="1"/>
    <col min="12807" max="12807" width="14.7109375" style="27" customWidth="1"/>
    <col min="12808" max="12808" width="12.85546875" style="27" bestFit="1" customWidth="1"/>
    <col min="12809" max="12809" width="9.5703125" style="27" customWidth="1"/>
    <col min="12810" max="12810" width="14.28515625" style="27" customWidth="1"/>
    <col min="12811" max="12811" width="13.140625" style="27" customWidth="1"/>
    <col min="12812" max="12812" width="12.28515625" style="27" customWidth="1"/>
    <col min="12813" max="13055" width="9.140625" style="27"/>
    <col min="13056" max="13056" width="77.85546875" style="27" customWidth="1"/>
    <col min="13057" max="13057" width="13.85546875" style="27" customWidth="1"/>
    <col min="13058" max="13058" width="12.140625" style="27" customWidth="1"/>
    <col min="13059" max="13059" width="11" style="27" customWidth="1"/>
    <col min="13060" max="13060" width="14.140625" style="27" customWidth="1"/>
    <col min="13061" max="13061" width="11.85546875" style="27" customWidth="1"/>
    <col min="13062" max="13062" width="9.5703125" style="27" customWidth="1"/>
    <col min="13063" max="13063" width="14.7109375" style="27" customWidth="1"/>
    <col min="13064" max="13064" width="12.85546875" style="27" bestFit="1" customWidth="1"/>
    <col min="13065" max="13065" width="9.5703125" style="27" customWidth="1"/>
    <col min="13066" max="13066" width="14.28515625" style="27" customWidth="1"/>
    <col min="13067" max="13067" width="13.140625" style="27" customWidth="1"/>
    <col min="13068" max="13068" width="12.28515625" style="27" customWidth="1"/>
    <col min="13069" max="13311" width="9.140625" style="27"/>
    <col min="13312" max="13312" width="77.85546875" style="27" customWidth="1"/>
    <col min="13313" max="13313" width="13.85546875" style="27" customWidth="1"/>
    <col min="13314" max="13314" width="12.140625" style="27" customWidth="1"/>
    <col min="13315" max="13315" width="11" style="27" customWidth="1"/>
    <col min="13316" max="13316" width="14.140625" style="27" customWidth="1"/>
    <col min="13317" max="13317" width="11.85546875" style="27" customWidth="1"/>
    <col min="13318" max="13318" width="9.5703125" style="27" customWidth="1"/>
    <col min="13319" max="13319" width="14.7109375" style="27" customWidth="1"/>
    <col min="13320" max="13320" width="12.85546875" style="27" bestFit="1" customWidth="1"/>
    <col min="13321" max="13321" width="9.5703125" style="27" customWidth="1"/>
    <col min="13322" max="13322" width="14.28515625" style="27" customWidth="1"/>
    <col min="13323" max="13323" width="13.140625" style="27" customWidth="1"/>
    <col min="13324" max="13324" width="12.28515625" style="27" customWidth="1"/>
    <col min="13325" max="13567" width="9.140625" style="27"/>
    <col min="13568" max="13568" width="77.85546875" style="27" customWidth="1"/>
    <col min="13569" max="13569" width="13.85546875" style="27" customWidth="1"/>
    <col min="13570" max="13570" width="12.140625" style="27" customWidth="1"/>
    <col min="13571" max="13571" width="11" style="27" customWidth="1"/>
    <col min="13572" max="13572" width="14.140625" style="27" customWidth="1"/>
    <col min="13573" max="13573" width="11.85546875" style="27" customWidth="1"/>
    <col min="13574" max="13574" width="9.5703125" style="27" customWidth="1"/>
    <col min="13575" max="13575" width="14.7109375" style="27" customWidth="1"/>
    <col min="13576" max="13576" width="12.85546875" style="27" bestFit="1" customWidth="1"/>
    <col min="13577" max="13577" width="9.5703125" style="27" customWidth="1"/>
    <col min="13578" max="13578" width="14.28515625" style="27" customWidth="1"/>
    <col min="13579" max="13579" width="13.140625" style="27" customWidth="1"/>
    <col min="13580" max="13580" width="12.28515625" style="27" customWidth="1"/>
    <col min="13581" max="13823" width="9.140625" style="27"/>
    <col min="13824" max="13824" width="77.85546875" style="27" customWidth="1"/>
    <col min="13825" max="13825" width="13.85546875" style="27" customWidth="1"/>
    <col min="13826" max="13826" width="12.140625" style="27" customWidth="1"/>
    <col min="13827" max="13827" width="11" style="27" customWidth="1"/>
    <col min="13828" max="13828" width="14.140625" style="27" customWidth="1"/>
    <col min="13829" max="13829" width="11.85546875" style="27" customWidth="1"/>
    <col min="13830" max="13830" width="9.5703125" style="27" customWidth="1"/>
    <col min="13831" max="13831" width="14.7109375" style="27" customWidth="1"/>
    <col min="13832" max="13832" width="12.85546875" style="27" bestFit="1" customWidth="1"/>
    <col min="13833" max="13833" width="9.5703125" style="27" customWidth="1"/>
    <col min="13834" max="13834" width="14.28515625" style="27" customWidth="1"/>
    <col min="13835" max="13835" width="13.140625" style="27" customWidth="1"/>
    <col min="13836" max="13836" width="12.28515625" style="27" customWidth="1"/>
    <col min="13837" max="14079" width="9.140625" style="27"/>
    <col min="14080" max="14080" width="77.85546875" style="27" customWidth="1"/>
    <col min="14081" max="14081" width="13.85546875" style="27" customWidth="1"/>
    <col min="14082" max="14082" width="12.140625" style="27" customWidth="1"/>
    <col min="14083" max="14083" width="11" style="27" customWidth="1"/>
    <col min="14084" max="14084" width="14.140625" style="27" customWidth="1"/>
    <col min="14085" max="14085" width="11.85546875" style="27" customWidth="1"/>
    <col min="14086" max="14086" width="9.5703125" style="27" customWidth="1"/>
    <col min="14087" max="14087" width="14.7109375" style="27" customWidth="1"/>
    <col min="14088" max="14088" width="12.85546875" style="27" bestFit="1" customWidth="1"/>
    <col min="14089" max="14089" width="9.5703125" style="27" customWidth="1"/>
    <col min="14090" max="14090" width="14.28515625" style="27" customWidth="1"/>
    <col min="14091" max="14091" width="13.140625" style="27" customWidth="1"/>
    <col min="14092" max="14092" width="12.28515625" style="27" customWidth="1"/>
    <col min="14093" max="14335" width="9.140625" style="27"/>
    <col min="14336" max="14336" width="77.85546875" style="27" customWidth="1"/>
    <col min="14337" max="14337" width="13.85546875" style="27" customWidth="1"/>
    <col min="14338" max="14338" width="12.140625" style="27" customWidth="1"/>
    <col min="14339" max="14339" width="11" style="27" customWidth="1"/>
    <col min="14340" max="14340" width="14.140625" style="27" customWidth="1"/>
    <col min="14341" max="14341" width="11.85546875" style="27" customWidth="1"/>
    <col min="14342" max="14342" width="9.5703125" style="27" customWidth="1"/>
    <col min="14343" max="14343" width="14.7109375" style="27" customWidth="1"/>
    <col min="14344" max="14344" width="12.85546875" style="27" bestFit="1" customWidth="1"/>
    <col min="14345" max="14345" width="9.5703125" style="27" customWidth="1"/>
    <col min="14346" max="14346" width="14.28515625" style="27" customWidth="1"/>
    <col min="14347" max="14347" width="13.140625" style="27" customWidth="1"/>
    <col min="14348" max="14348" width="12.28515625" style="27" customWidth="1"/>
    <col min="14349" max="14591" width="9.140625" style="27"/>
    <col min="14592" max="14592" width="77.85546875" style="27" customWidth="1"/>
    <col min="14593" max="14593" width="13.85546875" style="27" customWidth="1"/>
    <col min="14594" max="14594" width="12.140625" style="27" customWidth="1"/>
    <col min="14595" max="14595" width="11" style="27" customWidth="1"/>
    <col min="14596" max="14596" width="14.140625" style="27" customWidth="1"/>
    <col min="14597" max="14597" width="11.85546875" style="27" customWidth="1"/>
    <col min="14598" max="14598" width="9.5703125" style="27" customWidth="1"/>
    <col min="14599" max="14599" width="14.7109375" style="27" customWidth="1"/>
    <col min="14600" max="14600" width="12.85546875" style="27" bestFit="1" customWidth="1"/>
    <col min="14601" max="14601" width="9.5703125" style="27" customWidth="1"/>
    <col min="14602" max="14602" width="14.28515625" style="27" customWidth="1"/>
    <col min="14603" max="14603" width="13.140625" style="27" customWidth="1"/>
    <col min="14604" max="14604" width="12.28515625" style="27" customWidth="1"/>
    <col min="14605" max="14847" width="9.140625" style="27"/>
    <col min="14848" max="14848" width="77.85546875" style="27" customWidth="1"/>
    <col min="14849" max="14849" width="13.85546875" style="27" customWidth="1"/>
    <col min="14850" max="14850" width="12.140625" style="27" customWidth="1"/>
    <col min="14851" max="14851" width="11" style="27" customWidth="1"/>
    <col min="14852" max="14852" width="14.140625" style="27" customWidth="1"/>
    <col min="14853" max="14853" width="11.85546875" style="27" customWidth="1"/>
    <col min="14854" max="14854" width="9.5703125" style="27" customWidth="1"/>
    <col min="14855" max="14855" width="14.7109375" style="27" customWidth="1"/>
    <col min="14856" max="14856" width="12.85546875" style="27" bestFit="1" customWidth="1"/>
    <col min="14857" max="14857" width="9.5703125" style="27" customWidth="1"/>
    <col min="14858" max="14858" width="14.28515625" style="27" customWidth="1"/>
    <col min="14859" max="14859" width="13.140625" style="27" customWidth="1"/>
    <col min="14860" max="14860" width="12.28515625" style="27" customWidth="1"/>
    <col min="14861" max="15103" width="9.140625" style="27"/>
    <col min="15104" max="15104" width="77.85546875" style="27" customWidth="1"/>
    <col min="15105" max="15105" width="13.85546875" style="27" customWidth="1"/>
    <col min="15106" max="15106" width="12.140625" style="27" customWidth="1"/>
    <col min="15107" max="15107" width="11" style="27" customWidth="1"/>
    <col min="15108" max="15108" width="14.140625" style="27" customWidth="1"/>
    <col min="15109" max="15109" width="11.85546875" style="27" customWidth="1"/>
    <col min="15110" max="15110" width="9.5703125" style="27" customWidth="1"/>
    <col min="15111" max="15111" width="14.7109375" style="27" customWidth="1"/>
    <col min="15112" max="15112" width="12.85546875" style="27" bestFit="1" customWidth="1"/>
    <col min="15113" max="15113" width="9.5703125" style="27" customWidth="1"/>
    <col min="15114" max="15114" width="14.28515625" style="27" customWidth="1"/>
    <col min="15115" max="15115" width="13.140625" style="27" customWidth="1"/>
    <col min="15116" max="15116" width="12.28515625" style="27" customWidth="1"/>
    <col min="15117" max="15359" width="9.140625" style="27"/>
    <col min="15360" max="15360" width="77.85546875" style="27" customWidth="1"/>
    <col min="15361" max="15361" width="13.85546875" style="27" customWidth="1"/>
    <col min="15362" max="15362" width="12.140625" style="27" customWidth="1"/>
    <col min="15363" max="15363" width="11" style="27" customWidth="1"/>
    <col min="15364" max="15364" width="14.140625" style="27" customWidth="1"/>
    <col min="15365" max="15365" width="11.85546875" style="27" customWidth="1"/>
    <col min="15366" max="15366" width="9.5703125" style="27" customWidth="1"/>
    <col min="15367" max="15367" width="14.7109375" style="27" customWidth="1"/>
    <col min="15368" max="15368" width="12.85546875" style="27" bestFit="1" customWidth="1"/>
    <col min="15369" max="15369" width="9.5703125" style="27" customWidth="1"/>
    <col min="15370" max="15370" width="14.28515625" style="27" customWidth="1"/>
    <col min="15371" max="15371" width="13.140625" style="27" customWidth="1"/>
    <col min="15372" max="15372" width="12.28515625" style="27" customWidth="1"/>
    <col min="15373" max="15615" width="9.140625" style="27"/>
    <col min="15616" max="15616" width="77.85546875" style="27" customWidth="1"/>
    <col min="15617" max="15617" width="13.85546875" style="27" customWidth="1"/>
    <col min="15618" max="15618" width="12.140625" style="27" customWidth="1"/>
    <col min="15619" max="15619" width="11" style="27" customWidth="1"/>
    <col min="15620" max="15620" width="14.140625" style="27" customWidth="1"/>
    <col min="15621" max="15621" width="11.85546875" style="27" customWidth="1"/>
    <col min="15622" max="15622" width="9.5703125" style="27" customWidth="1"/>
    <col min="15623" max="15623" width="14.7109375" style="27" customWidth="1"/>
    <col min="15624" max="15624" width="12.85546875" style="27" bestFit="1" customWidth="1"/>
    <col min="15625" max="15625" width="9.5703125" style="27" customWidth="1"/>
    <col min="15626" max="15626" width="14.28515625" style="27" customWidth="1"/>
    <col min="15627" max="15627" width="13.140625" style="27" customWidth="1"/>
    <col min="15628" max="15628" width="12.28515625" style="27" customWidth="1"/>
    <col min="15629" max="15871" width="9.140625" style="27"/>
    <col min="15872" max="15872" width="77.85546875" style="27" customWidth="1"/>
    <col min="15873" max="15873" width="13.85546875" style="27" customWidth="1"/>
    <col min="15874" max="15874" width="12.140625" style="27" customWidth="1"/>
    <col min="15875" max="15875" width="11" style="27" customWidth="1"/>
    <col min="15876" max="15876" width="14.140625" style="27" customWidth="1"/>
    <col min="15877" max="15877" width="11.85546875" style="27" customWidth="1"/>
    <col min="15878" max="15878" width="9.5703125" style="27" customWidth="1"/>
    <col min="15879" max="15879" width="14.7109375" style="27" customWidth="1"/>
    <col min="15880" max="15880" width="12.85546875" style="27" bestFit="1" customWidth="1"/>
    <col min="15881" max="15881" width="9.5703125" style="27" customWidth="1"/>
    <col min="15882" max="15882" width="14.28515625" style="27" customWidth="1"/>
    <col min="15883" max="15883" width="13.140625" style="27" customWidth="1"/>
    <col min="15884" max="15884" width="12.28515625" style="27" customWidth="1"/>
    <col min="15885" max="16127" width="9.140625" style="27"/>
    <col min="16128" max="16128" width="77.85546875" style="27" customWidth="1"/>
    <col min="16129" max="16129" width="13.85546875" style="27" customWidth="1"/>
    <col min="16130" max="16130" width="12.140625" style="27" customWidth="1"/>
    <col min="16131" max="16131" width="11" style="27" customWidth="1"/>
    <col min="16132" max="16132" width="14.140625" style="27" customWidth="1"/>
    <col min="16133" max="16133" width="11.85546875" style="27" customWidth="1"/>
    <col min="16134" max="16134" width="9.5703125" style="27" customWidth="1"/>
    <col min="16135" max="16135" width="14.7109375" style="27" customWidth="1"/>
    <col min="16136" max="16136" width="12.85546875" style="27" bestFit="1" customWidth="1"/>
    <col min="16137" max="16137" width="9.5703125" style="27" customWidth="1"/>
    <col min="16138" max="16138" width="14.28515625" style="27" customWidth="1"/>
    <col min="16139" max="16139" width="13.140625" style="27" customWidth="1"/>
    <col min="16140" max="16140" width="12.28515625" style="27" customWidth="1"/>
    <col min="16141" max="16384" width="9.140625" style="27"/>
  </cols>
  <sheetData>
    <row r="1" spans="1:13" ht="22.5" customHeight="1">
      <c r="A1" s="7912" t="s">
        <v>289</v>
      </c>
      <c r="B1" s="7912"/>
      <c r="C1" s="7912"/>
      <c r="D1" s="7912"/>
      <c r="E1" s="7912"/>
      <c r="F1" s="7912"/>
      <c r="G1" s="7912"/>
      <c r="H1" s="7912"/>
      <c r="I1" s="7912"/>
      <c r="J1" s="7912"/>
      <c r="K1" s="7912"/>
      <c r="L1" s="7912"/>
      <c r="M1" s="7912"/>
    </row>
    <row r="2" spans="1:13" ht="32.25" customHeight="1">
      <c r="A2" s="7997" t="s">
        <v>493</v>
      </c>
      <c r="B2" s="7997"/>
      <c r="C2" s="7997"/>
      <c r="D2" s="7997"/>
      <c r="E2" s="7997"/>
      <c r="F2" s="7997"/>
      <c r="G2" s="7997"/>
      <c r="H2" s="7997"/>
      <c r="I2" s="7997"/>
      <c r="J2" s="7997"/>
      <c r="K2" s="7997"/>
      <c r="L2" s="7997"/>
      <c r="M2" s="7997"/>
    </row>
    <row r="3" spans="1:13" ht="21" thickBot="1">
      <c r="A3" s="3184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998" t="s">
        <v>1</v>
      </c>
      <c r="B4" s="8062" t="s">
        <v>36</v>
      </c>
      <c r="C4" s="8063"/>
      <c r="D4" s="8064"/>
      <c r="E4" s="8062" t="s">
        <v>37</v>
      </c>
      <c r="F4" s="8063"/>
      <c r="G4" s="8063"/>
      <c r="H4" s="8062" t="s">
        <v>43</v>
      </c>
      <c r="I4" s="8063"/>
      <c r="J4" s="8064"/>
      <c r="K4" s="8048" t="s">
        <v>38</v>
      </c>
      <c r="L4" s="8048"/>
      <c r="M4" s="8015"/>
    </row>
    <row r="5" spans="1:13" ht="175.5" customHeight="1" thickBot="1">
      <c r="A5" s="8061"/>
      <c r="B5" s="3317" t="s">
        <v>7</v>
      </c>
      <c r="C5" s="3317" t="s">
        <v>8</v>
      </c>
      <c r="D5" s="3317" t="s">
        <v>9</v>
      </c>
      <c r="E5" s="3317" t="s">
        <v>7</v>
      </c>
      <c r="F5" s="3317" t="s">
        <v>8</v>
      </c>
      <c r="G5" s="3350" t="s">
        <v>9</v>
      </c>
      <c r="H5" s="3317" t="s">
        <v>7</v>
      </c>
      <c r="I5" s="3317" t="s">
        <v>8</v>
      </c>
      <c r="J5" s="3321" t="s">
        <v>9</v>
      </c>
      <c r="K5" s="3355" t="s">
        <v>7</v>
      </c>
      <c r="L5" s="3317" t="s">
        <v>8</v>
      </c>
      <c r="M5" s="3321" t="s">
        <v>9</v>
      </c>
    </row>
    <row r="6" spans="1:13" ht="28.5" customHeight="1" thickBot="1">
      <c r="A6" s="3329" t="s">
        <v>10</v>
      </c>
      <c r="B6" s="3337"/>
      <c r="C6" s="3297"/>
      <c r="D6" s="3338"/>
      <c r="E6" s="3333"/>
      <c r="F6" s="3297"/>
      <c r="G6" s="3351"/>
      <c r="H6" s="3337"/>
      <c r="I6" s="3297"/>
      <c r="J6" s="3338"/>
      <c r="K6" s="3356"/>
      <c r="L6" s="3299"/>
      <c r="M6" s="3300"/>
    </row>
    <row r="7" spans="1:13" ht="27" customHeight="1" thickBot="1">
      <c r="A7" s="3273" t="s">
        <v>245</v>
      </c>
      <c r="B7" s="3339"/>
      <c r="C7" s="3301"/>
      <c r="D7" s="3323"/>
      <c r="E7" s="3307"/>
      <c r="F7" s="3301"/>
      <c r="G7" s="3352"/>
      <c r="H7" s="3339"/>
      <c r="I7" s="3301"/>
      <c r="J7" s="3323"/>
      <c r="K7" s="3357"/>
      <c r="L7" s="3322"/>
      <c r="M7" s="3323"/>
    </row>
    <row r="8" spans="1:13" ht="10.5" hidden="1" customHeight="1">
      <c r="A8" s="3267"/>
      <c r="B8" s="3340"/>
      <c r="C8" s="2681"/>
      <c r="D8" s="3308"/>
      <c r="E8" s="2680"/>
      <c r="F8" s="2681"/>
      <c r="G8" s="3353"/>
      <c r="H8" s="3340"/>
      <c r="I8" s="2681"/>
      <c r="J8" s="3308"/>
      <c r="K8" s="2713"/>
      <c r="L8" s="2714"/>
      <c r="M8" s="3308"/>
    </row>
    <row r="9" spans="1:13" ht="28.5" hidden="1" customHeight="1">
      <c r="A9" s="3267" t="s">
        <v>246</v>
      </c>
      <c r="B9" s="3341">
        <v>0</v>
      </c>
      <c r="C9" s="3304">
        <v>0</v>
      </c>
      <c r="D9" s="3308">
        <f>B9+C9</f>
        <v>0</v>
      </c>
      <c r="E9" s="3303">
        <v>0</v>
      </c>
      <c r="F9" s="3304">
        <v>0</v>
      </c>
      <c r="G9" s="3353">
        <f>E9+F9</f>
        <v>0</v>
      </c>
      <c r="H9" s="3341">
        <v>0</v>
      </c>
      <c r="I9" s="3304">
        <v>0</v>
      </c>
      <c r="J9" s="3308">
        <f>H9+I9</f>
        <v>0</v>
      </c>
      <c r="K9" s="2713">
        <f t="shared" ref="K9:M10" si="0">H9+E9+B9</f>
        <v>0</v>
      </c>
      <c r="L9" s="2714">
        <f t="shared" si="0"/>
        <v>0</v>
      </c>
      <c r="M9" s="3308">
        <f t="shared" si="0"/>
        <v>0</v>
      </c>
    </row>
    <row r="10" spans="1:13" ht="31.5" customHeight="1" thickBot="1">
      <c r="A10" s="3330" t="s">
        <v>244</v>
      </c>
      <c r="B10" s="3342">
        <v>0</v>
      </c>
      <c r="C10" s="3319">
        <v>0</v>
      </c>
      <c r="D10" s="3308">
        <f>B10+C10</f>
        <v>0</v>
      </c>
      <c r="E10" s="3318">
        <v>0</v>
      </c>
      <c r="F10" s="3319">
        <v>0</v>
      </c>
      <c r="G10" s="3353">
        <f>E10+F10</f>
        <v>0</v>
      </c>
      <c r="H10" s="3342">
        <v>4</v>
      </c>
      <c r="I10" s="3319">
        <v>0</v>
      </c>
      <c r="J10" s="3308">
        <f>H10+I10</f>
        <v>4</v>
      </c>
      <c r="K10" s="2713">
        <f t="shared" si="0"/>
        <v>4</v>
      </c>
      <c r="L10" s="2714">
        <f t="shared" si="0"/>
        <v>0</v>
      </c>
      <c r="M10" s="3308">
        <f t="shared" si="0"/>
        <v>4</v>
      </c>
    </row>
    <row r="11" spans="1:13" ht="26.25" customHeight="1" thickBot="1">
      <c r="A11" s="3331" t="s">
        <v>27</v>
      </c>
      <c r="B11" s="3339">
        <f t="shared" ref="B11:M11" si="1">SUM(B8:B10)</f>
        <v>0</v>
      </c>
      <c r="C11" s="3301">
        <f t="shared" si="1"/>
        <v>0</v>
      </c>
      <c r="D11" s="3302">
        <f t="shared" si="1"/>
        <v>0</v>
      </c>
      <c r="E11" s="3307">
        <f t="shared" si="1"/>
        <v>0</v>
      </c>
      <c r="F11" s="3301">
        <f t="shared" si="1"/>
        <v>0</v>
      </c>
      <c r="G11" s="3311">
        <f t="shared" si="1"/>
        <v>0</v>
      </c>
      <c r="H11" s="3339">
        <f t="shared" si="1"/>
        <v>4</v>
      </c>
      <c r="I11" s="3301">
        <f t="shared" si="1"/>
        <v>0</v>
      </c>
      <c r="J11" s="3302">
        <f t="shared" si="1"/>
        <v>4</v>
      </c>
      <c r="K11" s="3307">
        <f t="shared" si="1"/>
        <v>4</v>
      </c>
      <c r="L11" s="3301">
        <f t="shared" si="1"/>
        <v>0</v>
      </c>
      <c r="M11" s="3302">
        <f t="shared" si="1"/>
        <v>4</v>
      </c>
    </row>
    <row r="12" spans="1:13" ht="27" customHeight="1" thickBot="1">
      <c r="A12" s="1216" t="s">
        <v>15</v>
      </c>
      <c r="B12" s="1702"/>
      <c r="C12" s="243"/>
      <c r="D12" s="3343"/>
      <c r="E12" s="3334"/>
      <c r="F12" s="243"/>
      <c r="G12" s="1665"/>
      <c r="H12" s="1702"/>
      <c r="I12" s="243"/>
      <c r="J12" s="3343"/>
      <c r="K12" s="3358"/>
      <c r="L12" s="415"/>
      <c r="M12" s="3324"/>
    </row>
    <row r="13" spans="1:13" ht="27.75" customHeight="1" thickBot="1">
      <c r="A13" s="3331" t="s">
        <v>16</v>
      </c>
      <c r="B13" s="3344"/>
      <c r="C13" s="3325"/>
      <c r="D13" s="3345"/>
      <c r="E13" s="3314"/>
      <c r="F13" s="3325"/>
      <c r="G13" s="3315"/>
      <c r="H13" s="3344"/>
      <c r="I13" s="3325"/>
      <c r="J13" s="3345"/>
      <c r="K13" s="3359"/>
      <c r="L13" s="3326"/>
      <c r="M13" s="3327"/>
    </row>
    <row r="14" spans="1:13" ht="21" hidden="1" customHeight="1">
      <c r="A14" s="3273" t="s">
        <v>245</v>
      </c>
      <c r="B14" s="3339"/>
      <c r="C14" s="3301"/>
      <c r="D14" s="3323"/>
      <c r="E14" s="3307"/>
      <c r="F14" s="3301"/>
      <c r="G14" s="3311"/>
      <c r="H14" s="3339"/>
      <c r="I14" s="3301"/>
      <c r="J14" s="3302"/>
      <c r="K14" s="3307"/>
      <c r="L14" s="3301"/>
      <c r="M14" s="3302"/>
    </row>
    <row r="15" spans="1:13" ht="24.75" hidden="1" customHeight="1">
      <c r="A15" s="3267" t="s">
        <v>246</v>
      </c>
      <c r="B15" s="3341">
        <v>0</v>
      </c>
      <c r="C15" s="3304">
        <v>0</v>
      </c>
      <c r="D15" s="3308">
        <f>B15+C15</f>
        <v>0</v>
      </c>
      <c r="E15" s="3303">
        <v>0</v>
      </c>
      <c r="F15" s="3304">
        <v>0</v>
      </c>
      <c r="G15" s="3353">
        <f>E15+F15</f>
        <v>0</v>
      </c>
      <c r="H15" s="3341">
        <v>0</v>
      </c>
      <c r="I15" s="3304">
        <v>0</v>
      </c>
      <c r="J15" s="3308">
        <f>H15+I15</f>
        <v>0</v>
      </c>
      <c r="K15" s="2713">
        <f t="shared" ref="K15:M17" si="2">H15+E15+B15</f>
        <v>0</v>
      </c>
      <c r="L15" s="2714">
        <f t="shared" si="2"/>
        <v>0</v>
      </c>
      <c r="M15" s="3320">
        <f t="shared" si="2"/>
        <v>0</v>
      </c>
    </row>
    <row r="16" spans="1:13" ht="26.25" customHeight="1" thickBot="1">
      <c r="A16" s="3330" t="s">
        <v>244</v>
      </c>
      <c r="B16" s="3341">
        <v>0</v>
      </c>
      <c r="C16" s="3304">
        <v>0</v>
      </c>
      <c r="D16" s="3308">
        <f>B16+C16</f>
        <v>0</v>
      </c>
      <c r="E16" s="3303">
        <v>0</v>
      </c>
      <c r="F16" s="3304">
        <v>0</v>
      </c>
      <c r="G16" s="3353">
        <f>E16+F16</f>
        <v>0</v>
      </c>
      <c r="H16" s="3341">
        <v>0</v>
      </c>
      <c r="I16" s="3304">
        <v>0</v>
      </c>
      <c r="J16" s="3308">
        <f>H16+I16</f>
        <v>0</v>
      </c>
      <c r="K16" s="2713">
        <f t="shared" si="2"/>
        <v>0</v>
      </c>
      <c r="L16" s="2714">
        <f t="shared" si="2"/>
        <v>0</v>
      </c>
      <c r="M16" s="3320">
        <f t="shared" si="2"/>
        <v>0</v>
      </c>
    </row>
    <row r="17" spans="1:26" ht="28.5" hidden="1" customHeight="1" thickBot="1">
      <c r="A17" s="3330" t="s">
        <v>244</v>
      </c>
      <c r="B17" s="3342">
        <v>0</v>
      </c>
      <c r="C17" s="3319">
        <v>0</v>
      </c>
      <c r="D17" s="3308">
        <f>B17+C17</f>
        <v>0</v>
      </c>
      <c r="E17" s="3318">
        <v>0</v>
      </c>
      <c r="F17" s="3319">
        <v>0</v>
      </c>
      <c r="G17" s="3353">
        <f>E17+F17</f>
        <v>0</v>
      </c>
      <c r="H17" s="3342">
        <v>4</v>
      </c>
      <c r="I17" s="3319">
        <v>0</v>
      </c>
      <c r="J17" s="3308">
        <f>H17+I17</f>
        <v>4</v>
      </c>
      <c r="K17" s="2713">
        <f t="shared" si="2"/>
        <v>4</v>
      </c>
      <c r="L17" s="2714">
        <f t="shared" si="2"/>
        <v>0</v>
      </c>
      <c r="M17" s="3320">
        <f t="shared" si="2"/>
        <v>4</v>
      </c>
    </row>
    <row r="18" spans="1:26" ht="26.25" customHeight="1" thickBot="1">
      <c r="A18" s="3329" t="s">
        <v>17</v>
      </c>
      <c r="B18" s="3339">
        <f t="shared" ref="B18:M18" si="3">SUM(B15:B17)</f>
        <v>0</v>
      </c>
      <c r="C18" s="3301">
        <f t="shared" si="3"/>
        <v>0</v>
      </c>
      <c r="D18" s="3302">
        <f t="shared" si="3"/>
        <v>0</v>
      </c>
      <c r="E18" s="3307">
        <f t="shared" si="3"/>
        <v>0</v>
      </c>
      <c r="F18" s="3301">
        <f t="shared" si="3"/>
        <v>0</v>
      </c>
      <c r="G18" s="3311">
        <f t="shared" si="3"/>
        <v>0</v>
      </c>
      <c r="H18" s="3339">
        <f t="shared" si="3"/>
        <v>4</v>
      </c>
      <c r="I18" s="3301">
        <f t="shared" si="3"/>
        <v>0</v>
      </c>
      <c r="J18" s="3302">
        <f t="shared" si="3"/>
        <v>4</v>
      </c>
      <c r="K18" s="3307">
        <f t="shared" si="3"/>
        <v>4</v>
      </c>
      <c r="L18" s="3301">
        <f t="shared" si="3"/>
        <v>0</v>
      </c>
      <c r="M18" s="3302">
        <f t="shared" si="3"/>
        <v>4</v>
      </c>
    </row>
    <row r="19" spans="1:26" ht="33.75" customHeight="1" thickBot="1">
      <c r="A19" s="3332" t="s">
        <v>18</v>
      </c>
      <c r="B19" s="3346"/>
      <c r="C19" s="2722"/>
      <c r="D19" s="3347"/>
      <c r="E19" s="3335"/>
      <c r="F19" s="2722"/>
      <c r="G19" s="2723"/>
      <c r="H19" s="3346"/>
      <c r="I19" s="2722"/>
      <c r="J19" s="3347"/>
      <c r="K19" s="3358"/>
      <c r="L19" s="415"/>
      <c r="M19" s="3324"/>
      <c r="Z19" s="27">
        <v>5</v>
      </c>
    </row>
    <row r="20" spans="1:26" ht="29.25" customHeight="1" thickBot="1">
      <c r="A20" s="3273" t="s">
        <v>245</v>
      </c>
      <c r="B20" s="3339"/>
      <c r="C20" s="3301"/>
      <c r="D20" s="3302"/>
      <c r="E20" s="3307"/>
      <c r="F20" s="3301"/>
      <c r="G20" s="3311"/>
      <c r="H20" s="3339"/>
      <c r="I20" s="3301"/>
      <c r="J20" s="3302"/>
      <c r="K20" s="3307"/>
      <c r="L20" s="3301"/>
      <c r="M20" s="3302"/>
    </row>
    <row r="21" spans="1:26" ht="29.25" customHeight="1" thickBot="1">
      <c r="A21" s="3330" t="s">
        <v>244</v>
      </c>
      <c r="B21" s="3342">
        <v>0</v>
      </c>
      <c r="C21" s="3319">
        <v>0</v>
      </c>
      <c r="D21" s="3308">
        <f>B21+C21</f>
        <v>0</v>
      </c>
      <c r="E21" s="3318">
        <v>0</v>
      </c>
      <c r="F21" s="3319">
        <v>0</v>
      </c>
      <c r="G21" s="3353">
        <f>E21+F21</f>
        <v>0</v>
      </c>
      <c r="H21" s="3342">
        <v>0</v>
      </c>
      <c r="I21" s="3319">
        <v>0</v>
      </c>
      <c r="J21" s="3308">
        <f>H21+I21</f>
        <v>0</v>
      </c>
      <c r="K21" s="2713">
        <f t="shared" ref="K21:M21" si="4">H21+E21+B21</f>
        <v>0</v>
      </c>
      <c r="L21" s="2714">
        <f t="shared" si="4"/>
        <v>0</v>
      </c>
      <c r="M21" s="3320">
        <f t="shared" si="4"/>
        <v>0</v>
      </c>
    </row>
    <row r="22" spans="1:26" ht="21" thickBot="1">
      <c r="A22" s="3329" t="s">
        <v>19</v>
      </c>
      <c r="B22" s="3339">
        <f t="shared" ref="B22:M22" si="5">SUM(B21:B21)</f>
        <v>0</v>
      </c>
      <c r="C22" s="3301">
        <f t="shared" si="5"/>
        <v>0</v>
      </c>
      <c r="D22" s="3302">
        <f t="shared" si="5"/>
        <v>0</v>
      </c>
      <c r="E22" s="3307">
        <f t="shared" si="5"/>
        <v>0</v>
      </c>
      <c r="F22" s="3301">
        <f t="shared" si="5"/>
        <v>0</v>
      </c>
      <c r="G22" s="3311">
        <f t="shared" si="5"/>
        <v>0</v>
      </c>
      <c r="H22" s="3339">
        <f t="shared" si="5"/>
        <v>0</v>
      </c>
      <c r="I22" s="3301">
        <f t="shared" si="5"/>
        <v>0</v>
      </c>
      <c r="J22" s="3302">
        <f t="shared" si="5"/>
        <v>0</v>
      </c>
      <c r="K22" s="3307">
        <f t="shared" si="5"/>
        <v>0</v>
      </c>
      <c r="L22" s="3301">
        <f t="shared" si="5"/>
        <v>0</v>
      </c>
      <c r="M22" s="3302">
        <f t="shared" si="5"/>
        <v>0</v>
      </c>
    </row>
    <row r="23" spans="1:26" ht="23.25" thickBot="1">
      <c r="A23" s="3272" t="s">
        <v>229</v>
      </c>
      <c r="B23" s="3348">
        <f t="shared" ref="B23:M23" si="6">B18+B22</f>
        <v>0</v>
      </c>
      <c r="C23" s="3328">
        <f t="shared" si="6"/>
        <v>0</v>
      </c>
      <c r="D23" s="3349">
        <f t="shared" si="6"/>
        <v>0</v>
      </c>
      <c r="E23" s="3336">
        <f t="shared" si="6"/>
        <v>0</v>
      </c>
      <c r="F23" s="3328">
        <f t="shared" si="6"/>
        <v>0</v>
      </c>
      <c r="G23" s="3354">
        <f t="shared" si="6"/>
        <v>0</v>
      </c>
      <c r="H23" s="3348">
        <f t="shared" si="6"/>
        <v>4</v>
      </c>
      <c r="I23" s="3328">
        <f t="shared" si="6"/>
        <v>0</v>
      </c>
      <c r="J23" s="3349">
        <f t="shared" si="6"/>
        <v>4</v>
      </c>
      <c r="K23" s="3336">
        <f t="shared" si="6"/>
        <v>4</v>
      </c>
      <c r="L23" s="3328">
        <f t="shared" si="6"/>
        <v>0</v>
      </c>
      <c r="M23" s="3349">
        <f t="shared" si="6"/>
        <v>4</v>
      </c>
    </row>
    <row r="24" spans="1:26" ht="69" customHeight="1">
      <c r="A24" s="24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26">
      <c r="A25" s="24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Лист69"/>
  <dimension ref="A1:AL110"/>
  <sheetViews>
    <sheetView tabSelected="1" view="pageBreakPreview" topLeftCell="A67" zoomScale="50" zoomScaleNormal="75" zoomScaleSheetLayoutView="50" workbookViewId="0">
      <selection activeCell="T85" sqref="T85"/>
    </sheetView>
  </sheetViews>
  <sheetFormatPr defaultColWidth="9.140625" defaultRowHeight="12.75"/>
  <cols>
    <col min="1" max="1" width="60.28515625" style="2" customWidth="1"/>
    <col min="2" max="2" width="12.85546875" style="2" customWidth="1"/>
    <col min="3" max="4" width="14.5703125" style="2" customWidth="1"/>
    <col min="5" max="5" width="11.5703125" style="2" customWidth="1"/>
    <col min="6" max="6" width="12.7109375" style="2" customWidth="1"/>
    <col min="7" max="7" width="12.85546875" style="2" customWidth="1"/>
    <col min="8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2.85546875" style="2" customWidth="1"/>
    <col min="18" max="18" width="14.42578125" style="2" customWidth="1"/>
    <col min="19" max="19" width="14" style="2" customWidth="1"/>
    <col min="20" max="20" width="11.7109375" style="2" customWidth="1"/>
    <col min="21" max="21" width="12.140625" style="2" customWidth="1"/>
    <col min="22" max="22" width="13.42578125" style="2" customWidth="1"/>
    <col min="23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85546875" style="2" customWidth="1"/>
    <col min="30" max="30" width="13.42578125" style="2" customWidth="1"/>
    <col min="31" max="31" width="13.85546875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837"/>
      <c r="B1" s="837"/>
      <c r="C1" s="837"/>
      <c r="D1" s="837"/>
      <c r="E1" s="837"/>
      <c r="F1" s="837"/>
      <c r="G1" s="837"/>
      <c r="H1" s="837"/>
      <c r="I1" s="837"/>
      <c r="J1" s="837"/>
      <c r="K1" s="837"/>
      <c r="L1" s="837"/>
      <c r="M1" s="837"/>
      <c r="N1" s="837"/>
      <c r="O1" s="837"/>
      <c r="P1" s="837"/>
      <c r="Q1" s="837"/>
      <c r="R1" s="837"/>
      <c r="S1" s="837"/>
      <c r="T1" s="837"/>
      <c r="U1" s="837"/>
      <c r="V1" s="837"/>
      <c r="W1" s="837"/>
      <c r="X1" s="837"/>
      <c r="Y1" s="837"/>
      <c r="Z1" s="837"/>
      <c r="AA1" s="837"/>
      <c r="AB1" s="837"/>
      <c r="AC1" s="837"/>
      <c r="AD1" s="837"/>
      <c r="AE1" s="837"/>
    </row>
    <row r="2" spans="1:37" ht="36.75" customHeight="1">
      <c r="A2" s="8138" t="s">
        <v>339</v>
      </c>
      <c r="B2" s="8138"/>
      <c r="C2" s="8138"/>
      <c r="D2" s="8138"/>
      <c r="E2" s="8138"/>
      <c r="F2" s="8138"/>
      <c r="G2" s="8138"/>
      <c r="H2" s="8138"/>
      <c r="I2" s="8138"/>
      <c r="J2" s="8138"/>
      <c r="K2" s="8138"/>
      <c r="L2" s="8138"/>
      <c r="M2" s="8138"/>
      <c r="N2" s="8138"/>
      <c r="O2" s="8138"/>
      <c r="P2" s="8138"/>
      <c r="Q2" s="8138"/>
      <c r="R2" s="8138"/>
      <c r="S2" s="8138"/>
      <c r="T2" s="8138"/>
      <c r="U2" s="8138"/>
      <c r="V2" s="8138"/>
      <c r="W2" s="8138"/>
      <c r="X2" s="8138"/>
      <c r="Y2" s="8138"/>
      <c r="Z2" s="8138"/>
      <c r="AA2" s="8138"/>
      <c r="AB2" s="8138"/>
      <c r="AC2" s="8138"/>
      <c r="AD2" s="8138"/>
      <c r="AE2" s="8138"/>
    </row>
    <row r="3" spans="1:37" ht="27">
      <c r="A3" s="8083" t="s">
        <v>438</v>
      </c>
      <c r="B3" s="8083"/>
      <c r="C3" s="8083"/>
      <c r="D3" s="8083"/>
      <c r="E3" s="8083"/>
      <c r="F3" s="8083"/>
      <c r="G3" s="8083"/>
      <c r="H3" s="8083"/>
      <c r="I3" s="8083"/>
      <c r="J3" s="8083"/>
      <c r="K3" s="8083"/>
      <c r="L3" s="8083"/>
      <c r="M3" s="8083"/>
      <c r="N3" s="8083"/>
      <c r="O3" s="8083"/>
      <c r="P3" s="8083"/>
      <c r="Q3" s="8083"/>
      <c r="R3" s="8083"/>
      <c r="S3" s="8083"/>
      <c r="T3" s="8083"/>
      <c r="U3" s="8083"/>
      <c r="V3" s="8083"/>
      <c r="W3" s="8083"/>
      <c r="X3" s="8083"/>
      <c r="Y3" s="8083"/>
      <c r="Z3" s="8083"/>
      <c r="AA3" s="8083"/>
      <c r="AB3" s="8083"/>
      <c r="AC3" s="8083"/>
      <c r="AD3" s="8083"/>
      <c r="AE3" s="8083"/>
    </row>
    <row r="4" spans="1:37" ht="6" customHeight="1">
      <c r="A4" s="8138" t="s">
        <v>337</v>
      </c>
      <c r="B4" s="8138"/>
      <c r="C4" s="8138"/>
      <c r="D4" s="8138"/>
      <c r="E4" s="8138"/>
      <c r="F4" s="8138"/>
      <c r="G4" s="8138"/>
      <c r="H4" s="8138"/>
      <c r="I4" s="8138"/>
      <c r="J4" s="8138"/>
      <c r="K4" s="8138"/>
      <c r="L4" s="8138"/>
      <c r="M4" s="8138"/>
      <c r="N4" s="8138"/>
      <c r="O4" s="8138"/>
      <c r="P4" s="8138"/>
      <c r="Q4" s="8138"/>
      <c r="R4" s="8138"/>
      <c r="S4" s="8138"/>
      <c r="T4" s="8138"/>
      <c r="U4" s="8138"/>
      <c r="V4" s="8138"/>
      <c r="W4" s="8138"/>
      <c r="X4" s="8138"/>
      <c r="Y4" s="8138"/>
      <c r="Z4" s="8138"/>
      <c r="AA4" s="8138"/>
      <c r="AB4" s="8138"/>
      <c r="AC4" s="8138"/>
      <c r="AD4" s="8138"/>
      <c r="AE4" s="8138"/>
    </row>
    <row r="5" spans="1:37" ht="27.75" customHeight="1" thickBot="1">
      <c r="A5" s="8138"/>
      <c r="B5" s="8138"/>
      <c r="C5" s="8138"/>
      <c r="D5" s="8138"/>
      <c r="E5" s="8138"/>
      <c r="F5" s="8138"/>
      <c r="G5" s="8138"/>
      <c r="H5" s="8138"/>
      <c r="I5" s="8138"/>
      <c r="J5" s="8138"/>
      <c r="K5" s="8138"/>
      <c r="L5" s="8138"/>
      <c r="M5" s="8138"/>
      <c r="N5" s="8138"/>
      <c r="O5" s="8138"/>
      <c r="P5" s="8138"/>
      <c r="Q5" s="8138"/>
      <c r="R5" s="8138"/>
      <c r="S5" s="8138"/>
      <c r="T5" s="8138"/>
      <c r="U5" s="8138"/>
      <c r="V5" s="8138"/>
      <c r="W5" s="8138"/>
      <c r="X5" s="8138"/>
      <c r="Y5" s="8138"/>
      <c r="Z5" s="8138"/>
      <c r="AA5" s="8138"/>
      <c r="AB5" s="8138"/>
      <c r="AC5" s="8138"/>
      <c r="AD5" s="8138"/>
      <c r="AE5" s="8138"/>
    </row>
    <row r="6" spans="1:37" ht="24.75" customHeight="1">
      <c r="A6" s="8099" t="s">
        <v>248</v>
      </c>
      <c r="B6" s="8129" t="s">
        <v>319</v>
      </c>
      <c r="C6" s="8130"/>
      <c r="D6" s="8131"/>
      <c r="E6" s="8129" t="s">
        <v>320</v>
      </c>
      <c r="F6" s="8130"/>
      <c r="G6" s="8131"/>
      <c r="H6" s="8129" t="s">
        <v>321</v>
      </c>
      <c r="I6" s="8130"/>
      <c r="J6" s="8131"/>
      <c r="K6" s="8129" t="s">
        <v>322</v>
      </c>
      <c r="L6" s="8130"/>
      <c r="M6" s="8131"/>
      <c r="N6" s="8129" t="s">
        <v>323</v>
      </c>
      <c r="O6" s="8130"/>
      <c r="P6" s="8131"/>
      <c r="Q6" s="8139" t="s">
        <v>9</v>
      </c>
      <c r="R6" s="8140"/>
      <c r="S6" s="8141"/>
      <c r="T6" s="8065" t="s">
        <v>36</v>
      </c>
      <c r="U6" s="8066"/>
      <c r="V6" s="8067"/>
      <c r="W6" s="8065" t="s">
        <v>37</v>
      </c>
      <c r="X6" s="8066"/>
      <c r="Y6" s="8067"/>
      <c r="Z6" s="8142" t="s">
        <v>249</v>
      </c>
      <c r="AA6" s="8143"/>
      <c r="AB6" s="8144"/>
      <c r="AC6" s="6756" t="s">
        <v>9</v>
      </c>
      <c r="AD6" s="6757"/>
      <c r="AE6" s="6753" t="s">
        <v>250</v>
      </c>
    </row>
    <row r="7" spans="1:37" ht="21.75" customHeight="1" thickBot="1">
      <c r="A7" s="8100"/>
      <c r="B7" s="8132"/>
      <c r="C7" s="8133"/>
      <c r="D7" s="8134"/>
      <c r="E7" s="8132"/>
      <c r="F7" s="8133"/>
      <c r="G7" s="8134"/>
      <c r="H7" s="8132"/>
      <c r="I7" s="8133"/>
      <c r="J7" s="8134"/>
      <c r="K7" s="8132"/>
      <c r="L7" s="8133"/>
      <c r="M7" s="8134"/>
      <c r="N7" s="8132"/>
      <c r="O7" s="8133"/>
      <c r="P7" s="8134"/>
      <c r="Q7" s="8102" t="s">
        <v>481</v>
      </c>
      <c r="R7" s="8103"/>
      <c r="S7" s="8104"/>
      <c r="T7" s="8145" t="s">
        <v>482</v>
      </c>
      <c r="U7" s="8146"/>
      <c r="V7" s="8147"/>
      <c r="W7" s="8145" t="s">
        <v>482</v>
      </c>
      <c r="X7" s="8146"/>
      <c r="Y7" s="8147"/>
      <c r="Z7" s="8145" t="s">
        <v>482</v>
      </c>
      <c r="AA7" s="8146"/>
      <c r="AB7" s="8147"/>
      <c r="AC7" s="14"/>
      <c r="AD7" s="15"/>
      <c r="AE7" s="6754"/>
    </row>
    <row r="8" spans="1:37" ht="99" customHeight="1" thickBot="1">
      <c r="A8" s="8101"/>
      <c r="B8" s="857" t="s">
        <v>251</v>
      </c>
      <c r="C8" s="1120" t="s">
        <v>8</v>
      </c>
      <c r="D8" s="858" t="s">
        <v>252</v>
      </c>
      <c r="E8" s="859" t="s">
        <v>251</v>
      </c>
      <c r="F8" s="861" t="s">
        <v>8</v>
      </c>
      <c r="G8" s="699" t="s">
        <v>252</v>
      </c>
      <c r="H8" s="857" t="s">
        <v>251</v>
      </c>
      <c r="I8" s="1120" t="s">
        <v>8</v>
      </c>
      <c r="J8" s="860" t="s">
        <v>252</v>
      </c>
      <c r="K8" s="859" t="s">
        <v>251</v>
      </c>
      <c r="L8" s="861" t="s">
        <v>8</v>
      </c>
      <c r="M8" s="699" t="s">
        <v>252</v>
      </c>
      <c r="N8" s="857" t="s">
        <v>251</v>
      </c>
      <c r="O8" s="1120" t="s">
        <v>8</v>
      </c>
      <c r="P8" s="858" t="s">
        <v>252</v>
      </c>
      <c r="Q8" s="859" t="s">
        <v>251</v>
      </c>
      <c r="R8" s="861" t="s">
        <v>8</v>
      </c>
      <c r="S8" s="696" t="s">
        <v>252</v>
      </c>
      <c r="T8" s="857" t="s">
        <v>251</v>
      </c>
      <c r="U8" s="1120" t="s">
        <v>8</v>
      </c>
      <c r="V8" s="860" t="s">
        <v>252</v>
      </c>
      <c r="W8" s="859" t="s">
        <v>251</v>
      </c>
      <c r="X8" s="861" t="s">
        <v>8</v>
      </c>
      <c r="Y8" s="698" t="s">
        <v>252</v>
      </c>
      <c r="Z8" s="857" t="s">
        <v>251</v>
      </c>
      <c r="AA8" s="1120" t="s">
        <v>8</v>
      </c>
      <c r="AB8" s="858" t="s">
        <v>252</v>
      </c>
      <c r="AC8" s="859" t="s">
        <v>251</v>
      </c>
      <c r="AD8" s="861" t="s">
        <v>8</v>
      </c>
      <c r="AE8" s="6755" t="s">
        <v>253</v>
      </c>
    </row>
    <row r="9" spans="1:37" ht="33" customHeight="1">
      <c r="A9" s="7056" t="s">
        <v>254</v>
      </c>
      <c r="B9" s="7057">
        <v>360</v>
      </c>
      <c r="C9" s="7058">
        <v>144</v>
      </c>
      <c r="D9" s="7059">
        <v>504</v>
      </c>
      <c r="E9" s="7057">
        <v>364</v>
      </c>
      <c r="F9" s="7058">
        <v>209</v>
      </c>
      <c r="G9" s="7059">
        <v>573</v>
      </c>
      <c r="H9" s="7057">
        <v>323</v>
      </c>
      <c r="I9" s="7058">
        <v>95</v>
      </c>
      <c r="J9" s="7059">
        <v>418</v>
      </c>
      <c r="K9" s="7057">
        <v>329</v>
      </c>
      <c r="L9" s="7058">
        <v>78</v>
      </c>
      <c r="M9" s="7059">
        <v>407</v>
      </c>
      <c r="N9" s="7057">
        <v>0</v>
      </c>
      <c r="O9" s="7058">
        <v>0</v>
      </c>
      <c r="P9" s="7060">
        <v>0</v>
      </c>
      <c r="Q9" s="7061">
        <f t="shared" ref="Q9:S23" si="0">B9+E9+H9+K9+N9</f>
        <v>1376</v>
      </c>
      <c r="R9" s="7062">
        <f t="shared" si="0"/>
        <v>526</v>
      </c>
      <c r="S9" s="7063">
        <f>D9+G9+J9+M9+P9</f>
        <v>1902</v>
      </c>
      <c r="T9" s="7060">
        <v>162</v>
      </c>
      <c r="U9" s="7058">
        <v>35</v>
      </c>
      <c r="V9" s="7059">
        <v>197</v>
      </c>
      <c r="W9" s="7057">
        <v>166</v>
      </c>
      <c r="X9" s="7058">
        <v>29</v>
      </c>
      <c r="Y9" s="7060">
        <v>195</v>
      </c>
      <c r="Z9" s="7064">
        <f>T9+W9</f>
        <v>328</v>
      </c>
      <c r="AA9" s="7065">
        <f t="shared" ref="AA9:AB9" si="1">U9+X9</f>
        <v>64</v>
      </c>
      <c r="AB9" s="7066">
        <f t="shared" si="1"/>
        <v>392</v>
      </c>
      <c r="AC9" s="4485">
        <f>Q9+Z9</f>
        <v>1704</v>
      </c>
      <c r="AD9" s="4486">
        <f t="shared" ref="AC9:AE23" si="2">R9+AA9</f>
        <v>590</v>
      </c>
      <c r="AE9" s="4487">
        <f t="shared" si="2"/>
        <v>2294</v>
      </c>
      <c r="AF9" s="695"/>
    </row>
    <row r="10" spans="1:37" ht="33" customHeight="1">
      <c r="A10" s="6850" t="s">
        <v>255</v>
      </c>
      <c r="B10" s="6851">
        <v>70</v>
      </c>
      <c r="C10" s="6852">
        <v>5</v>
      </c>
      <c r="D10" s="6853">
        <v>75</v>
      </c>
      <c r="E10" s="5862">
        <v>99</v>
      </c>
      <c r="F10" s="5863">
        <v>8</v>
      </c>
      <c r="G10" s="6854">
        <v>107</v>
      </c>
      <c r="H10" s="5862">
        <v>93</v>
      </c>
      <c r="I10" s="5863">
        <v>3</v>
      </c>
      <c r="J10" s="6854">
        <v>96</v>
      </c>
      <c r="K10" s="5862">
        <v>103</v>
      </c>
      <c r="L10" s="5863">
        <v>0</v>
      </c>
      <c r="M10" s="6855">
        <v>103</v>
      </c>
      <c r="N10" s="5862">
        <v>0</v>
      </c>
      <c r="O10" s="5863">
        <v>0</v>
      </c>
      <c r="P10" s="6855">
        <v>0</v>
      </c>
      <c r="Q10" s="5864">
        <f t="shared" si="0"/>
        <v>365</v>
      </c>
      <c r="R10" s="5865">
        <f t="shared" si="0"/>
        <v>16</v>
      </c>
      <c r="S10" s="5866">
        <f>D10+G10+J10+M10+P10</f>
        <v>381</v>
      </c>
      <c r="T10" s="6855">
        <v>51</v>
      </c>
      <c r="U10" s="5863">
        <v>2</v>
      </c>
      <c r="V10" s="6855">
        <v>53</v>
      </c>
      <c r="W10" s="5864">
        <v>68</v>
      </c>
      <c r="X10" s="5863">
        <v>2</v>
      </c>
      <c r="Y10" s="6854">
        <v>70</v>
      </c>
      <c r="Z10" s="5867">
        <f t="shared" ref="Z10" si="3">T10+W10</f>
        <v>119</v>
      </c>
      <c r="AA10" s="5868">
        <f t="shared" ref="AA10" si="4">U10+X10</f>
        <v>4</v>
      </c>
      <c r="AB10" s="5869">
        <f t="shared" ref="AB10" si="5">V10+Y10</f>
        <v>123</v>
      </c>
      <c r="AC10" s="5862">
        <f t="shared" si="2"/>
        <v>484</v>
      </c>
      <c r="AD10" s="5863">
        <f>R10+AA10</f>
        <v>20</v>
      </c>
      <c r="AE10" s="5870">
        <f t="shared" si="2"/>
        <v>504</v>
      </c>
    </row>
    <row r="11" spans="1:37" ht="49.5" customHeight="1">
      <c r="A11" s="6856" t="s">
        <v>415</v>
      </c>
      <c r="B11" s="6857">
        <v>71</v>
      </c>
      <c r="C11" s="6858">
        <v>4</v>
      </c>
      <c r="D11" s="6859">
        <v>75</v>
      </c>
      <c r="E11" s="6857">
        <v>59</v>
      </c>
      <c r="F11" s="6858">
        <v>15</v>
      </c>
      <c r="G11" s="6860">
        <v>74</v>
      </c>
      <c r="H11" s="6857">
        <v>52</v>
      </c>
      <c r="I11" s="6858">
        <v>5</v>
      </c>
      <c r="J11" s="6860">
        <v>57</v>
      </c>
      <c r="K11" s="6857">
        <v>48</v>
      </c>
      <c r="L11" s="6858">
        <v>2</v>
      </c>
      <c r="M11" s="6859">
        <v>50</v>
      </c>
      <c r="N11" s="6857">
        <v>0</v>
      </c>
      <c r="O11" s="6858">
        <v>0</v>
      </c>
      <c r="P11" s="6859">
        <v>0</v>
      </c>
      <c r="Q11" s="5864">
        <f>B11+E11+H11+K11+N11</f>
        <v>230</v>
      </c>
      <c r="R11" s="5865">
        <f t="shared" ref="R11" si="6">C11+F11+I11+L11+O11</f>
        <v>26</v>
      </c>
      <c r="S11" s="5866">
        <f>D11+G11+J11+M11+P11</f>
        <v>256</v>
      </c>
      <c r="T11" s="6859">
        <v>36</v>
      </c>
      <c r="U11" s="6858">
        <v>1</v>
      </c>
      <c r="V11" s="6859">
        <v>37</v>
      </c>
      <c r="W11" s="6861">
        <v>35</v>
      </c>
      <c r="X11" s="6858">
        <v>0</v>
      </c>
      <c r="Y11" s="6859">
        <v>35</v>
      </c>
      <c r="Z11" s="5867">
        <f t="shared" ref="Z11" si="7">T11+W11</f>
        <v>71</v>
      </c>
      <c r="AA11" s="5868">
        <f t="shared" ref="AA11" si="8">U11+X11</f>
        <v>1</v>
      </c>
      <c r="AB11" s="5869">
        <f t="shared" ref="AB11" si="9">V11+Y11</f>
        <v>72</v>
      </c>
      <c r="AC11" s="5862">
        <f t="shared" ref="AC11" si="10">Q11+Z11</f>
        <v>301</v>
      </c>
      <c r="AD11" s="5863">
        <f>R11+AA11</f>
        <v>27</v>
      </c>
      <c r="AE11" s="5870">
        <f t="shared" ref="AE11" si="11">S11+AB11</f>
        <v>328</v>
      </c>
    </row>
    <row r="12" spans="1:37" ht="48" customHeight="1">
      <c r="A12" s="6862" t="s">
        <v>232</v>
      </c>
      <c r="B12" s="5871">
        <v>37</v>
      </c>
      <c r="C12" s="5872">
        <v>51</v>
      </c>
      <c r="D12" s="5873">
        <v>88</v>
      </c>
      <c r="E12" s="5862">
        <v>63</v>
      </c>
      <c r="F12" s="5863">
        <v>47</v>
      </c>
      <c r="G12" s="6854">
        <v>110</v>
      </c>
      <c r="H12" s="5862">
        <v>58</v>
      </c>
      <c r="I12" s="5863">
        <v>38</v>
      </c>
      <c r="J12" s="6854">
        <v>96</v>
      </c>
      <c r="K12" s="5862">
        <v>83</v>
      </c>
      <c r="L12" s="5863">
        <v>12</v>
      </c>
      <c r="M12" s="6855">
        <v>95</v>
      </c>
      <c r="N12" s="5862">
        <v>0</v>
      </c>
      <c r="O12" s="5863">
        <v>0</v>
      </c>
      <c r="P12" s="6855">
        <v>0</v>
      </c>
      <c r="Q12" s="5864">
        <f t="shared" si="0"/>
        <v>241</v>
      </c>
      <c r="R12" s="5865">
        <f t="shared" si="0"/>
        <v>148</v>
      </c>
      <c r="S12" s="5866">
        <f t="shared" si="0"/>
        <v>389</v>
      </c>
      <c r="T12" s="6855">
        <v>18</v>
      </c>
      <c r="U12" s="5863">
        <v>5</v>
      </c>
      <c r="V12" s="6855">
        <v>23</v>
      </c>
      <c r="W12" s="6863">
        <v>22</v>
      </c>
      <c r="X12" s="5863">
        <v>1</v>
      </c>
      <c r="Y12" s="6855">
        <v>23</v>
      </c>
      <c r="Z12" s="5867">
        <f t="shared" ref="Z12:Z23" si="12">T12+W12</f>
        <v>40</v>
      </c>
      <c r="AA12" s="5868">
        <f t="shared" ref="AA12:AA23" si="13">U12+X12</f>
        <v>6</v>
      </c>
      <c r="AB12" s="5869">
        <f t="shared" ref="AB12:AB23" si="14">V12+Y12</f>
        <v>46</v>
      </c>
      <c r="AC12" s="5862">
        <f t="shared" si="2"/>
        <v>281</v>
      </c>
      <c r="AD12" s="5863">
        <f t="shared" si="2"/>
        <v>154</v>
      </c>
      <c r="AE12" s="5870">
        <f t="shared" si="2"/>
        <v>435</v>
      </c>
      <c r="AF12" s="1313"/>
      <c r="AG12" s="1313"/>
      <c r="AH12" s="1313"/>
    </row>
    <row r="13" spans="1:37" ht="49.5" customHeight="1">
      <c r="A13" s="5874" t="s">
        <v>285</v>
      </c>
      <c r="B13" s="5871">
        <v>144</v>
      </c>
      <c r="C13" s="5872">
        <v>20</v>
      </c>
      <c r="D13" s="5875">
        <v>164</v>
      </c>
      <c r="E13" s="5876">
        <v>136</v>
      </c>
      <c r="F13" s="5877">
        <v>4</v>
      </c>
      <c r="G13" s="5878">
        <v>140</v>
      </c>
      <c r="H13" s="5876">
        <v>76</v>
      </c>
      <c r="I13" s="5877">
        <v>2</v>
      </c>
      <c r="J13" s="5878">
        <v>78</v>
      </c>
      <c r="K13" s="5876">
        <v>71</v>
      </c>
      <c r="L13" s="5877">
        <v>1</v>
      </c>
      <c r="M13" s="5879">
        <v>72</v>
      </c>
      <c r="N13" s="5876">
        <v>0</v>
      </c>
      <c r="O13" s="5877">
        <v>0</v>
      </c>
      <c r="P13" s="5879">
        <v>0</v>
      </c>
      <c r="Q13" s="5864">
        <f t="shared" si="0"/>
        <v>427</v>
      </c>
      <c r="R13" s="5865">
        <f t="shared" si="0"/>
        <v>27</v>
      </c>
      <c r="S13" s="5866">
        <f t="shared" si="0"/>
        <v>454</v>
      </c>
      <c r="T13" s="5879">
        <v>26</v>
      </c>
      <c r="U13" s="5877">
        <v>2</v>
      </c>
      <c r="V13" s="5879">
        <v>28</v>
      </c>
      <c r="W13" s="5880">
        <v>42</v>
      </c>
      <c r="X13" s="5877">
        <v>1</v>
      </c>
      <c r="Y13" s="5879">
        <v>43</v>
      </c>
      <c r="Z13" s="5867">
        <f t="shared" si="12"/>
        <v>68</v>
      </c>
      <c r="AA13" s="5868">
        <f t="shared" si="13"/>
        <v>3</v>
      </c>
      <c r="AB13" s="5869">
        <f t="shared" si="14"/>
        <v>71</v>
      </c>
      <c r="AC13" s="5862">
        <f t="shared" si="2"/>
        <v>495</v>
      </c>
      <c r="AD13" s="5863">
        <f t="shared" si="2"/>
        <v>30</v>
      </c>
      <c r="AE13" s="5870">
        <f t="shared" si="2"/>
        <v>525</v>
      </c>
      <c r="AG13" s="1313"/>
      <c r="AH13" s="1313"/>
      <c r="AI13" s="1313"/>
      <c r="AK13" s="1060"/>
    </row>
    <row r="14" spans="1:37" ht="44.25" customHeight="1">
      <c r="A14" s="6864" t="s">
        <v>256</v>
      </c>
      <c r="B14" s="6865">
        <v>200</v>
      </c>
      <c r="C14" s="6866">
        <v>49</v>
      </c>
      <c r="D14" s="6867">
        <v>249</v>
      </c>
      <c r="E14" s="6868">
        <v>194</v>
      </c>
      <c r="F14" s="6869">
        <v>45</v>
      </c>
      <c r="G14" s="6870">
        <v>239</v>
      </c>
      <c r="H14" s="6868">
        <v>164</v>
      </c>
      <c r="I14" s="6869">
        <v>17</v>
      </c>
      <c r="J14" s="6870">
        <v>181</v>
      </c>
      <c r="K14" s="6868">
        <v>152</v>
      </c>
      <c r="L14" s="6869">
        <v>8</v>
      </c>
      <c r="M14" s="6871">
        <v>160</v>
      </c>
      <c r="N14" s="6872">
        <v>49</v>
      </c>
      <c r="O14" s="6869">
        <v>2</v>
      </c>
      <c r="P14" s="6873">
        <v>51</v>
      </c>
      <c r="Q14" s="6872">
        <f t="shared" si="0"/>
        <v>759</v>
      </c>
      <c r="R14" s="6869">
        <f t="shared" si="0"/>
        <v>121</v>
      </c>
      <c r="S14" s="6873">
        <f>D14+G14+J14+M14+P14</f>
        <v>880</v>
      </c>
      <c r="T14" s="6871">
        <v>96</v>
      </c>
      <c r="U14" s="6869">
        <v>9</v>
      </c>
      <c r="V14" s="6870">
        <v>105</v>
      </c>
      <c r="W14" s="6868">
        <v>93</v>
      </c>
      <c r="X14" s="6869">
        <v>2</v>
      </c>
      <c r="Y14" s="6871">
        <v>95</v>
      </c>
      <c r="Z14" s="5867">
        <f t="shared" si="12"/>
        <v>189</v>
      </c>
      <c r="AA14" s="5868">
        <f t="shared" si="13"/>
        <v>11</v>
      </c>
      <c r="AB14" s="5869">
        <f t="shared" si="14"/>
        <v>200</v>
      </c>
      <c r="AC14" s="4485">
        <f t="shared" si="2"/>
        <v>948</v>
      </c>
      <c r="AD14" s="4486">
        <f t="shared" si="2"/>
        <v>132</v>
      </c>
      <c r="AE14" s="4487">
        <f t="shared" si="2"/>
        <v>1080</v>
      </c>
      <c r="AG14" s="695"/>
      <c r="AI14" s="281"/>
    </row>
    <row r="15" spans="1:37" ht="31.5" customHeight="1">
      <c r="A15" s="6864" t="s">
        <v>257</v>
      </c>
      <c r="B15" s="6865">
        <v>184</v>
      </c>
      <c r="C15" s="6866">
        <v>26</v>
      </c>
      <c r="D15" s="6867">
        <v>210</v>
      </c>
      <c r="E15" s="6868">
        <v>193</v>
      </c>
      <c r="F15" s="6869">
        <v>8</v>
      </c>
      <c r="G15" s="6870">
        <v>201</v>
      </c>
      <c r="H15" s="6868">
        <v>168</v>
      </c>
      <c r="I15" s="6869">
        <v>3</v>
      </c>
      <c r="J15" s="6870">
        <v>171</v>
      </c>
      <c r="K15" s="6868">
        <v>94</v>
      </c>
      <c r="L15" s="6869">
        <v>1</v>
      </c>
      <c r="M15" s="6871">
        <v>95</v>
      </c>
      <c r="N15" s="6872">
        <v>0</v>
      </c>
      <c r="O15" s="6869">
        <v>0</v>
      </c>
      <c r="P15" s="6873">
        <v>0</v>
      </c>
      <c r="Q15" s="6872">
        <f t="shared" si="0"/>
        <v>639</v>
      </c>
      <c r="R15" s="6869">
        <f>C15+F15+I15+L15+O15</f>
        <v>38</v>
      </c>
      <c r="S15" s="6873">
        <f t="shared" si="0"/>
        <v>677</v>
      </c>
      <c r="T15" s="6871">
        <v>76</v>
      </c>
      <c r="U15" s="6869">
        <v>4</v>
      </c>
      <c r="V15" s="6870">
        <v>80</v>
      </c>
      <c r="W15" s="6868">
        <v>92</v>
      </c>
      <c r="X15" s="6869">
        <v>1</v>
      </c>
      <c r="Y15" s="6874">
        <v>93</v>
      </c>
      <c r="Z15" s="5867">
        <f t="shared" si="12"/>
        <v>168</v>
      </c>
      <c r="AA15" s="5868">
        <f t="shared" si="13"/>
        <v>5</v>
      </c>
      <c r="AB15" s="5869">
        <f t="shared" si="14"/>
        <v>173</v>
      </c>
      <c r="AC15" s="4485">
        <f t="shared" si="2"/>
        <v>807</v>
      </c>
      <c r="AD15" s="4486">
        <f t="shared" si="2"/>
        <v>43</v>
      </c>
      <c r="AE15" s="4487">
        <f t="shared" si="2"/>
        <v>850</v>
      </c>
      <c r="AF15" s="695"/>
      <c r="AG15" s="695"/>
      <c r="AH15" s="695"/>
      <c r="AI15" s="695"/>
    </row>
    <row r="16" spans="1:37" ht="30" customHeight="1">
      <c r="A16" s="6864" t="s">
        <v>172</v>
      </c>
      <c r="B16" s="6865">
        <v>379</v>
      </c>
      <c r="C16" s="6866">
        <v>37</v>
      </c>
      <c r="D16" s="6867">
        <v>416</v>
      </c>
      <c r="E16" s="6868">
        <v>335</v>
      </c>
      <c r="F16" s="6869">
        <v>55</v>
      </c>
      <c r="G16" s="6870">
        <v>390</v>
      </c>
      <c r="H16" s="6868">
        <v>284</v>
      </c>
      <c r="I16" s="6869">
        <v>18</v>
      </c>
      <c r="J16" s="6870">
        <v>302</v>
      </c>
      <c r="K16" s="6868">
        <v>273</v>
      </c>
      <c r="L16" s="6869">
        <v>10</v>
      </c>
      <c r="M16" s="6870">
        <v>283</v>
      </c>
      <c r="N16" s="6872">
        <v>0</v>
      </c>
      <c r="O16" s="6869">
        <v>0</v>
      </c>
      <c r="P16" s="6873">
        <v>0</v>
      </c>
      <c r="Q16" s="6872">
        <f t="shared" si="0"/>
        <v>1271</v>
      </c>
      <c r="R16" s="6869">
        <f t="shared" si="0"/>
        <v>120</v>
      </c>
      <c r="S16" s="6873">
        <f t="shared" si="0"/>
        <v>1391</v>
      </c>
      <c r="T16" s="6871">
        <v>117</v>
      </c>
      <c r="U16" s="6869">
        <v>16</v>
      </c>
      <c r="V16" s="6871">
        <v>133</v>
      </c>
      <c r="W16" s="6872">
        <v>112</v>
      </c>
      <c r="X16" s="6869">
        <v>14</v>
      </c>
      <c r="Y16" s="6870">
        <v>126</v>
      </c>
      <c r="Z16" s="5867">
        <f t="shared" si="12"/>
        <v>229</v>
      </c>
      <c r="AA16" s="5868">
        <f t="shared" si="13"/>
        <v>30</v>
      </c>
      <c r="AB16" s="5869">
        <f t="shared" si="14"/>
        <v>259</v>
      </c>
      <c r="AC16" s="4485">
        <f t="shared" si="2"/>
        <v>1500</v>
      </c>
      <c r="AD16" s="4486">
        <f t="shared" si="2"/>
        <v>150</v>
      </c>
      <c r="AE16" s="4487">
        <f t="shared" si="2"/>
        <v>1650</v>
      </c>
      <c r="AG16" s="695"/>
      <c r="AH16" s="280"/>
    </row>
    <row r="17" spans="1:38" ht="33" customHeight="1">
      <c r="A17" s="6864" t="s">
        <v>258</v>
      </c>
      <c r="B17" s="6865">
        <v>195</v>
      </c>
      <c r="C17" s="6866">
        <v>57</v>
      </c>
      <c r="D17" s="6867">
        <v>252</v>
      </c>
      <c r="E17" s="6868">
        <v>222</v>
      </c>
      <c r="F17" s="6869">
        <v>21</v>
      </c>
      <c r="G17" s="6870">
        <v>243</v>
      </c>
      <c r="H17" s="6868">
        <v>256</v>
      </c>
      <c r="I17" s="6869">
        <v>13</v>
      </c>
      <c r="J17" s="6870">
        <v>269</v>
      </c>
      <c r="K17" s="6868">
        <v>237</v>
      </c>
      <c r="L17" s="6869">
        <v>8</v>
      </c>
      <c r="M17" s="6870">
        <v>245</v>
      </c>
      <c r="N17" s="6872">
        <v>0</v>
      </c>
      <c r="O17" s="6869">
        <v>0</v>
      </c>
      <c r="P17" s="6873">
        <v>0</v>
      </c>
      <c r="Q17" s="6872">
        <f t="shared" si="0"/>
        <v>910</v>
      </c>
      <c r="R17" s="6869">
        <f t="shared" si="0"/>
        <v>99</v>
      </c>
      <c r="S17" s="6873">
        <f>D17+G17+J17+M17+P17</f>
        <v>1009</v>
      </c>
      <c r="T17" s="6871">
        <v>117</v>
      </c>
      <c r="U17" s="6869">
        <v>9</v>
      </c>
      <c r="V17" s="6871">
        <v>126</v>
      </c>
      <c r="W17" s="6868">
        <v>149</v>
      </c>
      <c r="X17" s="6869">
        <v>13</v>
      </c>
      <c r="Y17" s="6874">
        <v>162</v>
      </c>
      <c r="Z17" s="5867">
        <f t="shared" si="12"/>
        <v>266</v>
      </c>
      <c r="AA17" s="5868">
        <f t="shared" si="13"/>
        <v>22</v>
      </c>
      <c r="AB17" s="5869">
        <f t="shared" si="14"/>
        <v>288</v>
      </c>
      <c r="AC17" s="4485">
        <f t="shared" si="2"/>
        <v>1176</v>
      </c>
      <c r="AD17" s="4486">
        <f t="shared" si="2"/>
        <v>121</v>
      </c>
      <c r="AE17" s="4487">
        <f t="shared" si="2"/>
        <v>1297</v>
      </c>
      <c r="AG17" s="695"/>
      <c r="AI17" s="1010"/>
    </row>
    <row r="18" spans="1:38" ht="48" customHeight="1">
      <c r="A18" s="6875" t="s">
        <v>0</v>
      </c>
      <c r="B18" s="6876">
        <v>74</v>
      </c>
      <c r="C18" s="5881">
        <v>22</v>
      </c>
      <c r="D18" s="6877">
        <v>96</v>
      </c>
      <c r="E18" s="6876">
        <v>65</v>
      </c>
      <c r="F18" s="5881">
        <v>13</v>
      </c>
      <c r="G18" s="6877">
        <v>78</v>
      </c>
      <c r="H18" s="6876">
        <v>48</v>
      </c>
      <c r="I18" s="5881">
        <v>3</v>
      </c>
      <c r="J18" s="6877">
        <v>51</v>
      </c>
      <c r="K18" s="6876">
        <v>37</v>
      </c>
      <c r="L18" s="5881">
        <v>2</v>
      </c>
      <c r="M18" s="6878">
        <v>39</v>
      </c>
      <c r="N18" s="6879">
        <v>0</v>
      </c>
      <c r="O18" s="5881">
        <v>0</v>
      </c>
      <c r="P18" s="5882">
        <v>0</v>
      </c>
      <c r="Q18" s="6872">
        <f t="shared" si="0"/>
        <v>224</v>
      </c>
      <c r="R18" s="6869">
        <f t="shared" si="0"/>
        <v>40</v>
      </c>
      <c r="S18" s="6873">
        <f>D18+G18+J18+M18+P18</f>
        <v>264</v>
      </c>
      <c r="T18" s="6877">
        <v>14</v>
      </c>
      <c r="U18" s="6880">
        <v>0</v>
      </c>
      <c r="V18" s="6877">
        <v>14</v>
      </c>
      <c r="W18" s="6881">
        <v>16</v>
      </c>
      <c r="X18" s="5881">
        <v>0</v>
      </c>
      <c r="Y18" s="6882">
        <v>16</v>
      </c>
      <c r="Z18" s="5867">
        <f t="shared" si="12"/>
        <v>30</v>
      </c>
      <c r="AA18" s="5868">
        <f t="shared" si="13"/>
        <v>0</v>
      </c>
      <c r="AB18" s="5869">
        <f t="shared" si="14"/>
        <v>30</v>
      </c>
      <c r="AC18" s="4485">
        <f t="shared" si="2"/>
        <v>254</v>
      </c>
      <c r="AD18" s="4486">
        <f t="shared" si="2"/>
        <v>40</v>
      </c>
      <c r="AE18" s="4487">
        <f t="shared" si="2"/>
        <v>294</v>
      </c>
      <c r="AG18" s="1060"/>
    </row>
    <row r="19" spans="1:38" ht="70.5" customHeight="1">
      <c r="A19" s="6883" t="s">
        <v>326</v>
      </c>
      <c r="B19" s="6884">
        <v>40</v>
      </c>
      <c r="C19" s="6885">
        <v>3</v>
      </c>
      <c r="D19" s="6877">
        <v>43</v>
      </c>
      <c r="E19" s="6884">
        <v>70</v>
      </c>
      <c r="F19" s="6885">
        <v>0</v>
      </c>
      <c r="G19" s="6877">
        <v>70</v>
      </c>
      <c r="H19" s="6884">
        <v>43</v>
      </c>
      <c r="I19" s="6885">
        <v>0</v>
      </c>
      <c r="J19" s="6877">
        <v>43</v>
      </c>
      <c r="K19" s="6884">
        <v>46</v>
      </c>
      <c r="L19" s="6885">
        <v>0</v>
      </c>
      <c r="M19" s="6878">
        <v>46</v>
      </c>
      <c r="N19" s="6886">
        <v>0</v>
      </c>
      <c r="O19" s="6885">
        <v>0</v>
      </c>
      <c r="P19" s="6887">
        <v>0</v>
      </c>
      <c r="Q19" s="6886">
        <f>B19+E19+H19+K19+N19</f>
        <v>199</v>
      </c>
      <c r="R19" s="6885">
        <f t="shared" si="0"/>
        <v>3</v>
      </c>
      <c r="S19" s="6887">
        <f>D19+G19+J19+M19+P19</f>
        <v>202</v>
      </c>
      <c r="T19" s="6878">
        <v>0</v>
      </c>
      <c r="U19" s="6880">
        <v>0</v>
      </c>
      <c r="V19" s="6888">
        <v>0</v>
      </c>
      <c r="W19" s="6878">
        <v>0</v>
      </c>
      <c r="X19" s="6880">
        <v>0</v>
      </c>
      <c r="Y19" s="6889">
        <v>0</v>
      </c>
      <c r="Z19" s="5867">
        <f t="shared" si="12"/>
        <v>0</v>
      </c>
      <c r="AA19" s="5868">
        <f t="shared" si="13"/>
        <v>0</v>
      </c>
      <c r="AB19" s="5869">
        <f t="shared" si="14"/>
        <v>0</v>
      </c>
      <c r="AC19" s="6890">
        <f t="shared" si="2"/>
        <v>199</v>
      </c>
      <c r="AD19" s="6891">
        <f t="shared" si="2"/>
        <v>3</v>
      </c>
      <c r="AE19" s="6892">
        <f t="shared" si="2"/>
        <v>202</v>
      </c>
      <c r="AG19" s="695"/>
      <c r="AH19" s="281"/>
    </row>
    <row r="20" spans="1:38" ht="53.25" customHeight="1">
      <c r="A20" s="6893" t="s">
        <v>259</v>
      </c>
      <c r="B20" s="6872">
        <v>99</v>
      </c>
      <c r="C20" s="6869">
        <v>2</v>
      </c>
      <c r="D20" s="6894">
        <v>101</v>
      </c>
      <c r="E20" s="6872">
        <v>100</v>
      </c>
      <c r="F20" s="6869">
        <v>1</v>
      </c>
      <c r="G20" s="6894">
        <v>101</v>
      </c>
      <c r="H20" s="6872">
        <v>114</v>
      </c>
      <c r="I20" s="6869">
        <v>1</v>
      </c>
      <c r="J20" s="6894">
        <v>115</v>
      </c>
      <c r="K20" s="6872">
        <v>129</v>
      </c>
      <c r="L20" s="6869">
        <v>0</v>
      </c>
      <c r="M20" s="6894">
        <v>129</v>
      </c>
      <c r="N20" s="6872">
        <v>19</v>
      </c>
      <c r="O20" s="6869">
        <v>0</v>
      </c>
      <c r="P20" s="6873">
        <v>19</v>
      </c>
      <c r="Q20" s="6868">
        <f t="shared" si="0"/>
        <v>461</v>
      </c>
      <c r="R20" s="6869">
        <f t="shared" si="0"/>
        <v>4</v>
      </c>
      <c r="S20" s="6873">
        <f t="shared" si="0"/>
        <v>465</v>
      </c>
      <c r="T20" s="6878">
        <v>0</v>
      </c>
      <c r="U20" s="6880">
        <v>0</v>
      </c>
      <c r="V20" s="6888">
        <v>0</v>
      </c>
      <c r="W20" s="6878">
        <v>22</v>
      </c>
      <c r="X20" s="6880">
        <v>3</v>
      </c>
      <c r="Y20" s="6889">
        <v>25</v>
      </c>
      <c r="Z20" s="5867">
        <f t="shared" si="12"/>
        <v>22</v>
      </c>
      <c r="AA20" s="5868">
        <f t="shared" si="13"/>
        <v>3</v>
      </c>
      <c r="AB20" s="5869">
        <f t="shared" si="14"/>
        <v>25</v>
      </c>
      <c r="AC20" s="4485">
        <f t="shared" si="2"/>
        <v>483</v>
      </c>
      <c r="AD20" s="4486">
        <f t="shared" si="2"/>
        <v>7</v>
      </c>
      <c r="AE20" s="4487">
        <f t="shared" si="2"/>
        <v>490</v>
      </c>
      <c r="AF20" s="16"/>
      <c r="AG20" s="16"/>
      <c r="AH20" s="2" t="s">
        <v>260</v>
      </c>
    </row>
    <row r="21" spans="1:38" s="1" customFormat="1" ht="50.25" customHeight="1">
      <c r="A21" s="6893" t="s">
        <v>261</v>
      </c>
      <c r="B21" s="6868">
        <v>36</v>
      </c>
      <c r="C21" s="6869">
        <v>2</v>
      </c>
      <c r="D21" s="6874">
        <v>38</v>
      </c>
      <c r="E21" s="6871">
        <v>22</v>
      </c>
      <c r="F21" s="6869">
        <v>3</v>
      </c>
      <c r="G21" s="6871">
        <v>25</v>
      </c>
      <c r="H21" s="6868">
        <v>19</v>
      </c>
      <c r="I21" s="6869">
        <v>2</v>
      </c>
      <c r="J21" s="6874">
        <v>21</v>
      </c>
      <c r="K21" s="6871">
        <v>40</v>
      </c>
      <c r="L21" s="6869">
        <v>0</v>
      </c>
      <c r="M21" s="6871">
        <v>40</v>
      </c>
      <c r="N21" s="6868">
        <v>0</v>
      </c>
      <c r="O21" s="6869">
        <v>0</v>
      </c>
      <c r="P21" s="6874">
        <v>0</v>
      </c>
      <c r="Q21" s="6872">
        <f t="shared" si="0"/>
        <v>117</v>
      </c>
      <c r="R21" s="6869">
        <f t="shared" si="0"/>
        <v>7</v>
      </c>
      <c r="S21" s="6873">
        <f t="shared" si="0"/>
        <v>124</v>
      </c>
      <c r="T21" s="6868">
        <v>27</v>
      </c>
      <c r="U21" s="6869">
        <v>3</v>
      </c>
      <c r="V21" s="6870">
        <v>30</v>
      </c>
      <c r="W21" s="6868">
        <v>32</v>
      </c>
      <c r="X21" s="6869">
        <v>2</v>
      </c>
      <c r="Y21" s="6870">
        <v>34</v>
      </c>
      <c r="Z21" s="5867">
        <f t="shared" si="12"/>
        <v>59</v>
      </c>
      <c r="AA21" s="5868">
        <f t="shared" si="13"/>
        <v>5</v>
      </c>
      <c r="AB21" s="5869">
        <f t="shared" si="14"/>
        <v>64</v>
      </c>
      <c r="AC21" s="4485">
        <f t="shared" si="2"/>
        <v>176</v>
      </c>
      <c r="AD21" s="4486">
        <f t="shared" si="2"/>
        <v>12</v>
      </c>
      <c r="AE21" s="4487">
        <f t="shared" si="2"/>
        <v>188</v>
      </c>
      <c r="AF21" s="17"/>
      <c r="AG21" s="282"/>
      <c r="AH21" s="282"/>
    </row>
    <row r="22" spans="1:38" s="1" customFormat="1" ht="33.75" customHeight="1">
      <c r="A22" s="6895" t="s">
        <v>384</v>
      </c>
      <c r="B22" s="6896">
        <v>2</v>
      </c>
      <c r="C22" s="6897">
        <v>0</v>
      </c>
      <c r="D22" s="6898">
        <v>2</v>
      </c>
      <c r="E22" s="6896">
        <v>14</v>
      </c>
      <c r="F22" s="6897">
        <v>5</v>
      </c>
      <c r="G22" s="6898">
        <v>19</v>
      </c>
      <c r="H22" s="6899">
        <v>0</v>
      </c>
      <c r="I22" s="6900">
        <v>0</v>
      </c>
      <c r="J22" s="6901">
        <v>0</v>
      </c>
      <c r="K22" s="6898">
        <v>0</v>
      </c>
      <c r="L22" s="6897">
        <v>0</v>
      </c>
      <c r="M22" s="6898">
        <v>0</v>
      </c>
      <c r="N22" s="6896">
        <v>0</v>
      </c>
      <c r="O22" s="6897">
        <v>0</v>
      </c>
      <c r="P22" s="6902">
        <v>0</v>
      </c>
      <c r="Q22" s="6872">
        <f t="shared" ref="Q22" si="15">B22+E22+H22+K22+N22</f>
        <v>16</v>
      </c>
      <c r="R22" s="6869">
        <f t="shared" ref="R22" si="16">C22+F22+I22+L22+O22</f>
        <v>5</v>
      </c>
      <c r="S22" s="6873">
        <f t="shared" ref="S22" si="17">D22+G22+J22+M22+P22</f>
        <v>21</v>
      </c>
      <c r="T22" s="6898">
        <v>0</v>
      </c>
      <c r="U22" s="6897">
        <v>0</v>
      </c>
      <c r="V22" s="6898">
        <v>0</v>
      </c>
      <c r="W22" s="6896">
        <v>0</v>
      </c>
      <c r="X22" s="6897">
        <v>0</v>
      </c>
      <c r="Y22" s="6898">
        <v>0</v>
      </c>
      <c r="Z22" s="5867">
        <f t="shared" si="12"/>
        <v>0</v>
      </c>
      <c r="AA22" s="5868">
        <f t="shared" si="13"/>
        <v>0</v>
      </c>
      <c r="AB22" s="5869">
        <f t="shared" si="14"/>
        <v>0</v>
      </c>
      <c r="AC22" s="4485">
        <f t="shared" ref="AC22" si="18">Q22+Z22</f>
        <v>16</v>
      </c>
      <c r="AD22" s="4486">
        <f t="shared" ref="AD22" si="19">R22+AA22</f>
        <v>5</v>
      </c>
      <c r="AE22" s="4487">
        <f t="shared" ref="AE22" si="20">S22+AB22</f>
        <v>21</v>
      </c>
      <c r="AF22" s="17"/>
      <c r="AG22" s="282"/>
      <c r="AH22" s="282"/>
    </row>
    <row r="23" spans="1:38" s="1" customFormat="1" ht="54.75" customHeight="1" thickBot="1">
      <c r="A23" s="6903" t="s">
        <v>262</v>
      </c>
      <c r="B23" s="6904">
        <v>0</v>
      </c>
      <c r="C23" s="6880">
        <v>0</v>
      </c>
      <c r="D23" s="6889">
        <v>0</v>
      </c>
      <c r="E23" s="6904">
        <v>25</v>
      </c>
      <c r="F23" s="6880">
        <v>10</v>
      </c>
      <c r="G23" s="6889">
        <v>35</v>
      </c>
      <c r="H23" s="6904">
        <v>15</v>
      </c>
      <c r="I23" s="6880">
        <v>1</v>
      </c>
      <c r="J23" s="6889">
        <v>16</v>
      </c>
      <c r="K23" s="6905">
        <v>42</v>
      </c>
      <c r="L23" s="6906">
        <v>0</v>
      </c>
      <c r="M23" s="6889">
        <v>42</v>
      </c>
      <c r="N23" s="6905">
        <v>0</v>
      </c>
      <c r="O23" s="6906">
        <v>0</v>
      </c>
      <c r="P23" s="6907">
        <v>0</v>
      </c>
      <c r="Q23" s="6905">
        <f t="shared" si="0"/>
        <v>82</v>
      </c>
      <c r="R23" s="6906">
        <f t="shared" si="0"/>
        <v>11</v>
      </c>
      <c r="S23" s="6873">
        <f t="shared" si="0"/>
        <v>93</v>
      </c>
      <c r="T23" s="6878">
        <v>0</v>
      </c>
      <c r="U23" s="6880">
        <v>0</v>
      </c>
      <c r="V23" s="6889">
        <v>0</v>
      </c>
      <c r="W23" s="6904">
        <v>0</v>
      </c>
      <c r="X23" s="6880">
        <v>0</v>
      </c>
      <c r="Y23" s="6889">
        <v>0</v>
      </c>
      <c r="Z23" s="5867">
        <f t="shared" si="12"/>
        <v>0</v>
      </c>
      <c r="AA23" s="5868">
        <f t="shared" si="13"/>
        <v>0</v>
      </c>
      <c r="AB23" s="5869">
        <f t="shared" si="14"/>
        <v>0</v>
      </c>
      <c r="AC23" s="6908">
        <f t="shared" si="2"/>
        <v>82</v>
      </c>
      <c r="AD23" s="6909">
        <f t="shared" si="2"/>
        <v>11</v>
      </c>
      <c r="AE23" s="6910">
        <f t="shared" si="2"/>
        <v>93</v>
      </c>
      <c r="AF23" s="2"/>
      <c r="AG23" s="694"/>
    </row>
    <row r="24" spans="1:38" ht="37.5" customHeight="1" thickBot="1">
      <c r="A24" s="856" t="s">
        <v>263</v>
      </c>
      <c r="B24" s="846">
        <f>SUM(B9:B23)</f>
        <v>1891</v>
      </c>
      <c r="C24" s="846">
        <f t="shared" ref="C24:AA24" si="21">SUM(C9:C23)</f>
        <v>422</v>
      </c>
      <c r="D24" s="846">
        <f t="shared" si="21"/>
        <v>2313</v>
      </c>
      <c r="E24" s="846">
        <f t="shared" si="21"/>
        <v>1961</v>
      </c>
      <c r="F24" s="846">
        <f t="shared" si="21"/>
        <v>444</v>
      </c>
      <c r="G24" s="847">
        <f t="shared" si="21"/>
        <v>2405</v>
      </c>
      <c r="H24" s="846">
        <f t="shared" si="21"/>
        <v>1713</v>
      </c>
      <c r="I24" s="846">
        <f t="shared" si="21"/>
        <v>201</v>
      </c>
      <c r="J24" s="848">
        <f t="shared" si="21"/>
        <v>1914</v>
      </c>
      <c r="K24" s="849">
        <f t="shared" si="21"/>
        <v>1684</v>
      </c>
      <c r="L24" s="846">
        <f t="shared" si="21"/>
        <v>122</v>
      </c>
      <c r="M24" s="847">
        <f t="shared" si="21"/>
        <v>1806</v>
      </c>
      <c r="N24" s="848">
        <f t="shared" si="21"/>
        <v>68</v>
      </c>
      <c r="O24" s="849">
        <f t="shared" si="21"/>
        <v>2</v>
      </c>
      <c r="P24" s="847">
        <f t="shared" si="21"/>
        <v>70</v>
      </c>
      <c r="Q24" s="846">
        <f>SUM(Q9:Q23)</f>
        <v>7317</v>
      </c>
      <c r="R24" s="850">
        <f t="shared" si="21"/>
        <v>1191</v>
      </c>
      <c r="S24" s="851">
        <f>SUM(S9:S23)</f>
        <v>8508</v>
      </c>
      <c r="T24" s="849">
        <f>SUM(T9:T23)</f>
        <v>740</v>
      </c>
      <c r="U24" s="849">
        <f t="shared" si="21"/>
        <v>86</v>
      </c>
      <c r="V24" s="849">
        <f t="shared" si="21"/>
        <v>826</v>
      </c>
      <c r="W24" s="849">
        <f t="shared" si="21"/>
        <v>849</v>
      </c>
      <c r="X24" s="846">
        <f t="shared" si="21"/>
        <v>68</v>
      </c>
      <c r="Y24" s="846">
        <f t="shared" si="21"/>
        <v>917</v>
      </c>
      <c r="Z24" s="846">
        <f t="shared" si="21"/>
        <v>1589</v>
      </c>
      <c r="AA24" s="846">
        <f t="shared" si="21"/>
        <v>154</v>
      </c>
      <c r="AB24" s="846">
        <f>SUM(AB9:AB23)</f>
        <v>1743</v>
      </c>
      <c r="AC24" s="848">
        <f>Q24+Z24</f>
        <v>8906</v>
      </c>
      <c r="AD24" s="848">
        <f>R24+AA24</f>
        <v>1345</v>
      </c>
      <c r="AE24" s="848">
        <f>S24+AB24</f>
        <v>10251</v>
      </c>
      <c r="AF24" s="18"/>
      <c r="AH24" s="16"/>
      <c r="AJ24" s="2" t="s">
        <v>28</v>
      </c>
    </row>
    <row r="25" spans="1:38" ht="14.25" customHeight="1">
      <c r="A25" s="854"/>
      <c r="B25" s="855"/>
      <c r="C25" s="855"/>
      <c r="D25" s="855"/>
      <c r="E25" s="855"/>
      <c r="F25" s="855"/>
      <c r="G25" s="855"/>
      <c r="H25" s="855"/>
      <c r="I25" s="855"/>
      <c r="J25" s="855"/>
      <c r="K25" s="855"/>
      <c r="L25" s="855"/>
      <c r="M25" s="855"/>
      <c r="N25" s="855"/>
      <c r="O25" s="855"/>
      <c r="P25" s="855"/>
      <c r="Q25" s="855"/>
      <c r="R25" s="855"/>
      <c r="S25" s="855"/>
      <c r="T25" s="855"/>
      <c r="U25" s="855"/>
      <c r="V25" s="855"/>
      <c r="W25" s="855"/>
      <c r="X25" s="855"/>
      <c r="Y25" s="855"/>
      <c r="Z25" s="855"/>
      <c r="AA25" s="855"/>
      <c r="AB25" s="855"/>
      <c r="AC25" s="855"/>
      <c r="AD25" s="855"/>
      <c r="AE25" s="855"/>
      <c r="AF25" s="18"/>
      <c r="AH25" s="16"/>
    </row>
    <row r="26" spans="1:38" ht="30.75" customHeight="1">
      <c r="A26" s="8098" t="s">
        <v>338</v>
      </c>
      <c r="B26" s="8098"/>
      <c r="C26" s="8098"/>
      <c r="D26" s="8098"/>
      <c r="E26" s="8098"/>
      <c r="F26" s="8098"/>
      <c r="G26" s="8098"/>
      <c r="H26" s="8098"/>
      <c r="I26" s="8098"/>
      <c r="J26" s="8098"/>
      <c r="K26" s="8098"/>
      <c r="L26" s="8098"/>
      <c r="M26" s="8098"/>
      <c r="N26" s="8098"/>
      <c r="O26" s="8098"/>
      <c r="P26" s="8098"/>
      <c r="Q26" s="8098"/>
      <c r="R26" s="8098"/>
      <c r="S26" s="8098"/>
      <c r="T26" s="8098"/>
      <c r="U26" s="8098"/>
      <c r="V26" s="8098"/>
      <c r="W26" s="8098"/>
      <c r="X26" s="8098"/>
      <c r="Y26" s="8098"/>
      <c r="Z26" s="8098"/>
      <c r="AA26" s="8098"/>
      <c r="AB26" s="8098"/>
      <c r="AC26" s="8098"/>
      <c r="AD26" s="8098"/>
      <c r="AE26" s="8098"/>
      <c r="AF26" s="19"/>
      <c r="AG26" s="19"/>
      <c r="AH26" s="19"/>
      <c r="AI26" s="19"/>
      <c r="AJ26" s="19"/>
    </row>
    <row r="27" spans="1:38" ht="30.75" customHeight="1">
      <c r="A27" s="8083" t="s">
        <v>438</v>
      </c>
      <c r="B27" s="8083"/>
      <c r="C27" s="8083"/>
      <c r="D27" s="8083"/>
      <c r="E27" s="8083"/>
      <c r="F27" s="8083"/>
      <c r="G27" s="8083"/>
      <c r="H27" s="8083"/>
      <c r="I27" s="8083"/>
      <c r="J27" s="8083"/>
      <c r="K27" s="8083"/>
      <c r="L27" s="8083"/>
      <c r="M27" s="8083"/>
      <c r="N27" s="8083"/>
      <c r="O27" s="8083"/>
      <c r="P27" s="8083"/>
      <c r="Q27" s="8083"/>
      <c r="R27" s="8083"/>
      <c r="S27" s="8083"/>
      <c r="T27" s="8083"/>
      <c r="U27" s="8083"/>
      <c r="V27" s="8083"/>
      <c r="W27" s="8083"/>
      <c r="X27" s="8083"/>
      <c r="Y27" s="8083"/>
      <c r="Z27" s="8083"/>
      <c r="AA27" s="8083"/>
      <c r="AB27" s="8083"/>
      <c r="AC27" s="8083"/>
      <c r="AD27" s="8083"/>
      <c r="AE27" s="8083"/>
      <c r="AF27" s="20"/>
      <c r="AG27" s="20"/>
      <c r="AH27" s="20"/>
      <c r="AI27" s="20"/>
      <c r="AJ27" s="20"/>
    </row>
    <row r="28" spans="1:38" ht="39.75" customHeight="1" thickBot="1">
      <c r="A28" s="8108" t="s">
        <v>337</v>
      </c>
      <c r="B28" s="8108"/>
      <c r="C28" s="8108"/>
      <c r="D28" s="8108"/>
      <c r="E28" s="8108"/>
      <c r="F28" s="8108"/>
      <c r="G28" s="8108"/>
      <c r="H28" s="8108"/>
      <c r="I28" s="8108"/>
      <c r="J28" s="8108"/>
      <c r="K28" s="8108"/>
      <c r="L28" s="8108"/>
      <c r="M28" s="8108"/>
      <c r="N28" s="8108"/>
      <c r="O28" s="8108"/>
      <c r="P28" s="8108"/>
      <c r="Q28" s="8108"/>
      <c r="R28" s="8108"/>
      <c r="S28" s="8108"/>
      <c r="T28" s="8108"/>
      <c r="U28" s="8108"/>
      <c r="V28" s="8108"/>
      <c r="W28" s="8108"/>
      <c r="X28" s="8108"/>
      <c r="Y28" s="8108"/>
      <c r="Z28" s="8108"/>
      <c r="AA28" s="8108"/>
      <c r="AB28" s="8108"/>
      <c r="AC28" s="8108"/>
      <c r="AD28" s="8108"/>
      <c r="AE28" s="8108"/>
      <c r="AF28" s="19"/>
      <c r="AG28" s="19"/>
      <c r="AH28" s="19"/>
      <c r="AI28" s="21"/>
      <c r="AJ28" s="21"/>
    </row>
    <row r="29" spans="1:38" ht="27.75" customHeight="1">
      <c r="A29" s="8099" t="s">
        <v>248</v>
      </c>
      <c r="B29" s="8129" t="s">
        <v>319</v>
      </c>
      <c r="C29" s="8130"/>
      <c r="D29" s="8131"/>
      <c r="E29" s="8129" t="s">
        <v>320</v>
      </c>
      <c r="F29" s="8130"/>
      <c r="G29" s="8131"/>
      <c r="H29" s="8129" t="s">
        <v>321</v>
      </c>
      <c r="I29" s="8130"/>
      <c r="J29" s="8131"/>
      <c r="K29" s="8129" t="s">
        <v>322</v>
      </c>
      <c r="L29" s="8130"/>
      <c r="M29" s="8131"/>
      <c r="N29" s="8129" t="s">
        <v>323</v>
      </c>
      <c r="O29" s="8130"/>
      <c r="P29" s="8131"/>
      <c r="Q29" s="8129" t="s">
        <v>324</v>
      </c>
      <c r="R29" s="8130"/>
      <c r="S29" s="8131"/>
      <c r="T29" s="8135" t="s">
        <v>9</v>
      </c>
      <c r="U29" s="8136"/>
      <c r="V29" s="8137"/>
      <c r="W29" s="8065" t="s">
        <v>36</v>
      </c>
      <c r="X29" s="8066"/>
      <c r="Y29" s="8067"/>
      <c r="Z29" s="8065" t="s">
        <v>37</v>
      </c>
      <c r="AA29" s="8066"/>
      <c r="AB29" s="8067"/>
      <c r="AC29" s="8065" t="s">
        <v>43</v>
      </c>
      <c r="AD29" s="8066"/>
      <c r="AE29" s="8067"/>
      <c r="AF29" s="869" t="s">
        <v>264</v>
      </c>
      <c r="AG29" s="870"/>
      <c r="AH29" s="871"/>
      <c r="AI29" s="6756" t="s">
        <v>9</v>
      </c>
      <c r="AJ29" s="6757"/>
      <c r="AK29" s="6753" t="s">
        <v>265</v>
      </c>
    </row>
    <row r="30" spans="1:38" ht="27" customHeight="1" thickBot="1">
      <c r="A30" s="8100"/>
      <c r="B30" s="8132"/>
      <c r="C30" s="8133"/>
      <c r="D30" s="8134"/>
      <c r="E30" s="8132"/>
      <c r="F30" s="8133"/>
      <c r="G30" s="8134"/>
      <c r="H30" s="8132"/>
      <c r="I30" s="8133"/>
      <c r="J30" s="8134"/>
      <c r="K30" s="8132"/>
      <c r="L30" s="8133"/>
      <c r="M30" s="8134"/>
      <c r="N30" s="8132"/>
      <c r="O30" s="8133"/>
      <c r="P30" s="8134"/>
      <c r="Q30" s="8132"/>
      <c r="R30" s="8133"/>
      <c r="S30" s="8134"/>
      <c r="T30" s="8102" t="s">
        <v>481</v>
      </c>
      <c r="U30" s="8103"/>
      <c r="V30" s="8104"/>
      <c r="W30" s="8102" t="s">
        <v>482</v>
      </c>
      <c r="X30" s="8103"/>
      <c r="Y30" s="8104"/>
      <c r="Z30" s="8102" t="s">
        <v>482</v>
      </c>
      <c r="AA30" s="8103"/>
      <c r="AB30" s="8104"/>
      <c r="AC30" s="8102" t="s">
        <v>482</v>
      </c>
      <c r="AD30" s="8103"/>
      <c r="AE30" s="8104"/>
      <c r="AF30" s="8102" t="s">
        <v>482</v>
      </c>
      <c r="AG30" s="8103"/>
      <c r="AH30" s="8104"/>
      <c r="AI30" s="14"/>
      <c r="AJ30" s="15"/>
      <c r="AK30" s="6754"/>
    </row>
    <row r="31" spans="1:38" ht="90.75" customHeight="1" thickBot="1">
      <c r="A31" s="8101"/>
      <c r="B31" s="857" t="s">
        <v>251</v>
      </c>
      <c r="C31" s="1120" t="s">
        <v>8</v>
      </c>
      <c r="D31" s="858" t="s">
        <v>252</v>
      </c>
      <c r="E31" s="859" t="s">
        <v>251</v>
      </c>
      <c r="F31" s="861" t="s">
        <v>8</v>
      </c>
      <c r="G31" s="699" t="s">
        <v>252</v>
      </c>
      <c r="H31" s="857" t="s">
        <v>251</v>
      </c>
      <c r="I31" s="1120" t="s">
        <v>8</v>
      </c>
      <c r="J31" s="860" t="s">
        <v>252</v>
      </c>
      <c r="K31" s="859" t="s">
        <v>251</v>
      </c>
      <c r="L31" s="861" t="s">
        <v>8</v>
      </c>
      <c r="M31" s="699" t="s">
        <v>252</v>
      </c>
      <c r="N31" s="857" t="s">
        <v>251</v>
      </c>
      <c r="O31" s="1120" t="s">
        <v>8</v>
      </c>
      <c r="P31" s="858" t="s">
        <v>252</v>
      </c>
      <c r="Q31" s="859" t="s">
        <v>251</v>
      </c>
      <c r="R31" s="861" t="s">
        <v>8</v>
      </c>
      <c r="S31" s="696" t="s">
        <v>252</v>
      </c>
      <c r="T31" s="859" t="s">
        <v>251</v>
      </c>
      <c r="U31" s="861" t="s">
        <v>8</v>
      </c>
      <c r="V31" s="696" t="s">
        <v>252</v>
      </c>
      <c r="W31" s="857" t="s">
        <v>251</v>
      </c>
      <c r="X31" s="1120" t="s">
        <v>8</v>
      </c>
      <c r="Y31" s="860" t="s">
        <v>252</v>
      </c>
      <c r="Z31" s="859" t="s">
        <v>251</v>
      </c>
      <c r="AA31" s="861" t="s">
        <v>8</v>
      </c>
      <c r="AB31" s="698" t="s">
        <v>252</v>
      </c>
      <c r="AC31" s="857" t="s">
        <v>251</v>
      </c>
      <c r="AD31" s="1120" t="s">
        <v>8</v>
      </c>
      <c r="AE31" s="858" t="s">
        <v>252</v>
      </c>
      <c r="AF31" s="857" t="s">
        <v>251</v>
      </c>
      <c r="AG31" s="1120" t="s">
        <v>8</v>
      </c>
      <c r="AH31" s="858" t="s">
        <v>252</v>
      </c>
      <c r="AI31" s="859" t="s">
        <v>251</v>
      </c>
      <c r="AJ31" s="861" t="s">
        <v>8</v>
      </c>
      <c r="AK31" s="6755"/>
    </row>
    <row r="32" spans="1:38" ht="34.5" customHeight="1">
      <c r="A32" s="4241" t="s">
        <v>254</v>
      </c>
      <c r="B32" s="4242">
        <v>23</v>
      </c>
      <c r="C32" s="4243">
        <v>29</v>
      </c>
      <c r="D32" s="4244">
        <v>52</v>
      </c>
      <c r="E32" s="4242">
        <v>26</v>
      </c>
      <c r="F32" s="4243">
        <v>42</v>
      </c>
      <c r="G32" s="4244">
        <v>68</v>
      </c>
      <c r="H32" s="4242">
        <v>39</v>
      </c>
      <c r="I32" s="4243">
        <v>26</v>
      </c>
      <c r="J32" s="4244">
        <v>65</v>
      </c>
      <c r="K32" s="4242">
        <v>52</v>
      </c>
      <c r="L32" s="4243">
        <v>42</v>
      </c>
      <c r="M32" s="4244">
        <v>94</v>
      </c>
      <c r="N32" s="4242">
        <v>51</v>
      </c>
      <c r="O32" s="4243">
        <v>16</v>
      </c>
      <c r="P32" s="4245">
        <v>67</v>
      </c>
      <c r="Q32" s="4246">
        <v>0</v>
      </c>
      <c r="R32" s="4247">
        <v>0</v>
      </c>
      <c r="S32" s="4248">
        <v>0</v>
      </c>
      <c r="T32" s="4249">
        <f>B32+E32+H32+K32+N32+Q32</f>
        <v>191</v>
      </c>
      <c r="U32" s="4250">
        <f>C32+F32+I32+L32+O32+R32</f>
        <v>155</v>
      </c>
      <c r="V32" s="4251">
        <f>D32+G32+J32+M32+P32+S32</f>
        <v>346</v>
      </c>
      <c r="W32" s="4242">
        <v>16</v>
      </c>
      <c r="X32" s="4243">
        <v>76</v>
      </c>
      <c r="Y32" s="4244">
        <v>92</v>
      </c>
      <c r="Z32" s="4242">
        <v>14</v>
      </c>
      <c r="AA32" s="4243">
        <v>52</v>
      </c>
      <c r="AB32" s="4244">
        <v>66</v>
      </c>
      <c r="AC32" s="4242">
        <v>16</v>
      </c>
      <c r="AD32" s="4243">
        <v>65</v>
      </c>
      <c r="AE32" s="4245">
        <v>81</v>
      </c>
      <c r="AF32" s="4252">
        <f>W32+Z32+AC32</f>
        <v>46</v>
      </c>
      <c r="AG32" s="4253">
        <f t="shared" ref="AG32:AH32" si="22">X32+AA32+AD32</f>
        <v>193</v>
      </c>
      <c r="AH32" s="4254">
        <f t="shared" si="22"/>
        <v>239</v>
      </c>
      <c r="AI32" s="1769">
        <f t="shared" ref="AI32:AI43" si="23">T32+AF32</f>
        <v>237</v>
      </c>
      <c r="AJ32" s="4255">
        <f t="shared" ref="AJ32:AJ44" si="24">U32+AG32</f>
        <v>348</v>
      </c>
      <c r="AK32" s="1761">
        <f t="shared" ref="AK32:AK42" si="25">V32+AH32</f>
        <v>585</v>
      </c>
      <c r="AL32" s="695"/>
    </row>
    <row r="33" spans="1:37" ht="30.75" customHeight="1">
      <c r="A33" s="6850" t="s">
        <v>255</v>
      </c>
      <c r="B33" s="6911">
        <v>0</v>
      </c>
      <c r="C33" s="6912">
        <v>0</v>
      </c>
      <c r="D33" s="6913">
        <v>0</v>
      </c>
      <c r="E33" s="6911">
        <v>0</v>
      </c>
      <c r="F33" s="6912">
        <v>0</v>
      </c>
      <c r="G33" s="6913">
        <v>0</v>
      </c>
      <c r="H33" s="6911">
        <v>9</v>
      </c>
      <c r="I33" s="6912">
        <v>1</v>
      </c>
      <c r="J33" s="6913">
        <v>10</v>
      </c>
      <c r="K33" s="6911">
        <v>9</v>
      </c>
      <c r="L33" s="6912">
        <v>0</v>
      </c>
      <c r="M33" s="6913">
        <v>9</v>
      </c>
      <c r="N33" s="6911">
        <v>2</v>
      </c>
      <c r="O33" s="6912">
        <v>0</v>
      </c>
      <c r="P33" s="6914">
        <v>2</v>
      </c>
      <c r="Q33" s="6915">
        <v>0</v>
      </c>
      <c r="R33" s="6912">
        <v>0</v>
      </c>
      <c r="S33" s="6916">
        <v>0</v>
      </c>
      <c r="T33" s="6917">
        <f t="shared" ref="T33:T41" si="26">B33+E33+H33+K33+N33+Q33</f>
        <v>20</v>
      </c>
      <c r="U33" s="6918">
        <f t="shared" ref="U33:U41" si="27">C33+F33+I33+L33+O33+R33</f>
        <v>1</v>
      </c>
      <c r="V33" s="6919">
        <f t="shared" ref="V33:V41" si="28">D33+G33+J33+M33+P33+S33</f>
        <v>21</v>
      </c>
      <c r="W33" s="6911">
        <v>0</v>
      </c>
      <c r="X33" s="6912">
        <v>0</v>
      </c>
      <c r="Y33" s="6913">
        <v>0</v>
      </c>
      <c r="Z33" s="6911">
        <v>0</v>
      </c>
      <c r="AA33" s="6912">
        <v>0</v>
      </c>
      <c r="AB33" s="6913">
        <v>0</v>
      </c>
      <c r="AC33" s="6911">
        <v>4</v>
      </c>
      <c r="AD33" s="6912">
        <v>0</v>
      </c>
      <c r="AE33" s="6913">
        <v>4</v>
      </c>
      <c r="AF33" s="6920">
        <f t="shared" ref="AF33:AF40" si="29">W33+Z33+AC33</f>
        <v>4</v>
      </c>
      <c r="AG33" s="6921">
        <f t="shared" ref="AG33:AG40" si="30">X33+AA33+AD33</f>
        <v>0</v>
      </c>
      <c r="AH33" s="6922">
        <f t="shared" ref="AH33:AH40" si="31">Y33+AB33+AE33</f>
        <v>4</v>
      </c>
      <c r="AI33" s="6923">
        <f t="shared" si="23"/>
        <v>24</v>
      </c>
      <c r="AJ33" s="6924">
        <f t="shared" si="24"/>
        <v>1</v>
      </c>
      <c r="AK33" s="6925">
        <f t="shared" si="25"/>
        <v>25</v>
      </c>
    </row>
    <row r="34" spans="1:37" ht="48.75" customHeight="1">
      <c r="A34" s="6856" t="s">
        <v>415</v>
      </c>
      <c r="B34" s="6861">
        <v>0</v>
      </c>
      <c r="C34" s="6926">
        <v>0</v>
      </c>
      <c r="D34" s="6927">
        <v>0</v>
      </c>
      <c r="E34" s="6861">
        <v>1</v>
      </c>
      <c r="F34" s="6926">
        <v>0</v>
      </c>
      <c r="G34" s="6927">
        <v>1</v>
      </c>
      <c r="H34" s="6861">
        <v>10</v>
      </c>
      <c r="I34" s="6926">
        <v>10</v>
      </c>
      <c r="J34" s="6927">
        <v>20</v>
      </c>
      <c r="K34" s="6861">
        <v>14</v>
      </c>
      <c r="L34" s="6926">
        <v>1</v>
      </c>
      <c r="M34" s="6927">
        <v>15</v>
      </c>
      <c r="N34" s="6861">
        <v>29</v>
      </c>
      <c r="O34" s="6926">
        <v>1</v>
      </c>
      <c r="P34" s="6928">
        <v>30</v>
      </c>
      <c r="Q34" s="6915">
        <v>0</v>
      </c>
      <c r="R34" s="6912">
        <v>0</v>
      </c>
      <c r="S34" s="6916">
        <v>0</v>
      </c>
      <c r="T34" s="6917">
        <f t="shared" ref="T34" si="32">B34+E34+H34+K34+N34+Q34</f>
        <v>54</v>
      </c>
      <c r="U34" s="6918">
        <f t="shared" ref="U34" si="33">C34+F34+I34+L34+O34+R34</f>
        <v>12</v>
      </c>
      <c r="V34" s="6919">
        <f t="shared" ref="V34" si="34">D34+G34+J34+M34+P34+S34</f>
        <v>66</v>
      </c>
      <c r="W34" s="6861">
        <v>9</v>
      </c>
      <c r="X34" s="6926">
        <v>1</v>
      </c>
      <c r="Y34" s="6927">
        <v>10</v>
      </c>
      <c r="Z34" s="6861">
        <v>8</v>
      </c>
      <c r="AA34" s="6926">
        <v>0</v>
      </c>
      <c r="AB34" s="6927">
        <v>8</v>
      </c>
      <c r="AC34" s="6861">
        <v>8</v>
      </c>
      <c r="AD34" s="6926">
        <v>0</v>
      </c>
      <c r="AE34" s="6928">
        <v>8</v>
      </c>
      <c r="AF34" s="6929">
        <v>25</v>
      </c>
      <c r="AG34" s="6930">
        <v>1</v>
      </c>
      <c r="AH34" s="6931">
        <v>26</v>
      </c>
      <c r="AI34" s="6923">
        <f t="shared" ref="AI34" si="35">T34+AF34</f>
        <v>79</v>
      </c>
      <c r="AJ34" s="6924">
        <f t="shared" ref="AJ34" si="36">U34+AG34</f>
        <v>13</v>
      </c>
      <c r="AK34" s="6925">
        <f t="shared" ref="AK34" si="37">V34+AH34</f>
        <v>92</v>
      </c>
    </row>
    <row r="35" spans="1:37" ht="45.75" customHeight="1">
      <c r="A35" s="6932" t="s">
        <v>256</v>
      </c>
      <c r="B35" s="6923">
        <v>0</v>
      </c>
      <c r="C35" s="6924">
        <v>0</v>
      </c>
      <c r="D35" s="6933">
        <v>0</v>
      </c>
      <c r="E35" s="6923">
        <v>0</v>
      </c>
      <c r="F35" s="6924">
        <v>0</v>
      </c>
      <c r="G35" s="6933">
        <v>0</v>
      </c>
      <c r="H35" s="6923">
        <v>0</v>
      </c>
      <c r="I35" s="6924">
        <v>1</v>
      </c>
      <c r="J35" s="6933">
        <v>1</v>
      </c>
      <c r="K35" s="6923">
        <v>0</v>
      </c>
      <c r="L35" s="6924">
        <v>0</v>
      </c>
      <c r="M35" s="6933">
        <v>0</v>
      </c>
      <c r="N35" s="6923">
        <v>0</v>
      </c>
      <c r="O35" s="6924">
        <v>1</v>
      </c>
      <c r="P35" s="6934">
        <v>1</v>
      </c>
      <c r="Q35" s="6935">
        <v>0</v>
      </c>
      <c r="R35" s="6924">
        <v>0</v>
      </c>
      <c r="S35" s="6925">
        <v>0</v>
      </c>
      <c r="T35" s="6917">
        <f t="shared" si="26"/>
        <v>0</v>
      </c>
      <c r="U35" s="6918">
        <f t="shared" si="27"/>
        <v>2</v>
      </c>
      <c r="V35" s="6919">
        <f t="shared" si="28"/>
        <v>2</v>
      </c>
      <c r="W35" s="6923">
        <v>0</v>
      </c>
      <c r="X35" s="6924">
        <v>61</v>
      </c>
      <c r="Y35" s="6933">
        <v>61</v>
      </c>
      <c r="Z35" s="6923">
        <v>0</v>
      </c>
      <c r="AA35" s="6924">
        <v>66</v>
      </c>
      <c r="AB35" s="6933">
        <v>66</v>
      </c>
      <c r="AC35" s="6923">
        <v>0</v>
      </c>
      <c r="AD35" s="6924">
        <v>50</v>
      </c>
      <c r="AE35" s="6934">
        <v>50</v>
      </c>
      <c r="AF35" s="6920">
        <f t="shared" si="29"/>
        <v>0</v>
      </c>
      <c r="AG35" s="6921">
        <f t="shared" si="30"/>
        <v>177</v>
      </c>
      <c r="AH35" s="6922">
        <f t="shared" si="31"/>
        <v>177</v>
      </c>
      <c r="AI35" s="6936">
        <f t="shared" si="23"/>
        <v>0</v>
      </c>
      <c r="AJ35" s="6937">
        <f t="shared" si="24"/>
        <v>179</v>
      </c>
      <c r="AK35" s="6938">
        <f t="shared" si="25"/>
        <v>179</v>
      </c>
    </row>
    <row r="36" spans="1:37" ht="36" customHeight="1">
      <c r="A36" s="6864" t="s">
        <v>257</v>
      </c>
      <c r="B36" s="6923">
        <v>79</v>
      </c>
      <c r="C36" s="6924">
        <v>36</v>
      </c>
      <c r="D36" s="6933">
        <v>115</v>
      </c>
      <c r="E36" s="6923">
        <v>65</v>
      </c>
      <c r="F36" s="6924">
        <v>36</v>
      </c>
      <c r="G36" s="6933">
        <v>101</v>
      </c>
      <c r="H36" s="6923">
        <v>84</v>
      </c>
      <c r="I36" s="6924">
        <v>20</v>
      </c>
      <c r="J36" s="6933">
        <v>104</v>
      </c>
      <c r="K36" s="6923">
        <v>95</v>
      </c>
      <c r="L36" s="6924">
        <v>12</v>
      </c>
      <c r="M36" s="6933">
        <v>107</v>
      </c>
      <c r="N36" s="6923">
        <v>104</v>
      </c>
      <c r="O36" s="6924">
        <v>13</v>
      </c>
      <c r="P36" s="6934">
        <v>117</v>
      </c>
      <c r="Q36" s="6935">
        <v>0</v>
      </c>
      <c r="R36" s="6924">
        <v>0</v>
      </c>
      <c r="S36" s="6925">
        <v>0</v>
      </c>
      <c r="T36" s="6917">
        <f>B36+E36+H36+K36+N36+Q36</f>
        <v>427</v>
      </c>
      <c r="U36" s="6918">
        <f t="shared" si="27"/>
        <v>117</v>
      </c>
      <c r="V36" s="6919">
        <f t="shared" si="28"/>
        <v>544</v>
      </c>
      <c r="W36" s="6923">
        <v>34</v>
      </c>
      <c r="X36" s="6924">
        <v>28</v>
      </c>
      <c r="Y36" s="6933">
        <v>62</v>
      </c>
      <c r="Z36" s="6923">
        <v>34</v>
      </c>
      <c r="AA36" s="6924">
        <v>18</v>
      </c>
      <c r="AB36" s="6933">
        <v>52</v>
      </c>
      <c r="AC36" s="6923">
        <v>42</v>
      </c>
      <c r="AD36" s="6924">
        <v>11</v>
      </c>
      <c r="AE36" s="6934">
        <v>53</v>
      </c>
      <c r="AF36" s="6920">
        <f t="shared" si="29"/>
        <v>110</v>
      </c>
      <c r="AG36" s="6921">
        <f t="shared" si="30"/>
        <v>57</v>
      </c>
      <c r="AH36" s="6922">
        <f t="shared" si="31"/>
        <v>167</v>
      </c>
      <c r="AI36" s="6936">
        <f t="shared" si="23"/>
        <v>537</v>
      </c>
      <c r="AJ36" s="6937">
        <f t="shared" si="24"/>
        <v>174</v>
      </c>
      <c r="AK36" s="6938">
        <f t="shared" si="25"/>
        <v>711</v>
      </c>
    </row>
    <row r="37" spans="1:37" ht="36" customHeight="1">
      <c r="A37" s="6864" t="s">
        <v>172</v>
      </c>
      <c r="B37" s="6923">
        <v>25</v>
      </c>
      <c r="C37" s="6924">
        <v>0</v>
      </c>
      <c r="D37" s="6933">
        <v>25</v>
      </c>
      <c r="E37" s="6923">
        <v>14</v>
      </c>
      <c r="F37" s="6924">
        <v>10</v>
      </c>
      <c r="G37" s="6933">
        <v>24</v>
      </c>
      <c r="H37" s="6923">
        <v>27</v>
      </c>
      <c r="I37" s="6924">
        <v>12</v>
      </c>
      <c r="J37" s="6933">
        <v>39</v>
      </c>
      <c r="K37" s="6923">
        <v>25</v>
      </c>
      <c r="L37" s="6924">
        <v>8</v>
      </c>
      <c r="M37" s="6933">
        <v>33</v>
      </c>
      <c r="N37" s="6923">
        <v>14</v>
      </c>
      <c r="O37" s="6924">
        <v>3</v>
      </c>
      <c r="P37" s="6934">
        <v>17</v>
      </c>
      <c r="Q37" s="6935">
        <v>0</v>
      </c>
      <c r="R37" s="6924">
        <v>0</v>
      </c>
      <c r="S37" s="6925">
        <v>0</v>
      </c>
      <c r="T37" s="6917">
        <f t="shared" si="26"/>
        <v>105</v>
      </c>
      <c r="U37" s="6918">
        <f t="shared" si="27"/>
        <v>33</v>
      </c>
      <c r="V37" s="6919">
        <f t="shared" si="28"/>
        <v>138</v>
      </c>
      <c r="W37" s="6923">
        <v>0</v>
      </c>
      <c r="X37" s="6924">
        <v>0</v>
      </c>
      <c r="Y37" s="6933">
        <v>0</v>
      </c>
      <c r="Z37" s="6923">
        <v>0</v>
      </c>
      <c r="AA37" s="6924">
        <v>8</v>
      </c>
      <c r="AB37" s="6933">
        <v>8</v>
      </c>
      <c r="AC37" s="6923">
        <v>0</v>
      </c>
      <c r="AD37" s="6924">
        <v>1</v>
      </c>
      <c r="AE37" s="6933">
        <v>1</v>
      </c>
      <c r="AF37" s="6920">
        <f t="shared" si="29"/>
        <v>0</v>
      </c>
      <c r="AG37" s="6921">
        <f t="shared" si="30"/>
        <v>9</v>
      </c>
      <c r="AH37" s="6922">
        <f t="shared" si="31"/>
        <v>9</v>
      </c>
      <c r="AI37" s="6936">
        <f t="shared" si="23"/>
        <v>105</v>
      </c>
      <c r="AJ37" s="6937">
        <f t="shared" si="24"/>
        <v>42</v>
      </c>
      <c r="AK37" s="6938">
        <f t="shared" si="25"/>
        <v>147</v>
      </c>
    </row>
    <row r="38" spans="1:37" ht="32.25" customHeight="1">
      <c r="A38" s="6864" t="s">
        <v>258</v>
      </c>
      <c r="B38" s="6923">
        <v>0</v>
      </c>
      <c r="C38" s="6924">
        <v>0</v>
      </c>
      <c r="D38" s="6933">
        <v>0</v>
      </c>
      <c r="E38" s="6923">
        <v>0</v>
      </c>
      <c r="F38" s="6924">
        <v>0</v>
      </c>
      <c r="G38" s="6933">
        <v>0</v>
      </c>
      <c r="H38" s="6923">
        <v>0</v>
      </c>
      <c r="I38" s="6924">
        <v>0</v>
      </c>
      <c r="J38" s="6933">
        <v>0</v>
      </c>
      <c r="K38" s="6923">
        <v>0</v>
      </c>
      <c r="L38" s="6924">
        <v>1</v>
      </c>
      <c r="M38" s="6933">
        <v>1</v>
      </c>
      <c r="N38" s="6923">
        <v>0</v>
      </c>
      <c r="O38" s="6924">
        <v>0</v>
      </c>
      <c r="P38" s="6934">
        <v>0</v>
      </c>
      <c r="Q38" s="6935">
        <v>0</v>
      </c>
      <c r="R38" s="6924">
        <v>0</v>
      </c>
      <c r="S38" s="6925">
        <v>0</v>
      </c>
      <c r="T38" s="6917">
        <f>B38+E38+H38+K38+N38+Q38</f>
        <v>0</v>
      </c>
      <c r="U38" s="6918">
        <f>C38+F38+I38+L38+O38+R38</f>
        <v>1</v>
      </c>
      <c r="V38" s="6919">
        <f>D38+G38+J38+M38+P38+S38</f>
        <v>1</v>
      </c>
      <c r="W38" s="6923">
        <v>10</v>
      </c>
      <c r="X38" s="6924">
        <v>37</v>
      </c>
      <c r="Y38" s="6933">
        <v>47</v>
      </c>
      <c r="Z38" s="6923">
        <v>31</v>
      </c>
      <c r="AA38" s="6924">
        <v>24</v>
      </c>
      <c r="AB38" s="6933">
        <v>55</v>
      </c>
      <c r="AC38" s="6923">
        <v>28</v>
      </c>
      <c r="AD38" s="6924">
        <v>25</v>
      </c>
      <c r="AE38" s="6933">
        <v>53</v>
      </c>
      <c r="AF38" s="6920">
        <f t="shared" si="29"/>
        <v>69</v>
      </c>
      <c r="AG38" s="6921">
        <f t="shared" si="30"/>
        <v>86</v>
      </c>
      <c r="AH38" s="6922">
        <f t="shared" si="31"/>
        <v>155</v>
      </c>
      <c r="AI38" s="6936">
        <f t="shared" si="23"/>
        <v>69</v>
      </c>
      <c r="AJ38" s="6937">
        <f t="shared" si="24"/>
        <v>87</v>
      </c>
      <c r="AK38" s="6938">
        <f t="shared" si="25"/>
        <v>156</v>
      </c>
    </row>
    <row r="39" spans="1:37" ht="51.75" customHeight="1">
      <c r="A39" s="6875" t="s">
        <v>0</v>
      </c>
      <c r="B39" s="6923">
        <v>18</v>
      </c>
      <c r="C39" s="6924">
        <v>14</v>
      </c>
      <c r="D39" s="6934">
        <v>32</v>
      </c>
      <c r="E39" s="6923">
        <v>23</v>
      </c>
      <c r="F39" s="6924">
        <v>17</v>
      </c>
      <c r="G39" s="6934">
        <v>40</v>
      </c>
      <c r="H39" s="6923">
        <v>20</v>
      </c>
      <c r="I39" s="6924">
        <v>2</v>
      </c>
      <c r="J39" s="6934">
        <v>22</v>
      </c>
      <c r="K39" s="6923">
        <v>14</v>
      </c>
      <c r="L39" s="6924">
        <v>5</v>
      </c>
      <c r="M39" s="6939">
        <v>19</v>
      </c>
      <c r="N39" s="6934">
        <v>2</v>
      </c>
      <c r="O39" s="6924">
        <v>9</v>
      </c>
      <c r="P39" s="6934">
        <v>11</v>
      </c>
      <c r="Q39" s="6935">
        <v>0</v>
      </c>
      <c r="R39" s="6924">
        <v>0</v>
      </c>
      <c r="S39" s="6925">
        <v>0</v>
      </c>
      <c r="T39" s="6917">
        <f t="shared" si="26"/>
        <v>77</v>
      </c>
      <c r="U39" s="6918">
        <f>C39+F39+I39+L39+O39+R39</f>
        <v>47</v>
      </c>
      <c r="V39" s="6919">
        <f t="shared" si="28"/>
        <v>124</v>
      </c>
      <c r="W39" s="6923">
        <v>11</v>
      </c>
      <c r="X39" s="6924">
        <v>15</v>
      </c>
      <c r="Y39" s="6934">
        <v>26</v>
      </c>
      <c r="Z39" s="6923">
        <v>15</v>
      </c>
      <c r="AA39" s="6924">
        <v>6</v>
      </c>
      <c r="AB39" s="6934">
        <v>21</v>
      </c>
      <c r="AC39" s="6923">
        <v>20</v>
      </c>
      <c r="AD39" s="6924">
        <v>6</v>
      </c>
      <c r="AE39" s="6939">
        <v>26</v>
      </c>
      <c r="AF39" s="6920">
        <f t="shared" si="29"/>
        <v>46</v>
      </c>
      <c r="AG39" s="6921">
        <f t="shared" si="30"/>
        <v>27</v>
      </c>
      <c r="AH39" s="6922">
        <f t="shared" si="31"/>
        <v>73</v>
      </c>
      <c r="AI39" s="6936">
        <f t="shared" si="23"/>
        <v>123</v>
      </c>
      <c r="AJ39" s="6937">
        <f t="shared" si="24"/>
        <v>74</v>
      </c>
      <c r="AK39" s="6938">
        <f t="shared" si="25"/>
        <v>197</v>
      </c>
    </row>
    <row r="40" spans="1:37" ht="71.25" customHeight="1">
      <c r="A40" s="6883" t="s">
        <v>316</v>
      </c>
      <c r="B40" s="6923">
        <v>11</v>
      </c>
      <c r="C40" s="6924">
        <v>2</v>
      </c>
      <c r="D40" s="6939">
        <v>13</v>
      </c>
      <c r="E40" s="6934">
        <v>10</v>
      </c>
      <c r="F40" s="6924">
        <v>13</v>
      </c>
      <c r="G40" s="6934">
        <v>23</v>
      </c>
      <c r="H40" s="6923">
        <v>26</v>
      </c>
      <c r="I40" s="6924">
        <v>11</v>
      </c>
      <c r="J40" s="6939">
        <v>37</v>
      </c>
      <c r="K40" s="6934">
        <v>23</v>
      </c>
      <c r="L40" s="6924">
        <v>13</v>
      </c>
      <c r="M40" s="6934">
        <v>36</v>
      </c>
      <c r="N40" s="6923">
        <v>23</v>
      </c>
      <c r="O40" s="6924">
        <v>3</v>
      </c>
      <c r="P40" s="6934">
        <v>26</v>
      </c>
      <c r="Q40" s="6935">
        <v>0</v>
      </c>
      <c r="R40" s="6924">
        <v>0</v>
      </c>
      <c r="S40" s="6925">
        <v>0</v>
      </c>
      <c r="T40" s="6917">
        <f t="shared" si="26"/>
        <v>93</v>
      </c>
      <c r="U40" s="6918">
        <f t="shared" si="27"/>
        <v>42</v>
      </c>
      <c r="V40" s="6919">
        <f t="shared" si="28"/>
        <v>135</v>
      </c>
      <c r="W40" s="6923">
        <v>0</v>
      </c>
      <c r="X40" s="6924">
        <v>16</v>
      </c>
      <c r="Y40" s="6939">
        <v>16</v>
      </c>
      <c r="Z40" s="6934">
        <v>0</v>
      </c>
      <c r="AA40" s="6924">
        <v>9</v>
      </c>
      <c r="AB40" s="6934">
        <v>9</v>
      </c>
      <c r="AC40" s="6923">
        <v>0</v>
      </c>
      <c r="AD40" s="6924">
        <v>0</v>
      </c>
      <c r="AE40" s="6934">
        <v>0</v>
      </c>
      <c r="AF40" s="6920">
        <f t="shared" si="29"/>
        <v>0</v>
      </c>
      <c r="AG40" s="6921">
        <f t="shared" si="30"/>
        <v>25</v>
      </c>
      <c r="AH40" s="6922">
        <f t="shared" si="31"/>
        <v>25</v>
      </c>
      <c r="AI40" s="6936">
        <f t="shared" si="23"/>
        <v>93</v>
      </c>
      <c r="AJ40" s="6937">
        <f t="shared" si="24"/>
        <v>67</v>
      </c>
      <c r="AK40" s="6938">
        <f t="shared" si="25"/>
        <v>160</v>
      </c>
    </row>
    <row r="41" spans="1:37" ht="53.25" customHeight="1">
      <c r="A41" s="6893" t="s">
        <v>341</v>
      </c>
      <c r="B41" s="6940">
        <v>20</v>
      </c>
      <c r="C41" s="4247">
        <v>0</v>
      </c>
      <c r="D41" s="6941">
        <v>20</v>
      </c>
      <c r="E41" s="6940">
        <v>20</v>
      </c>
      <c r="F41" s="4247">
        <v>1</v>
      </c>
      <c r="G41" s="6941">
        <v>21</v>
      </c>
      <c r="H41" s="6940">
        <v>24</v>
      </c>
      <c r="I41" s="4247">
        <v>1</v>
      </c>
      <c r="J41" s="6941">
        <v>25</v>
      </c>
      <c r="K41" s="6940">
        <v>17</v>
      </c>
      <c r="L41" s="4247">
        <v>1</v>
      </c>
      <c r="M41" s="6941">
        <v>18</v>
      </c>
      <c r="N41" s="6940">
        <v>19</v>
      </c>
      <c r="O41" s="4247">
        <v>1</v>
      </c>
      <c r="P41" s="6898">
        <v>20</v>
      </c>
      <c r="Q41" s="6935">
        <v>0</v>
      </c>
      <c r="R41" s="6924">
        <v>0</v>
      </c>
      <c r="S41" s="6925">
        <v>0</v>
      </c>
      <c r="T41" s="6917">
        <f t="shared" si="26"/>
        <v>100</v>
      </c>
      <c r="U41" s="6918">
        <f t="shared" si="27"/>
        <v>4</v>
      </c>
      <c r="V41" s="6919">
        <f t="shared" si="28"/>
        <v>104</v>
      </c>
      <c r="W41" s="6923">
        <v>5</v>
      </c>
      <c r="X41" s="6924">
        <v>3</v>
      </c>
      <c r="Y41" s="6933">
        <v>8</v>
      </c>
      <c r="Z41" s="6923">
        <v>0</v>
      </c>
      <c r="AA41" s="6924">
        <v>9</v>
      </c>
      <c r="AB41" s="6933">
        <v>9</v>
      </c>
      <c r="AC41" s="6923">
        <v>20</v>
      </c>
      <c r="AD41" s="6924">
        <v>1</v>
      </c>
      <c r="AE41" s="6934">
        <v>21</v>
      </c>
      <c r="AF41" s="6920">
        <f t="shared" ref="AF41:AF43" si="38">W41+Z41+AC41</f>
        <v>25</v>
      </c>
      <c r="AG41" s="6921">
        <f t="shared" ref="AG41:AG43" si="39">X41+AA41+AD41</f>
        <v>13</v>
      </c>
      <c r="AH41" s="6922">
        <f t="shared" ref="AH41:AH43" si="40">Y41+AB41+AE41</f>
        <v>38</v>
      </c>
      <c r="AI41" s="6936">
        <f t="shared" si="23"/>
        <v>125</v>
      </c>
      <c r="AJ41" s="6937">
        <f t="shared" si="24"/>
        <v>17</v>
      </c>
      <c r="AK41" s="6938">
        <f t="shared" si="25"/>
        <v>142</v>
      </c>
    </row>
    <row r="42" spans="1:37" ht="48.75" customHeight="1">
      <c r="A42" s="6893" t="s">
        <v>261</v>
      </c>
      <c r="B42" s="6923">
        <v>20</v>
      </c>
      <c r="C42" s="6924">
        <v>4</v>
      </c>
      <c r="D42" s="6939">
        <v>24</v>
      </c>
      <c r="E42" s="6934">
        <v>20</v>
      </c>
      <c r="F42" s="6924">
        <v>1</v>
      </c>
      <c r="G42" s="6934">
        <v>21</v>
      </c>
      <c r="H42" s="6923">
        <v>24</v>
      </c>
      <c r="I42" s="6924">
        <v>2</v>
      </c>
      <c r="J42" s="6939">
        <v>26</v>
      </c>
      <c r="K42" s="6934">
        <v>21</v>
      </c>
      <c r="L42" s="6924">
        <v>5</v>
      </c>
      <c r="M42" s="6934">
        <v>26</v>
      </c>
      <c r="N42" s="6923">
        <v>13</v>
      </c>
      <c r="O42" s="6924">
        <v>0</v>
      </c>
      <c r="P42" s="6939">
        <v>13</v>
      </c>
      <c r="Q42" s="6935">
        <v>0</v>
      </c>
      <c r="R42" s="6924">
        <v>0</v>
      </c>
      <c r="S42" s="6925">
        <v>0</v>
      </c>
      <c r="T42" s="6917">
        <f t="shared" ref="T42:V43" si="41">B42+E42+H42+K42+N42+Q42</f>
        <v>98</v>
      </c>
      <c r="U42" s="6918">
        <f t="shared" si="41"/>
        <v>12</v>
      </c>
      <c r="V42" s="6919">
        <f t="shared" si="41"/>
        <v>110</v>
      </c>
      <c r="W42" s="6923">
        <v>9</v>
      </c>
      <c r="X42" s="6924">
        <v>4</v>
      </c>
      <c r="Y42" s="6933">
        <v>13</v>
      </c>
      <c r="Z42" s="6923">
        <v>9</v>
      </c>
      <c r="AA42" s="6924">
        <v>1</v>
      </c>
      <c r="AB42" s="6933">
        <v>10</v>
      </c>
      <c r="AC42" s="6923">
        <v>15</v>
      </c>
      <c r="AD42" s="6924">
        <v>0</v>
      </c>
      <c r="AE42" s="6934">
        <v>15</v>
      </c>
      <c r="AF42" s="6920">
        <f t="shared" si="38"/>
        <v>33</v>
      </c>
      <c r="AG42" s="6921">
        <f t="shared" si="39"/>
        <v>5</v>
      </c>
      <c r="AH42" s="6922">
        <f t="shared" si="40"/>
        <v>38</v>
      </c>
      <c r="AI42" s="6936">
        <f t="shared" si="23"/>
        <v>131</v>
      </c>
      <c r="AJ42" s="6937">
        <f t="shared" si="24"/>
        <v>17</v>
      </c>
      <c r="AK42" s="6938">
        <f t="shared" si="25"/>
        <v>148</v>
      </c>
    </row>
    <row r="43" spans="1:37" ht="47.25" customHeight="1" thickBot="1">
      <c r="A43" s="6942" t="s">
        <v>262</v>
      </c>
      <c r="B43" s="1769">
        <v>0</v>
      </c>
      <c r="C43" s="6943">
        <v>33</v>
      </c>
      <c r="D43" s="6944">
        <v>33</v>
      </c>
      <c r="E43" s="1769">
        <v>0</v>
      </c>
      <c r="F43" s="6943">
        <v>68</v>
      </c>
      <c r="G43" s="6944">
        <v>68</v>
      </c>
      <c r="H43" s="1769">
        <v>0</v>
      </c>
      <c r="I43" s="6943">
        <v>41</v>
      </c>
      <c r="J43" s="6944">
        <v>41</v>
      </c>
      <c r="K43" s="1769">
        <v>0</v>
      </c>
      <c r="L43" s="6943">
        <v>31</v>
      </c>
      <c r="M43" s="6944">
        <v>31</v>
      </c>
      <c r="N43" s="1769">
        <v>0</v>
      </c>
      <c r="O43" s="6943">
        <v>42</v>
      </c>
      <c r="P43" s="6944">
        <v>42</v>
      </c>
      <c r="Q43" s="6945">
        <v>0</v>
      </c>
      <c r="R43" s="6946">
        <v>0</v>
      </c>
      <c r="S43" s="6947">
        <v>0</v>
      </c>
      <c r="T43" s="6948">
        <f t="shared" si="41"/>
        <v>0</v>
      </c>
      <c r="U43" s="6949">
        <f t="shared" si="41"/>
        <v>215</v>
      </c>
      <c r="V43" s="6950">
        <f t="shared" si="41"/>
        <v>215</v>
      </c>
      <c r="W43" s="6940">
        <v>0</v>
      </c>
      <c r="X43" s="6946">
        <v>128</v>
      </c>
      <c r="Y43" s="6941">
        <v>128</v>
      </c>
      <c r="Z43" s="6940">
        <v>0</v>
      </c>
      <c r="AA43" s="6946">
        <v>100</v>
      </c>
      <c r="AB43" s="6941">
        <v>100</v>
      </c>
      <c r="AC43" s="6940">
        <v>0</v>
      </c>
      <c r="AD43" s="6946">
        <v>95</v>
      </c>
      <c r="AE43" s="6898">
        <v>95</v>
      </c>
      <c r="AF43" s="6920">
        <f t="shared" si="38"/>
        <v>0</v>
      </c>
      <c r="AG43" s="6921">
        <f t="shared" si="39"/>
        <v>323</v>
      </c>
      <c r="AH43" s="6922">
        <f t="shared" si="40"/>
        <v>323</v>
      </c>
      <c r="AI43" s="1769">
        <f t="shared" si="23"/>
        <v>0</v>
      </c>
      <c r="AJ43" s="6937">
        <f t="shared" si="24"/>
        <v>538</v>
      </c>
      <c r="AK43" s="1761">
        <f>V43+AH43</f>
        <v>538</v>
      </c>
    </row>
    <row r="44" spans="1:37" ht="39" customHeight="1" thickBot="1">
      <c r="A44" s="856" t="s">
        <v>263</v>
      </c>
      <c r="B44" s="977">
        <f t="shared" ref="B44:AI44" si="42">SUM(B32:B43)</f>
        <v>196</v>
      </c>
      <c r="C44" s="977">
        <f t="shared" si="42"/>
        <v>118</v>
      </c>
      <c r="D44" s="977">
        <f t="shared" si="42"/>
        <v>314</v>
      </c>
      <c r="E44" s="977">
        <f t="shared" si="42"/>
        <v>179</v>
      </c>
      <c r="F44" s="977">
        <f t="shared" si="42"/>
        <v>188</v>
      </c>
      <c r="G44" s="977">
        <f t="shared" si="42"/>
        <v>367</v>
      </c>
      <c r="H44" s="977">
        <f t="shared" si="42"/>
        <v>263</v>
      </c>
      <c r="I44" s="977">
        <f t="shared" si="42"/>
        <v>127</v>
      </c>
      <c r="J44" s="977">
        <f t="shared" si="42"/>
        <v>390</v>
      </c>
      <c r="K44" s="977">
        <f t="shared" si="42"/>
        <v>270</v>
      </c>
      <c r="L44" s="977">
        <f t="shared" si="42"/>
        <v>119</v>
      </c>
      <c r="M44" s="977">
        <f t="shared" si="42"/>
        <v>389</v>
      </c>
      <c r="N44" s="977">
        <f t="shared" si="42"/>
        <v>257</v>
      </c>
      <c r="O44" s="977">
        <f t="shared" si="42"/>
        <v>89</v>
      </c>
      <c r="P44" s="977">
        <f t="shared" si="42"/>
        <v>346</v>
      </c>
      <c r="Q44" s="978">
        <f t="shared" si="42"/>
        <v>0</v>
      </c>
      <c r="R44" s="978">
        <f t="shared" si="42"/>
        <v>0</v>
      </c>
      <c r="S44" s="978">
        <f t="shared" si="42"/>
        <v>0</v>
      </c>
      <c r="T44" s="979">
        <f t="shared" si="42"/>
        <v>1165</v>
      </c>
      <c r="U44" s="979">
        <f t="shared" si="42"/>
        <v>641</v>
      </c>
      <c r="V44" s="980">
        <f t="shared" si="42"/>
        <v>1806</v>
      </c>
      <c r="W44" s="977">
        <f t="shared" si="42"/>
        <v>94</v>
      </c>
      <c r="X44" s="977">
        <f t="shared" si="42"/>
        <v>369</v>
      </c>
      <c r="Y44" s="977">
        <f t="shared" si="42"/>
        <v>463</v>
      </c>
      <c r="Z44" s="977">
        <f t="shared" si="42"/>
        <v>111</v>
      </c>
      <c r="AA44" s="977">
        <f t="shared" si="42"/>
        <v>293</v>
      </c>
      <c r="AB44" s="981">
        <f t="shared" si="42"/>
        <v>404</v>
      </c>
      <c r="AC44" s="977">
        <f t="shared" si="42"/>
        <v>153</v>
      </c>
      <c r="AD44" s="977">
        <f t="shared" si="42"/>
        <v>254</v>
      </c>
      <c r="AE44" s="982">
        <f t="shared" si="42"/>
        <v>407</v>
      </c>
      <c r="AF44" s="982">
        <f t="shared" si="42"/>
        <v>358</v>
      </c>
      <c r="AG44" s="982">
        <f t="shared" si="42"/>
        <v>916</v>
      </c>
      <c r="AH44" s="982">
        <f t="shared" si="42"/>
        <v>1274</v>
      </c>
      <c r="AI44" s="982">
        <f t="shared" si="42"/>
        <v>1523</v>
      </c>
      <c r="AJ44" s="983">
        <f t="shared" si="24"/>
        <v>1557</v>
      </c>
      <c r="AK44" s="984">
        <f>V44+AH44</f>
        <v>3080</v>
      </c>
    </row>
    <row r="45" spans="1:37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7" ht="35.25" customHeight="1" thickBot="1">
      <c r="A46" s="8108" t="s">
        <v>439</v>
      </c>
      <c r="B46" s="8108"/>
      <c r="C46" s="8108"/>
      <c r="D46" s="8108"/>
      <c r="E46" s="8108"/>
      <c r="F46" s="8108"/>
      <c r="G46" s="8108"/>
      <c r="H46" s="8108"/>
      <c r="I46" s="8108"/>
      <c r="J46" s="8108"/>
      <c r="K46" s="8108"/>
      <c r="L46" s="8108"/>
      <c r="M46" s="8108"/>
      <c r="N46" s="8108"/>
      <c r="O46" s="8108"/>
      <c r="P46" s="8108"/>
      <c r="Q46" s="8108"/>
      <c r="R46" s="8108"/>
      <c r="S46" s="8108"/>
      <c r="T46" s="8108"/>
      <c r="U46" s="8108"/>
      <c r="V46" s="8108"/>
    </row>
    <row r="47" spans="1:37" ht="27" customHeight="1" thickBot="1">
      <c r="A47" s="8115" t="s">
        <v>266</v>
      </c>
      <c r="B47" s="8065" t="s">
        <v>36</v>
      </c>
      <c r="C47" s="8066"/>
      <c r="D47" s="8067"/>
      <c r="E47" s="8074" t="s">
        <v>37</v>
      </c>
      <c r="F47" s="8075"/>
      <c r="G47" s="8076"/>
      <c r="H47" s="8065" t="s">
        <v>43</v>
      </c>
      <c r="I47" s="8066"/>
      <c r="J47" s="8067"/>
      <c r="K47" s="8065" t="s">
        <v>148</v>
      </c>
      <c r="L47" s="8066"/>
      <c r="M47" s="8067"/>
      <c r="N47" s="8065" t="s">
        <v>152</v>
      </c>
      <c r="O47" s="8066"/>
      <c r="P47" s="8067"/>
      <c r="Q47" s="8065" t="s">
        <v>325</v>
      </c>
      <c r="R47" s="8066"/>
      <c r="S47" s="8067"/>
      <c r="T47" s="8109" t="s">
        <v>252</v>
      </c>
      <c r="U47" s="8110"/>
      <c r="V47" s="8111"/>
      <c r="W47" s="9"/>
      <c r="X47" s="9"/>
      <c r="Y47" s="9"/>
      <c r="Z47" s="9"/>
      <c r="AA47" s="9"/>
    </row>
    <row r="48" spans="1:37" ht="25.5" customHeight="1" thickBot="1">
      <c r="A48" s="8116"/>
      <c r="B48" s="1007"/>
      <c r="C48" s="1008"/>
      <c r="D48" s="1009"/>
      <c r="E48" s="1007"/>
      <c r="F48" s="1008"/>
      <c r="G48" s="1009"/>
      <c r="H48" s="1007"/>
      <c r="I48" s="1008"/>
      <c r="J48" s="1009"/>
      <c r="K48" s="1007"/>
      <c r="L48" s="1008"/>
      <c r="M48" s="1009"/>
      <c r="N48" s="1007"/>
      <c r="O48" s="1008"/>
      <c r="P48" s="1009"/>
      <c r="Q48" s="1007"/>
      <c r="R48" s="1008"/>
      <c r="S48" s="1009"/>
      <c r="T48" s="8112" t="s">
        <v>294</v>
      </c>
      <c r="U48" s="8113"/>
      <c r="V48" s="8114"/>
      <c r="W48" s="10"/>
      <c r="X48" s="10"/>
      <c r="Y48" s="10"/>
      <c r="Z48" s="10"/>
      <c r="AA48" s="10"/>
    </row>
    <row r="49" spans="1:31" ht="92.25" customHeight="1" thickBot="1">
      <c r="A49" s="8116"/>
      <c r="B49" s="857" t="s">
        <v>251</v>
      </c>
      <c r="C49" s="1120" t="s">
        <v>8</v>
      </c>
      <c r="D49" s="858" t="s">
        <v>252</v>
      </c>
      <c r="E49" s="859" t="s">
        <v>251</v>
      </c>
      <c r="F49" s="861" t="s">
        <v>8</v>
      </c>
      <c r="G49" s="699" t="s">
        <v>252</v>
      </c>
      <c r="H49" s="857" t="s">
        <v>251</v>
      </c>
      <c r="I49" s="1120" t="s">
        <v>8</v>
      </c>
      <c r="J49" s="860" t="s">
        <v>252</v>
      </c>
      <c r="K49" s="859" t="s">
        <v>251</v>
      </c>
      <c r="L49" s="861" t="s">
        <v>8</v>
      </c>
      <c r="M49" s="699" t="s">
        <v>252</v>
      </c>
      <c r="N49" s="857" t="s">
        <v>251</v>
      </c>
      <c r="O49" s="1120" t="s">
        <v>8</v>
      </c>
      <c r="P49" s="858" t="s">
        <v>252</v>
      </c>
      <c r="Q49" s="857" t="s">
        <v>251</v>
      </c>
      <c r="R49" s="1120" t="s">
        <v>8</v>
      </c>
      <c r="S49" s="858" t="s">
        <v>252</v>
      </c>
      <c r="T49" s="859" t="s">
        <v>251</v>
      </c>
      <c r="U49" s="861" t="s">
        <v>8</v>
      </c>
      <c r="V49" s="696" t="s">
        <v>252</v>
      </c>
      <c r="W49" s="11"/>
      <c r="X49" s="11"/>
      <c r="Y49" s="11"/>
      <c r="Z49" s="11"/>
      <c r="AD49" s="280" t="s">
        <v>28</v>
      </c>
    </row>
    <row r="50" spans="1:31" ht="48" customHeight="1">
      <c r="A50" s="6951" t="s">
        <v>232</v>
      </c>
      <c r="B50" s="6952">
        <v>15</v>
      </c>
      <c r="C50" s="6953">
        <v>8</v>
      </c>
      <c r="D50" s="6954">
        <v>23</v>
      </c>
      <c r="E50" s="6952">
        <v>14</v>
      </c>
      <c r="F50" s="6953">
        <v>25</v>
      </c>
      <c r="G50" s="6955">
        <v>39</v>
      </c>
      <c r="H50" s="6956">
        <v>23</v>
      </c>
      <c r="I50" s="6953">
        <v>7</v>
      </c>
      <c r="J50" s="6954">
        <v>30</v>
      </c>
      <c r="K50" s="6952">
        <v>18</v>
      </c>
      <c r="L50" s="6953">
        <v>4</v>
      </c>
      <c r="M50" s="6955">
        <v>22</v>
      </c>
      <c r="N50" s="6956">
        <v>23</v>
      </c>
      <c r="O50" s="6953">
        <v>5</v>
      </c>
      <c r="P50" s="6954">
        <v>28</v>
      </c>
      <c r="Q50" s="6952">
        <v>26</v>
      </c>
      <c r="R50" s="6953">
        <v>1</v>
      </c>
      <c r="S50" s="6955">
        <v>27</v>
      </c>
      <c r="T50" s="5883">
        <f>B50+E50+K50+H50+N50+Q50</f>
        <v>119</v>
      </c>
      <c r="U50" s="6957">
        <f t="shared" ref="U50" si="43">C50+F50+L50+I50+O50+R50</f>
        <v>50</v>
      </c>
      <c r="V50" s="6958">
        <f t="shared" ref="V50" si="44">D50+G50+M50+J50+P50+S50</f>
        <v>169</v>
      </c>
      <c r="W50" s="12"/>
      <c r="X50" s="1059"/>
      <c r="Y50" s="1059"/>
      <c r="Z50" s="1059"/>
      <c r="AA50" s="12"/>
      <c r="AC50" s="280" t="s">
        <v>28</v>
      </c>
    </row>
    <row r="51" spans="1:31" ht="34.5" customHeight="1">
      <c r="A51" s="6850" t="s">
        <v>255</v>
      </c>
      <c r="B51" s="6959">
        <v>9</v>
      </c>
      <c r="C51" s="6960">
        <v>8</v>
      </c>
      <c r="D51" s="6961">
        <v>17</v>
      </c>
      <c r="E51" s="6959">
        <v>0</v>
      </c>
      <c r="F51" s="6960">
        <v>5</v>
      </c>
      <c r="G51" s="6962">
        <v>5</v>
      </c>
      <c r="H51" s="6963">
        <v>0</v>
      </c>
      <c r="I51" s="6960">
        <v>0</v>
      </c>
      <c r="J51" s="6961">
        <v>0</v>
      </c>
      <c r="K51" s="6959">
        <v>0</v>
      </c>
      <c r="L51" s="6960">
        <v>0</v>
      </c>
      <c r="M51" s="6962">
        <v>0</v>
      </c>
      <c r="N51" s="6963">
        <v>0</v>
      </c>
      <c r="O51" s="6960">
        <v>0</v>
      </c>
      <c r="P51" s="6961">
        <v>0</v>
      </c>
      <c r="Q51" s="6959">
        <v>0</v>
      </c>
      <c r="R51" s="6960">
        <v>0</v>
      </c>
      <c r="S51" s="6962">
        <v>0</v>
      </c>
      <c r="T51" s="5883">
        <f t="shared" ref="T51:T56" si="45">B51+E51+K51+H51+N51+Q51</f>
        <v>9</v>
      </c>
      <c r="U51" s="6957">
        <f t="shared" ref="U51" si="46">C51+F51+L51+I51+O51+R51</f>
        <v>13</v>
      </c>
      <c r="V51" s="6964">
        <f t="shared" ref="V51" si="47">D51+G51+M51+J51+P51+S51</f>
        <v>22</v>
      </c>
      <c r="W51" s="12"/>
      <c r="X51" s="1059"/>
      <c r="Y51" s="12"/>
      <c r="Z51" s="693"/>
      <c r="AA51" s="12"/>
      <c r="AC51" s="280"/>
    </row>
    <row r="52" spans="1:31" ht="34.5" customHeight="1">
      <c r="A52" s="6864" t="s">
        <v>172</v>
      </c>
      <c r="B52" s="6959">
        <v>21</v>
      </c>
      <c r="C52" s="6960">
        <v>3</v>
      </c>
      <c r="D52" s="6961">
        <v>24</v>
      </c>
      <c r="E52" s="6959">
        <v>19</v>
      </c>
      <c r="F52" s="6960">
        <v>8</v>
      </c>
      <c r="G52" s="6962">
        <v>27</v>
      </c>
      <c r="H52" s="6963">
        <v>0</v>
      </c>
      <c r="I52" s="6960">
        <v>0</v>
      </c>
      <c r="J52" s="6961">
        <v>0</v>
      </c>
      <c r="K52" s="6959">
        <v>0</v>
      </c>
      <c r="L52" s="6960">
        <v>0</v>
      </c>
      <c r="M52" s="6962">
        <v>0</v>
      </c>
      <c r="N52" s="6963">
        <v>0</v>
      </c>
      <c r="O52" s="6960">
        <v>0</v>
      </c>
      <c r="P52" s="6961">
        <v>0</v>
      </c>
      <c r="Q52" s="6959">
        <v>0</v>
      </c>
      <c r="R52" s="6960">
        <v>0</v>
      </c>
      <c r="S52" s="6962">
        <v>0</v>
      </c>
      <c r="T52" s="5883">
        <f>B52+E52+K52+H52+N52+Q52</f>
        <v>40</v>
      </c>
      <c r="U52" s="6957">
        <f t="shared" ref="U52" si="48">C52+F52+L52+I52+O52+R52</f>
        <v>11</v>
      </c>
      <c r="V52" s="6964">
        <f t="shared" ref="V52" si="49">D52+G52+M52+J52+P52+S52</f>
        <v>51</v>
      </c>
      <c r="W52" s="12"/>
      <c r="X52" s="1059"/>
      <c r="Y52" s="818"/>
      <c r="Z52" s="693"/>
      <c r="AA52" s="12"/>
      <c r="AC52" s="280"/>
    </row>
    <row r="53" spans="1:31" ht="49.5" customHeight="1">
      <c r="A53" s="5884" t="s">
        <v>285</v>
      </c>
      <c r="B53" s="5885">
        <v>33</v>
      </c>
      <c r="C53" s="5872">
        <v>6</v>
      </c>
      <c r="D53" s="5886">
        <v>39</v>
      </c>
      <c r="E53" s="5885">
        <v>32</v>
      </c>
      <c r="F53" s="5872">
        <v>10</v>
      </c>
      <c r="G53" s="5886">
        <v>42</v>
      </c>
      <c r="H53" s="5885">
        <v>28</v>
      </c>
      <c r="I53" s="5872">
        <v>5</v>
      </c>
      <c r="J53" s="5887">
        <v>33</v>
      </c>
      <c r="K53" s="5873">
        <v>24</v>
      </c>
      <c r="L53" s="5872">
        <v>3</v>
      </c>
      <c r="M53" s="5886">
        <v>27</v>
      </c>
      <c r="N53" s="5885">
        <v>28</v>
      </c>
      <c r="O53" s="5872">
        <v>6</v>
      </c>
      <c r="P53" s="5887">
        <v>34</v>
      </c>
      <c r="Q53" s="5885">
        <v>0</v>
      </c>
      <c r="R53" s="5872">
        <v>0</v>
      </c>
      <c r="S53" s="5887">
        <v>0</v>
      </c>
      <c r="T53" s="5883">
        <f>B53+E53+K53+H53+N53+Q53</f>
        <v>145</v>
      </c>
      <c r="U53" s="5881">
        <f>C53+F53+L53+I53+O53+R53</f>
        <v>30</v>
      </c>
      <c r="V53" s="5882">
        <f>D53+G53+M53+J53+P53+S53</f>
        <v>175</v>
      </c>
      <c r="W53" s="12"/>
      <c r="X53" s="1215"/>
      <c r="Y53" s="12"/>
      <c r="Z53" s="1059"/>
      <c r="AA53" s="12"/>
      <c r="AB53" s="1060"/>
    </row>
    <row r="54" spans="1:31" ht="54" customHeight="1">
      <c r="A54" s="6875" t="s">
        <v>0</v>
      </c>
      <c r="B54" s="6886">
        <v>413</v>
      </c>
      <c r="C54" s="6885">
        <v>624</v>
      </c>
      <c r="D54" s="6965">
        <v>1037</v>
      </c>
      <c r="E54" s="6886">
        <v>411</v>
      </c>
      <c r="F54" s="6885">
        <v>822</v>
      </c>
      <c r="G54" s="6887">
        <v>1233</v>
      </c>
      <c r="H54" s="6966">
        <v>421</v>
      </c>
      <c r="I54" s="6885">
        <v>415</v>
      </c>
      <c r="J54" s="6965">
        <v>836</v>
      </c>
      <c r="K54" s="6886">
        <v>431</v>
      </c>
      <c r="L54" s="6885">
        <v>477</v>
      </c>
      <c r="M54" s="6887">
        <v>908</v>
      </c>
      <c r="N54" s="6966">
        <v>384</v>
      </c>
      <c r="O54" s="6885">
        <v>743</v>
      </c>
      <c r="P54" s="6965">
        <v>1127</v>
      </c>
      <c r="Q54" s="6886">
        <v>345</v>
      </c>
      <c r="R54" s="6885">
        <v>419</v>
      </c>
      <c r="S54" s="6887">
        <v>764</v>
      </c>
      <c r="T54" s="5883">
        <f t="shared" si="45"/>
        <v>2405</v>
      </c>
      <c r="U54" s="6885">
        <f>C54+F54+L54+I54+O54+R54</f>
        <v>3500</v>
      </c>
      <c r="V54" s="5882">
        <f>D54+G54+M54+J54+P54+S54</f>
        <v>5905</v>
      </c>
      <c r="W54" s="12"/>
      <c r="X54" s="693"/>
      <c r="Y54" s="818"/>
      <c r="Z54" s="818"/>
      <c r="AA54" s="818"/>
      <c r="AB54" s="818"/>
    </row>
    <row r="55" spans="1:31" ht="47.25" customHeight="1">
      <c r="A55" s="6967" t="s">
        <v>267</v>
      </c>
      <c r="B55" s="6886">
        <v>22</v>
      </c>
      <c r="C55" s="6885">
        <v>3</v>
      </c>
      <c r="D55" s="6965">
        <v>25</v>
      </c>
      <c r="E55" s="6886">
        <v>29</v>
      </c>
      <c r="F55" s="6885">
        <v>0</v>
      </c>
      <c r="G55" s="6887">
        <v>29</v>
      </c>
      <c r="H55" s="6966">
        <v>26</v>
      </c>
      <c r="I55" s="6885">
        <v>0</v>
      </c>
      <c r="J55" s="6965">
        <v>26</v>
      </c>
      <c r="K55" s="6886">
        <v>24</v>
      </c>
      <c r="L55" s="6885">
        <v>0</v>
      </c>
      <c r="M55" s="6887">
        <v>24</v>
      </c>
      <c r="N55" s="6966">
        <v>22</v>
      </c>
      <c r="O55" s="6885">
        <v>0</v>
      </c>
      <c r="P55" s="6965">
        <v>22</v>
      </c>
      <c r="Q55" s="6886">
        <v>8</v>
      </c>
      <c r="R55" s="6885">
        <v>0</v>
      </c>
      <c r="S55" s="6887">
        <v>8</v>
      </c>
      <c r="T55" s="5883">
        <f t="shared" si="45"/>
        <v>131</v>
      </c>
      <c r="U55" s="6885">
        <f t="shared" ref="U55:V56" si="50">C55+F55+L55+I55+O55+R55</f>
        <v>3</v>
      </c>
      <c r="V55" s="6887">
        <f t="shared" si="50"/>
        <v>134</v>
      </c>
      <c r="W55" s="12"/>
      <c r="X55" s="12"/>
      <c r="Y55" s="818"/>
      <c r="Z55" s="693"/>
      <c r="AA55" s="12"/>
    </row>
    <row r="56" spans="1:31" ht="37.5" customHeight="1" thickBot="1">
      <c r="A56" s="6864" t="s">
        <v>257</v>
      </c>
      <c r="B56" s="6968">
        <v>51</v>
      </c>
      <c r="C56" s="6969">
        <v>13</v>
      </c>
      <c r="D56" s="6970">
        <v>64</v>
      </c>
      <c r="E56" s="6968">
        <v>49</v>
      </c>
      <c r="F56" s="6969">
        <v>4</v>
      </c>
      <c r="G56" s="6971">
        <v>53</v>
      </c>
      <c r="H56" s="6972">
        <v>48</v>
      </c>
      <c r="I56" s="6969">
        <v>1</v>
      </c>
      <c r="J56" s="6970">
        <v>49</v>
      </c>
      <c r="K56" s="6968">
        <v>38</v>
      </c>
      <c r="L56" s="6969">
        <v>0</v>
      </c>
      <c r="M56" s="6971">
        <v>38</v>
      </c>
      <c r="N56" s="6972">
        <v>44</v>
      </c>
      <c r="O56" s="6969">
        <v>1</v>
      </c>
      <c r="P56" s="6970">
        <v>45</v>
      </c>
      <c r="Q56" s="6968">
        <v>0</v>
      </c>
      <c r="R56" s="6969">
        <v>0</v>
      </c>
      <c r="S56" s="6888">
        <v>0</v>
      </c>
      <c r="T56" s="5883">
        <f t="shared" si="45"/>
        <v>230</v>
      </c>
      <c r="U56" s="6885">
        <f t="shared" si="50"/>
        <v>19</v>
      </c>
      <c r="V56" s="6888">
        <f t="shared" si="50"/>
        <v>249</v>
      </c>
      <c r="W56" s="12"/>
      <c r="X56" s="12"/>
      <c r="Y56" s="818"/>
      <c r="Z56" s="12"/>
      <c r="AA56" s="12"/>
    </row>
    <row r="57" spans="1:31" ht="38.25" customHeight="1" thickBot="1">
      <c r="A57" s="856" t="s">
        <v>263</v>
      </c>
      <c r="B57" s="978">
        <f t="shared" ref="B57:U57" si="51">SUM(B50:B56)</f>
        <v>564</v>
      </c>
      <c r="C57" s="985">
        <f t="shared" si="51"/>
        <v>665</v>
      </c>
      <c r="D57" s="986">
        <f t="shared" si="51"/>
        <v>1229</v>
      </c>
      <c r="E57" s="978">
        <f t="shared" si="51"/>
        <v>554</v>
      </c>
      <c r="F57" s="985">
        <f t="shared" si="51"/>
        <v>874</v>
      </c>
      <c r="G57" s="987">
        <f t="shared" si="51"/>
        <v>1428</v>
      </c>
      <c r="H57" s="988">
        <f t="shared" si="51"/>
        <v>546</v>
      </c>
      <c r="I57" s="985">
        <f t="shared" si="51"/>
        <v>428</v>
      </c>
      <c r="J57" s="986">
        <f t="shared" si="51"/>
        <v>974</v>
      </c>
      <c r="K57" s="978">
        <f t="shared" si="51"/>
        <v>535</v>
      </c>
      <c r="L57" s="978">
        <f t="shared" si="51"/>
        <v>484</v>
      </c>
      <c r="M57" s="987">
        <f t="shared" si="51"/>
        <v>1019</v>
      </c>
      <c r="N57" s="988">
        <f t="shared" si="51"/>
        <v>501</v>
      </c>
      <c r="O57" s="985">
        <f t="shared" si="51"/>
        <v>755</v>
      </c>
      <c r="P57" s="986">
        <f t="shared" si="51"/>
        <v>1256</v>
      </c>
      <c r="Q57" s="978">
        <f t="shared" si="51"/>
        <v>379</v>
      </c>
      <c r="R57" s="985">
        <f t="shared" si="51"/>
        <v>420</v>
      </c>
      <c r="S57" s="984">
        <f t="shared" si="51"/>
        <v>799</v>
      </c>
      <c r="T57" s="977">
        <f>SUM(T50:T56)</f>
        <v>3079</v>
      </c>
      <c r="U57" s="983">
        <f t="shared" si="51"/>
        <v>3626</v>
      </c>
      <c r="V57" s="984">
        <f>SUM(V50:V56)</f>
        <v>6705</v>
      </c>
      <c r="W57" s="13"/>
      <c r="X57" s="1057"/>
      <c r="Y57" s="819"/>
      <c r="Z57" s="12"/>
      <c r="AA57" s="12"/>
      <c r="AB57" s="1"/>
    </row>
    <row r="58" spans="1:31" ht="20.25" customHeight="1">
      <c r="A58" s="976"/>
      <c r="B58" s="855"/>
      <c r="C58" s="855"/>
      <c r="D58" s="855"/>
      <c r="E58" s="855"/>
      <c r="F58" s="855"/>
      <c r="G58" s="855"/>
      <c r="H58" s="855"/>
      <c r="I58" s="855"/>
      <c r="J58" s="855"/>
      <c r="K58" s="855"/>
      <c r="L58" s="855"/>
      <c r="M58" s="855"/>
      <c r="N58" s="855"/>
      <c r="O58" s="855"/>
      <c r="P58" s="855"/>
      <c r="Q58" s="855"/>
      <c r="R58" s="855"/>
      <c r="S58" s="855"/>
      <c r="T58" s="855"/>
      <c r="U58" s="855"/>
      <c r="V58" s="855"/>
      <c r="W58" s="13"/>
      <c r="X58" s="13"/>
      <c r="Y58" s="819"/>
      <c r="Z58" s="12"/>
      <c r="AA58" s="12"/>
      <c r="AB58" s="1"/>
    </row>
    <row r="59" spans="1:31" ht="38.25" customHeight="1" thickBot="1">
      <c r="A59" s="8077" t="s">
        <v>440</v>
      </c>
      <c r="B59" s="8077"/>
      <c r="C59" s="8077"/>
      <c r="D59" s="8077"/>
      <c r="E59" s="8077"/>
      <c r="F59" s="8077"/>
      <c r="G59" s="8077"/>
      <c r="H59" s="8077"/>
      <c r="I59" s="8077"/>
      <c r="J59" s="8077"/>
      <c r="K59" s="8077"/>
      <c r="L59" s="8077"/>
      <c r="M59" s="8077"/>
      <c r="N59" s="8077"/>
      <c r="O59" s="8077"/>
      <c r="P59" s="8077"/>
      <c r="Q59" s="8077"/>
      <c r="R59" s="8077"/>
      <c r="S59" s="8077"/>
      <c r="T59" s="8077"/>
      <c r="U59" s="8077"/>
      <c r="V59" s="8077"/>
      <c r="W59" s="13"/>
      <c r="X59" s="13"/>
      <c r="Y59" s="13"/>
      <c r="Z59" s="12"/>
      <c r="AA59" s="12"/>
      <c r="AB59" s="1"/>
    </row>
    <row r="60" spans="1:31" ht="27.75" customHeight="1" thickBot="1">
      <c r="A60" s="8081" t="s">
        <v>248</v>
      </c>
      <c r="B60" s="8068" t="s">
        <v>36</v>
      </c>
      <c r="C60" s="8069"/>
      <c r="D60" s="8070"/>
      <c r="E60" s="8071" t="s">
        <v>37</v>
      </c>
      <c r="F60" s="8072"/>
      <c r="G60" s="8073"/>
      <c r="H60" s="8068" t="s">
        <v>43</v>
      </c>
      <c r="I60" s="8069"/>
      <c r="J60" s="8070"/>
      <c r="K60" s="8068" t="s">
        <v>148</v>
      </c>
      <c r="L60" s="8069"/>
      <c r="M60" s="8070"/>
      <c r="N60" s="8068" t="s">
        <v>152</v>
      </c>
      <c r="O60" s="8069"/>
      <c r="P60" s="8070"/>
      <c r="Q60" s="8068" t="s">
        <v>325</v>
      </c>
      <c r="R60" s="8069"/>
      <c r="S60" s="8070"/>
      <c r="T60" s="8078" t="s">
        <v>252</v>
      </c>
      <c r="U60" s="8079"/>
      <c r="V60" s="8080"/>
      <c r="W60" s="13"/>
      <c r="X60" s="13"/>
      <c r="Y60" s="13"/>
      <c r="Z60" s="12"/>
      <c r="AA60" s="12"/>
      <c r="AB60" s="1395" t="s">
        <v>28</v>
      </c>
    </row>
    <row r="61" spans="1:31" ht="86.25" customHeight="1" thickBot="1">
      <c r="A61" s="8082"/>
      <c r="B61" s="966" t="s">
        <v>251</v>
      </c>
      <c r="C61" s="967" t="s">
        <v>8</v>
      </c>
      <c r="D61" s="968" t="s">
        <v>252</v>
      </c>
      <c r="E61" s="966" t="s">
        <v>251</v>
      </c>
      <c r="F61" s="967" t="s">
        <v>8</v>
      </c>
      <c r="G61" s="968" t="s">
        <v>252</v>
      </c>
      <c r="H61" s="966" t="s">
        <v>251</v>
      </c>
      <c r="I61" s="967" t="s">
        <v>8</v>
      </c>
      <c r="J61" s="968" t="s">
        <v>252</v>
      </c>
      <c r="K61" s="966" t="s">
        <v>251</v>
      </c>
      <c r="L61" s="967" t="s">
        <v>8</v>
      </c>
      <c r="M61" s="968" t="s">
        <v>252</v>
      </c>
      <c r="N61" s="966" t="s">
        <v>251</v>
      </c>
      <c r="O61" s="967" t="s">
        <v>8</v>
      </c>
      <c r="P61" s="968" t="s">
        <v>252</v>
      </c>
      <c r="Q61" s="966" t="s">
        <v>251</v>
      </c>
      <c r="R61" s="967" t="s">
        <v>8</v>
      </c>
      <c r="S61" s="968" t="s">
        <v>252</v>
      </c>
      <c r="T61" s="969" t="s">
        <v>251</v>
      </c>
      <c r="U61" s="970" t="s">
        <v>315</v>
      </c>
      <c r="V61" s="971" t="s">
        <v>252</v>
      </c>
      <c r="W61" s="13"/>
      <c r="X61" s="13"/>
      <c r="Y61" s="13"/>
      <c r="Z61" s="12"/>
      <c r="AA61" s="12"/>
      <c r="AB61" s="1"/>
    </row>
    <row r="62" spans="1:31" ht="77.25" customHeight="1" thickBot="1">
      <c r="A62" s="6973" t="s">
        <v>317</v>
      </c>
      <c r="B62" s="6974">
        <v>0</v>
      </c>
      <c r="C62" s="6975">
        <v>19</v>
      </c>
      <c r="D62" s="6976">
        <v>19</v>
      </c>
      <c r="E62" s="6974">
        <v>0</v>
      </c>
      <c r="F62" s="6975">
        <v>14</v>
      </c>
      <c r="G62" s="6976">
        <v>14</v>
      </c>
      <c r="H62" s="6974">
        <v>0</v>
      </c>
      <c r="I62" s="6975">
        <v>13</v>
      </c>
      <c r="J62" s="6977">
        <v>13</v>
      </c>
      <c r="K62" s="6974">
        <v>0</v>
      </c>
      <c r="L62" s="6975">
        <v>0</v>
      </c>
      <c r="M62" s="6977">
        <v>0</v>
      </c>
      <c r="N62" s="6978">
        <v>0</v>
      </c>
      <c r="O62" s="6975">
        <v>0</v>
      </c>
      <c r="P62" s="6976">
        <v>0</v>
      </c>
      <c r="Q62" s="6974">
        <v>0</v>
      </c>
      <c r="R62" s="6975">
        <v>0</v>
      </c>
      <c r="S62" s="6976">
        <v>0</v>
      </c>
      <c r="T62" s="6974">
        <f>B62+E62+K62+H62+N62+Q62</f>
        <v>0</v>
      </c>
      <c r="U62" s="6975">
        <f>C62+F62+L62+I62+O62+R62</f>
        <v>46</v>
      </c>
      <c r="V62" s="6977">
        <f>D62+G62+M62+J62+P62+S62</f>
        <v>46</v>
      </c>
      <c r="W62" s="972"/>
      <c r="X62" s="972"/>
      <c r="Y62" s="972"/>
      <c r="Z62" s="973"/>
      <c r="AA62" s="973"/>
      <c r="AB62" s="974"/>
      <c r="AC62" s="7"/>
      <c r="AD62" s="7"/>
      <c r="AE62" s="7"/>
    </row>
    <row r="63" spans="1:31" ht="33" customHeight="1" thickBot="1">
      <c r="A63" s="6979" t="s">
        <v>263</v>
      </c>
      <c r="B63" s="6980">
        <f t="shared" ref="B63:V63" si="52">SUM(B62:B62)</f>
        <v>0</v>
      </c>
      <c r="C63" s="6981">
        <f t="shared" si="52"/>
        <v>19</v>
      </c>
      <c r="D63" s="6982">
        <f t="shared" si="52"/>
        <v>19</v>
      </c>
      <c r="E63" s="6980">
        <f t="shared" si="52"/>
        <v>0</v>
      </c>
      <c r="F63" s="6981">
        <v>14</v>
      </c>
      <c r="G63" s="6983">
        <v>14</v>
      </c>
      <c r="H63" s="6984">
        <f t="shared" si="52"/>
        <v>0</v>
      </c>
      <c r="I63" s="6981">
        <f t="shared" si="52"/>
        <v>13</v>
      </c>
      <c r="J63" s="6981">
        <f t="shared" si="52"/>
        <v>13</v>
      </c>
      <c r="K63" s="6985">
        <f t="shared" ref="K63:P63" si="53">SUM(K62:K62)</f>
        <v>0</v>
      </c>
      <c r="L63" s="6981">
        <f t="shared" si="53"/>
        <v>0</v>
      </c>
      <c r="M63" s="6982">
        <f t="shared" si="53"/>
        <v>0</v>
      </c>
      <c r="N63" s="6980">
        <f t="shared" si="53"/>
        <v>0</v>
      </c>
      <c r="O63" s="6981">
        <f t="shared" si="53"/>
        <v>0</v>
      </c>
      <c r="P63" s="6983">
        <f t="shared" si="53"/>
        <v>0</v>
      </c>
      <c r="Q63" s="6984">
        <v>0</v>
      </c>
      <c r="R63" s="6981">
        <v>0</v>
      </c>
      <c r="S63" s="6982">
        <v>0</v>
      </c>
      <c r="T63" s="6985">
        <f t="shared" si="52"/>
        <v>0</v>
      </c>
      <c r="U63" s="6985">
        <f t="shared" si="52"/>
        <v>46</v>
      </c>
      <c r="V63" s="6986">
        <f t="shared" si="52"/>
        <v>46</v>
      </c>
      <c r="W63" s="975"/>
      <c r="X63" s="975"/>
      <c r="Y63" s="975"/>
      <c r="Z63" s="975"/>
      <c r="AA63" s="975"/>
      <c r="AB63" s="974"/>
      <c r="AC63" s="7"/>
      <c r="AD63" s="7"/>
      <c r="AE63" s="7"/>
    </row>
    <row r="64" spans="1:31" ht="38.25" customHeight="1" thickBot="1">
      <c r="A64" s="8077" t="s">
        <v>441</v>
      </c>
      <c r="B64" s="8077"/>
      <c r="C64" s="8077"/>
      <c r="D64" s="8077"/>
      <c r="E64" s="8077"/>
      <c r="F64" s="8077"/>
      <c r="G64" s="8077"/>
      <c r="H64" s="8077"/>
      <c r="I64" s="8077"/>
      <c r="J64" s="8077"/>
      <c r="K64" s="8077"/>
      <c r="L64" s="8077"/>
      <c r="M64" s="8077"/>
      <c r="N64" s="8077"/>
      <c r="O64" s="8077"/>
      <c r="P64" s="8077"/>
      <c r="Q64" s="8077"/>
      <c r="R64" s="8077"/>
      <c r="S64" s="8077"/>
      <c r="T64" s="8077"/>
      <c r="U64" s="8077"/>
      <c r="V64" s="8077"/>
      <c r="W64" s="13"/>
      <c r="X64" s="13"/>
      <c r="Y64" s="13"/>
      <c r="Z64" s="12"/>
      <c r="AA64" s="12"/>
      <c r="AB64" s="1"/>
    </row>
    <row r="65" spans="1:31" ht="27.75" customHeight="1" thickBot="1">
      <c r="A65" s="8081" t="s">
        <v>248</v>
      </c>
      <c r="B65" s="8068" t="s">
        <v>36</v>
      </c>
      <c r="C65" s="8069"/>
      <c r="D65" s="8070"/>
      <c r="E65" s="8071" t="s">
        <v>37</v>
      </c>
      <c r="F65" s="8072"/>
      <c r="G65" s="8073"/>
      <c r="H65" s="8068" t="s">
        <v>43</v>
      </c>
      <c r="I65" s="8069"/>
      <c r="J65" s="8070"/>
      <c r="K65" s="8068" t="s">
        <v>148</v>
      </c>
      <c r="L65" s="8069"/>
      <c r="M65" s="8070"/>
      <c r="N65" s="8068" t="s">
        <v>152</v>
      </c>
      <c r="O65" s="8069"/>
      <c r="P65" s="8070"/>
      <c r="Q65" s="8068" t="s">
        <v>325</v>
      </c>
      <c r="R65" s="8069"/>
      <c r="S65" s="8070"/>
      <c r="T65" s="8078" t="s">
        <v>252</v>
      </c>
      <c r="U65" s="8079"/>
      <c r="V65" s="8080"/>
      <c r="W65" s="13"/>
      <c r="X65" s="13"/>
      <c r="Y65" s="13"/>
      <c r="Z65" s="12"/>
      <c r="AA65" s="12"/>
      <c r="AB65" s="1395" t="s">
        <v>28</v>
      </c>
    </row>
    <row r="66" spans="1:31" ht="86.25" customHeight="1" thickBot="1">
      <c r="A66" s="8082"/>
      <c r="B66" s="966" t="s">
        <v>251</v>
      </c>
      <c r="C66" s="967" t="s">
        <v>8</v>
      </c>
      <c r="D66" s="968" t="s">
        <v>252</v>
      </c>
      <c r="E66" s="966" t="s">
        <v>251</v>
      </c>
      <c r="F66" s="967" t="s">
        <v>8</v>
      </c>
      <c r="G66" s="968" t="s">
        <v>252</v>
      </c>
      <c r="H66" s="966" t="s">
        <v>251</v>
      </c>
      <c r="I66" s="967" t="s">
        <v>8</v>
      </c>
      <c r="J66" s="968" t="s">
        <v>252</v>
      </c>
      <c r="K66" s="966" t="s">
        <v>251</v>
      </c>
      <c r="L66" s="967" t="s">
        <v>8</v>
      </c>
      <c r="M66" s="968" t="s">
        <v>252</v>
      </c>
      <c r="N66" s="966" t="s">
        <v>251</v>
      </c>
      <c r="O66" s="967" t="s">
        <v>8</v>
      </c>
      <c r="P66" s="968" t="s">
        <v>252</v>
      </c>
      <c r="Q66" s="966" t="s">
        <v>251</v>
      </c>
      <c r="R66" s="967" t="s">
        <v>8</v>
      </c>
      <c r="S66" s="968" t="s">
        <v>252</v>
      </c>
      <c r="T66" s="969" t="s">
        <v>251</v>
      </c>
      <c r="U66" s="970" t="s">
        <v>315</v>
      </c>
      <c r="V66" s="971" t="s">
        <v>252</v>
      </c>
      <c r="W66" s="13"/>
      <c r="X66" s="13"/>
      <c r="Y66" s="13"/>
      <c r="Z66" s="12"/>
      <c r="AA66" s="12"/>
      <c r="AB66" s="1"/>
    </row>
    <row r="67" spans="1:31" ht="38.25" customHeight="1" thickBot="1">
      <c r="A67" s="6987" t="s">
        <v>257</v>
      </c>
      <c r="B67" s="6974">
        <v>0</v>
      </c>
      <c r="C67" s="6975">
        <v>18</v>
      </c>
      <c r="D67" s="6976">
        <v>18</v>
      </c>
      <c r="E67" s="6974">
        <v>0</v>
      </c>
      <c r="F67" s="6975">
        <v>31</v>
      </c>
      <c r="G67" s="6976">
        <v>31</v>
      </c>
      <c r="H67" s="6974">
        <v>0</v>
      </c>
      <c r="I67" s="6975">
        <v>0</v>
      </c>
      <c r="J67" s="6977">
        <v>0</v>
      </c>
      <c r="K67" s="6974">
        <v>0</v>
      </c>
      <c r="L67" s="6975">
        <v>0</v>
      </c>
      <c r="M67" s="6977">
        <v>0</v>
      </c>
      <c r="N67" s="6978">
        <v>0</v>
      </c>
      <c r="O67" s="6975">
        <v>0</v>
      </c>
      <c r="P67" s="6976">
        <v>0</v>
      </c>
      <c r="Q67" s="6974">
        <v>0</v>
      </c>
      <c r="R67" s="6975">
        <v>0</v>
      </c>
      <c r="S67" s="6976">
        <v>0</v>
      </c>
      <c r="T67" s="6974">
        <f>B67+E67+K67+H67+N67+Q67</f>
        <v>0</v>
      </c>
      <c r="U67" s="6975">
        <f>C67+F67+L67+I67+O67+R67</f>
        <v>49</v>
      </c>
      <c r="V67" s="6977">
        <f>D67+G67+M67+J67+P67+S67</f>
        <v>49</v>
      </c>
      <c r="W67" s="972"/>
      <c r="X67" s="972"/>
      <c r="Y67" s="972"/>
      <c r="Z67" s="973"/>
      <c r="AA67" s="973"/>
      <c r="AB67" s="974"/>
      <c r="AC67" s="7"/>
      <c r="AD67" s="7"/>
      <c r="AE67" s="7"/>
    </row>
    <row r="68" spans="1:31" ht="33" customHeight="1" thickBot="1">
      <c r="A68" s="6979" t="s">
        <v>263</v>
      </c>
      <c r="B68" s="6980">
        <f t="shared" ref="B68:J68" si="54">SUM(B67:B67)</f>
        <v>0</v>
      </c>
      <c r="C68" s="6981">
        <f t="shared" si="54"/>
        <v>18</v>
      </c>
      <c r="D68" s="6982">
        <f t="shared" si="54"/>
        <v>18</v>
      </c>
      <c r="E68" s="6980">
        <f t="shared" si="54"/>
        <v>0</v>
      </c>
      <c r="F68" s="6981">
        <f t="shared" si="54"/>
        <v>31</v>
      </c>
      <c r="G68" s="6983">
        <f t="shared" si="54"/>
        <v>31</v>
      </c>
      <c r="H68" s="6984">
        <f t="shared" si="54"/>
        <v>0</v>
      </c>
      <c r="I68" s="6981">
        <f t="shared" si="54"/>
        <v>0</v>
      </c>
      <c r="J68" s="6981">
        <f t="shared" si="54"/>
        <v>0</v>
      </c>
      <c r="K68" s="6985">
        <f t="shared" ref="K68:P68" si="55">SUM(K67:K67)</f>
        <v>0</v>
      </c>
      <c r="L68" s="6981">
        <f t="shared" si="55"/>
        <v>0</v>
      </c>
      <c r="M68" s="6982">
        <f t="shared" si="55"/>
        <v>0</v>
      </c>
      <c r="N68" s="6980">
        <f t="shared" si="55"/>
        <v>0</v>
      </c>
      <c r="O68" s="6981">
        <f t="shared" si="55"/>
        <v>0</v>
      </c>
      <c r="P68" s="6983">
        <f t="shared" si="55"/>
        <v>0</v>
      </c>
      <c r="Q68" s="6984">
        <v>0</v>
      </c>
      <c r="R68" s="6981">
        <v>0</v>
      </c>
      <c r="S68" s="6982">
        <v>0</v>
      </c>
      <c r="T68" s="6985">
        <f t="shared" ref="T68:V68" si="56">SUM(T67:T67)</f>
        <v>0</v>
      </c>
      <c r="U68" s="6985">
        <f t="shared" si="56"/>
        <v>49</v>
      </c>
      <c r="V68" s="6986">
        <f t="shared" si="56"/>
        <v>49</v>
      </c>
      <c r="W68" s="975"/>
      <c r="X68" s="975"/>
      <c r="Y68" s="975"/>
      <c r="Z68" s="975"/>
      <c r="AA68" s="975"/>
      <c r="AB68" s="974"/>
      <c r="AC68" s="7"/>
      <c r="AD68" s="7"/>
      <c r="AE68" s="7"/>
    </row>
    <row r="69" spans="1:31" ht="29.25" customHeight="1">
      <c r="A69" s="8083" t="s">
        <v>442</v>
      </c>
      <c r="B69" s="8083"/>
      <c r="C69" s="8083"/>
      <c r="D69" s="8083"/>
      <c r="E69" s="8083"/>
      <c r="F69" s="8083"/>
      <c r="G69" s="8083"/>
      <c r="H69" s="8083"/>
      <c r="I69" s="8083"/>
      <c r="J69" s="8083"/>
      <c r="K69" s="8083"/>
      <c r="L69" s="8083"/>
      <c r="M69" s="8083"/>
      <c r="N69" s="8083"/>
      <c r="O69" s="8083"/>
      <c r="P69" s="8083"/>
      <c r="Q69" s="8083"/>
      <c r="R69" s="8083"/>
      <c r="S69" s="8083"/>
      <c r="T69" s="8083"/>
      <c r="U69" s="8083"/>
      <c r="V69" s="8083"/>
      <c r="W69" s="8083"/>
      <c r="X69" s="8083"/>
      <c r="Y69" s="8083"/>
      <c r="Z69" s="8083"/>
      <c r="AA69" s="8083"/>
      <c r="AB69" s="8083"/>
      <c r="AC69" s="7"/>
      <c r="AD69" s="7"/>
      <c r="AE69" s="7"/>
    </row>
    <row r="70" spans="1:31" ht="29.25" customHeight="1">
      <c r="A70" s="8083" t="s">
        <v>337</v>
      </c>
      <c r="B70" s="8083"/>
      <c r="C70" s="8083"/>
      <c r="D70" s="8083"/>
      <c r="E70" s="8083"/>
      <c r="F70" s="8083"/>
      <c r="G70" s="8083"/>
      <c r="H70" s="8083"/>
      <c r="I70" s="8083"/>
      <c r="J70" s="8083"/>
      <c r="K70" s="8083"/>
      <c r="L70" s="8083"/>
      <c r="M70" s="8083"/>
      <c r="N70" s="8083"/>
      <c r="O70" s="8083"/>
      <c r="P70" s="8083"/>
      <c r="Q70" s="8083"/>
      <c r="R70" s="8083"/>
      <c r="S70" s="8083"/>
      <c r="T70" s="8083"/>
      <c r="U70" s="8083"/>
      <c r="V70" s="8083"/>
      <c r="W70" s="8083"/>
      <c r="X70" s="8083"/>
      <c r="Y70" s="8083"/>
      <c r="Z70" s="8083"/>
      <c r="AA70" s="8083"/>
      <c r="AB70" s="8083"/>
      <c r="AC70" s="7"/>
      <c r="AD70" s="7"/>
      <c r="AE70" s="7"/>
    </row>
    <row r="71" spans="1:31" ht="18" customHeight="1" thickBot="1">
      <c r="A71" s="8097"/>
      <c r="B71" s="8097"/>
      <c r="C71" s="8097"/>
      <c r="D71" s="8097"/>
      <c r="E71" s="8097"/>
      <c r="F71" s="8097"/>
      <c r="G71" s="8097"/>
      <c r="H71" s="8097"/>
      <c r="I71" s="8097"/>
      <c r="J71" s="8097"/>
      <c r="K71" s="8097"/>
      <c r="L71" s="8097"/>
      <c r="M71" s="8097"/>
      <c r="N71" s="8097"/>
      <c r="O71" s="8097"/>
      <c r="P71" s="8097"/>
      <c r="Q71" s="8097"/>
      <c r="R71" s="8097"/>
      <c r="S71" s="8097"/>
      <c r="T71" s="8097"/>
      <c r="U71" s="8097"/>
      <c r="V71" s="8097"/>
      <c r="W71" s="8097"/>
      <c r="X71" s="8097"/>
      <c r="Y71" s="8097"/>
      <c r="Z71" s="8097"/>
      <c r="AA71" s="8097"/>
      <c r="AB71" s="8097"/>
      <c r="AC71" s="7"/>
      <c r="AD71" s="7"/>
      <c r="AE71" s="7"/>
    </row>
    <row r="72" spans="1:31" ht="24.75" customHeight="1" thickBot="1">
      <c r="A72" s="8088" t="s">
        <v>248</v>
      </c>
      <c r="B72" s="8091" t="s">
        <v>36</v>
      </c>
      <c r="C72" s="8092"/>
      <c r="D72" s="8093"/>
      <c r="E72" s="8091" t="s">
        <v>37</v>
      </c>
      <c r="F72" s="8092"/>
      <c r="G72" s="8093"/>
      <c r="H72" s="8091" t="s">
        <v>43</v>
      </c>
      <c r="I72" s="8092"/>
      <c r="J72" s="8093"/>
      <c r="K72" s="8091" t="s">
        <v>148</v>
      </c>
      <c r="L72" s="8092"/>
      <c r="M72" s="8093"/>
      <c r="N72" s="8091" t="s">
        <v>152</v>
      </c>
      <c r="O72" s="8092"/>
      <c r="P72" s="8093"/>
      <c r="Q72" s="8117" t="s">
        <v>342</v>
      </c>
      <c r="R72" s="8118"/>
      <c r="S72" s="8119"/>
      <c r="T72" s="8084" t="s">
        <v>36</v>
      </c>
      <c r="U72" s="8085"/>
      <c r="V72" s="8086"/>
      <c r="W72" s="8087" t="s">
        <v>37</v>
      </c>
      <c r="X72" s="8085"/>
      <c r="Y72" s="8086"/>
      <c r="Z72" s="8087" t="s">
        <v>43</v>
      </c>
      <c r="AA72" s="8085"/>
      <c r="AB72" s="8086"/>
      <c r="AC72" s="8123" t="s">
        <v>250</v>
      </c>
      <c r="AD72" s="8124"/>
      <c r="AE72" s="8125"/>
    </row>
    <row r="73" spans="1:31" ht="20.25" customHeight="1" thickBot="1">
      <c r="A73" s="8089"/>
      <c r="B73" s="8094"/>
      <c r="C73" s="8095"/>
      <c r="D73" s="8096"/>
      <c r="E73" s="8094"/>
      <c r="F73" s="8095"/>
      <c r="G73" s="8096"/>
      <c r="H73" s="8094"/>
      <c r="I73" s="8095"/>
      <c r="J73" s="8096"/>
      <c r="K73" s="8094"/>
      <c r="L73" s="8095"/>
      <c r="M73" s="8096"/>
      <c r="N73" s="8094"/>
      <c r="O73" s="8095"/>
      <c r="P73" s="8096"/>
      <c r="Q73" s="8120"/>
      <c r="R73" s="8121"/>
      <c r="S73" s="8122"/>
      <c r="T73" s="8105" t="s">
        <v>482</v>
      </c>
      <c r="U73" s="8106"/>
      <c r="V73" s="8107"/>
      <c r="W73" s="8105" t="s">
        <v>482</v>
      </c>
      <c r="X73" s="8106"/>
      <c r="Y73" s="8107"/>
      <c r="Z73" s="8105" t="s">
        <v>482</v>
      </c>
      <c r="AA73" s="8106"/>
      <c r="AB73" s="8107"/>
      <c r="AC73" s="8126"/>
      <c r="AD73" s="8127"/>
      <c r="AE73" s="8128"/>
    </row>
    <row r="74" spans="1:31" ht="93.75" customHeight="1" thickBot="1">
      <c r="A74" s="8090"/>
      <c r="B74" s="697" t="s">
        <v>251</v>
      </c>
      <c r="C74" s="706" t="s">
        <v>8</v>
      </c>
      <c r="D74" s="696" t="s">
        <v>252</v>
      </c>
      <c r="E74" s="697" t="s">
        <v>251</v>
      </c>
      <c r="F74" s="706" t="s">
        <v>8</v>
      </c>
      <c r="G74" s="696" t="s">
        <v>252</v>
      </c>
      <c r="H74" s="697" t="s">
        <v>251</v>
      </c>
      <c r="I74" s="706" t="s">
        <v>8</v>
      </c>
      <c r="J74" s="696" t="s">
        <v>252</v>
      </c>
      <c r="K74" s="697" t="s">
        <v>251</v>
      </c>
      <c r="L74" s="706" t="s">
        <v>8</v>
      </c>
      <c r="M74" s="696" t="s">
        <v>252</v>
      </c>
      <c r="N74" s="697" t="s">
        <v>251</v>
      </c>
      <c r="O74" s="706" t="s">
        <v>8</v>
      </c>
      <c r="P74" s="696" t="s">
        <v>252</v>
      </c>
      <c r="Q74" s="697" t="s">
        <v>251</v>
      </c>
      <c r="R74" s="706" t="s">
        <v>8</v>
      </c>
      <c r="S74" s="696" t="s">
        <v>252</v>
      </c>
      <c r="T74" s="697" t="s">
        <v>251</v>
      </c>
      <c r="U74" s="706" t="s">
        <v>8</v>
      </c>
      <c r="V74" s="696" t="s">
        <v>252</v>
      </c>
      <c r="W74" s="697" t="s">
        <v>251</v>
      </c>
      <c r="X74" s="706" t="s">
        <v>8</v>
      </c>
      <c r="Y74" s="696" t="s">
        <v>252</v>
      </c>
      <c r="Z74" s="697" t="s">
        <v>251</v>
      </c>
      <c r="AA74" s="706" t="s">
        <v>8</v>
      </c>
      <c r="AB74" s="696" t="s">
        <v>252</v>
      </c>
      <c r="AC74" s="3" t="s">
        <v>251</v>
      </c>
      <c r="AD74" s="706" t="s">
        <v>8</v>
      </c>
      <c r="AE74" s="4" t="s">
        <v>252</v>
      </c>
    </row>
    <row r="75" spans="1:31" ht="36" customHeight="1">
      <c r="A75" s="4488" t="s">
        <v>254</v>
      </c>
      <c r="B75" s="4489">
        <v>0</v>
      </c>
      <c r="C75" s="4490">
        <v>40</v>
      </c>
      <c r="D75" s="4491">
        <v>40</v>
      </c>
      <c r="E75" s="4489">
        <v>0</v>
      </c>
      <c r="F75" s="4490">
        <v>52</v>
      </c>
      <c r="G75" s="4492">
        <v>52</v>
      </c>
      <c r="H75" s="4489">
        <v>1</v>
      </c>
      <c r="I75" s="4490">
        <v>16</v>
      </c>
      <c r="J75" s="4491">
        <v>17</v>
      </c>
      <c r="K75" s="4493">
        <v>1</v>
      </c>
      <c r="L75" s="4490">
        <v>25</v>
      </c>
      <c r="M75" s="4491">
        <v>26</v>
      </c>
      <c r="N75" s="4493">
        <v>9</v>
      </c>
      <c r="O75" s="4490">
        <v>22</v>
      </c>
      <c r="P75" s="4492">
        <v>31</v>
      </c>
      <c r="Q75" s="4494">
        <f t="shared" ref="Q75:S81" si="57">B75+E75+H75+K75+N75</f>
        <v>11</v>
      </c>
      <c r="R75" s="4495">
        <f t="shared" si="57"/>
        <v>155</v>
      </c>
      <c r="S75" s="4496">
        <f t="shared" si="57"/>
        <v>166</v>
      </c>
      <c r="T75" s="4489">
        <v>0</v>
      </c>
      <c r="U75" s="4490">
        <v>40</v>
      </c>
      <c r="V75" s="4491">
        <v>40</v>
      </c>
      <c r="W75" s="4489">
        <v>0</v>
      </c>
      <c r="X75" s="4490">
        <v>36</v>
      </c>
      <c r="Y75" s="4491">
        <v>36</v>
      </c>
      <c r="Z75" s="4489">
        <v>0</v>
      </c>
      <c r="AA75" s="4490">
        <v>0</v>
      </c>
      <c r="AB75" s="4491">
        <v>0</v>
      </c>
      <c r="AC75" s="4497">
        <f t="shared" ref="AC75:AE81" si="58">Q75+T75+W75+Z75</f>
        <v>11</v>
      </c>
      <c r="AD75" s="4495">
        <f t="shared" si="58"/>
        <v>231</v>
      </c>
      <c r="AE75" s="4498">
        <f t="shared" si="58"/>
        <v>242</v>
      </c>
    </row>
    <row r="76" spans="1:31" ht="51" customHeight="1">
      <c r="A76" s="5850" t="s">
        <v>285</v>
      </c>
      <c r="B76" s="5851">
        <v>0</v>
      </c>
      <c r="C76" s="5852">
        <v>16</v>
      </c>
      <c r="D76" s="5853">
        <v>16</v>
      </c>
      <c r="E76" s="5854">
        <v>0</v>
      </c>
      <c r="F76" s="5855">
        <v>0</v>
      </c>
      <c r="G76" s="5856">
        <v>0</v>
      </c>
      <c r="H76" s="5854">
        <v>0</v>
      </c>
      <c r="I76" s="5855">
        <v>0</v>
      </c>
      <c r="J76" s="5856">
        <v>0</v>
      </c>
      <c r="K76" s="5854">
        <v>0</v>
      </c>
      <c r="L76" s="5855">
        <v>0</v>
      </c>
      <c r="M76" s="5856">
        <v>0</v>
      </c>
      <c r="N76" s="5857">
        <v>0</v>
      </c>
      <c r="O76" s="5855">
        <v>0</v>
      </c>
      <c r="P76" s="5858">
        <v>0</v>
      </c>
      <c r="Q76" s="5851">
        <f t="shared" si="57"/>
        <v>0</v>
      </c>
      <c r="R76" s="5852">
        <f t="shared" si="57"/>
        <v>16</v>
      </c>
      <c r="S76" s="5859">
        <f t="shared" si="57"/>
        <v>16</v>
      </c>
      <c r="T76" s="5856">
        <v>0</v>
      </c>
      <c r="U76" s="5855">
        <v>14</v>
      </c>
      <c r="V76" s="5856">
        <v>14</v>
      </c>
      <c r="W76" s="5854">
        <v>0</v>
      </c>
      <c r="X76" s="5855">
        <v>15</v>
      </c>
      <c r="Y76" s="5860">
        <v>15</v>
      </c>
      <c r="Z76" s="5856">
        <v>0</v>
      </c>
      <c r="AA76" s="5855">
        <v>0</v>
      </c>
      <c r="AB76" s="5856">
        <v>0</v>
      </c>
      <c r="AC76" s="5857">
        <f t="shared" si="58"/>
        <v>0</v>
      </c>
      <c r="AD76" s="5852">
        <f t="shared" si="58"/>
        <v>45</v>
      </c>
      <c r="AE76" s="5861">
        <f t="shared" si="58"/>
        <v>45</v>
      </c>
    </row>
    <row r="77" spans="1:31" ht="53.25" customHeight="1">
      <c r="A77" s="6988" t="s">
        <v>256</v>
      </c>
      <c r="B77" s="5851">
        <v>0</v>
      </c>
      <c r="C77" s="5852">
        <v>22</v>
      </c>
      <c r="D77" s="5853">
        <v>22</v>
      </c>
      <c r="E77" s="5851">
        <v>0</v>
      </c>
      <c r="F77" s="5852">
        <v>35</v>
      </c>
      <c r="G77" s="6989">
        <v>35</v>
      </c>
      <c r="H77" s="5851">
        <v>0</v>
      </c>
      <c r="I77" s="5852">
        <v>24</v>
      </c>
      <c r="J77" s="6989">
        <v>24</v>
      </c>
      <c r="K77" s="5851">
        <v>0</v>
      </c>
      <c r="L77" s="5852">
        <v>12</v>
      </c>
      <c r="M77" s="6989">
        <v>12</v>
      </c>
      <c r="N77" s="5857">
        <v>0</v>
      </c>
      <c r="O77" s="5852">
        <v>0</v>
      </c>
      <c r="P77" s="5861">
        <v>0</v>
      </c>
      <c r="Q77" s="5857">
        <f t="shared" si="57"/>
        <v>0</v>
      </c>
      <c r="R77" s="5852">
        <f t="shared" si="57"/>
        <v>93</v>
      </c>
      <c r="S77" s="5861">
        <f t="shared" si="57"/>
        <v>93</v>
      </c>
      <c r="T77" s="5853">
        <v>0</v>
      </c>
      <c r="U77" s="5852">
        <v>0</v>
      </c>
      <c r="V77" s="5853">
        <v>0</v>
      </c>
      <c r="W77" s="5851">
        <v>0</v>
      </c>
      <c r="X77" s="5852">
        <v>0</v>
      </c>
      <c r="Y77" s="5859">
        <v>0</v>
      </c>
      <c r="Z77" s="5853">
        <v>0</v>
      </c>
      <c r="AA77" s="5852">
        <v>0</v>
      </c>
      <c r="AB77" s="5853">
        <v>0</v>
      </c>
      <c r="AC77" s="5857">
        <f t="shared" si="58"/>
        <v>0</v>
      </c>
      <c r="AD77" s="5852">
        <f t="shared" si="58"/>
        <v>93</v>
      </c>
      <c r="AE77" s="5861">
        <f t="shared" si="58"/>
        <v>93</v>
      </c>
    </row>
    <row r="78" spans="1:31" ht="35.25" customHeight="1">
      <c r="A78" s="6990" t="s">
        <v>258</v>
      </c>
      <c r="B78" s="5851">
        <v>0</v>
      </c>
      <c r="C78" s="5852">
        <v>0</v>
      </c>
      <c r="D78" s="5853">
        <v>0</v>
      </c>
      <c r="E78" s="5851">
        <v>0</v>
      </c>
      <c r="F78" s="5852">
        <v>0</v>
      </c>
      <c r="G78" s="6989">
        <v>0</v>
      </c>
      <c r="H78" s="5851">
        <v>0</v>
      </c>
      <c r="I78" s="5852">
        <v>5</v>
      </c>
      <c r="J78" s="6989">
        <v>5</v>
      </c>
      <c r="K78" s="5851">
        <v>0</v>
      </c>
      <c r="L78" s="5852">
        <v>9</v>
      </c>
      <c r="M78" s="6989">
        <v>9</v>
      </c>
      <c r="N78" s="5857">
        <v>0</v>
      </c>
      <c r="O78" s="5852">
        <v>0</v>
      </c>
      <c r="P78" s="5861">
        <v>0</v>
      </c>
      <c r="Q78" s="5857">
        <f t="shared" ref="Q78:Q79" si="59">B78+E78+H78+K78+N78</f>
        <v>0</v>
      </c>
      <c r="R78" s="5852">
        <f t="shared" ref="R78:R79" si="60">C78+F78+I78+L78+O78</f>
        <v>14</v>
      </c>
      <c r="S78" s="5861">
        <f t="shared" ref="S78:S79" si="61">D78+G78+J78+M78+P78</f>
        <v>14</v>
      </c>
      <c r="T78" s="5853">
        <v>0</v>
      </c>
      <c r="U78" s="5852">
        <v>0</v>
      </c>
      <c r="V78" s="5853">
        <v>0</v>
      </c>
      <c r="W78" s="5851">
        <v>0</v>
      </c>
      <c r="X78" s="5852">
        <v>0</v>
      </c>
      <c r="Y78" s="5859">
        <v>0</v>
      </c>
      <c r="Z78" s="5853">
        <v>0</v>
      </c>
      <c r="AA78" s="5852">
        <v>0</v>
      </c>
      <c r="AB78" s="5853">
        <v>0</v>
      </c>
      <c r="AC78" s="5857">
        <f t="shared" si="58"/>
        <v>0</v>
      </c>
      <c r="AD78" s="5852">
        <f t="shared" si="58"/>
        <v>14</v>
      </c>
      <c r="AE78" s="5861">
        <f t="shared" si="58"/>
        <v>14</v>
      </c>
    </row>
    <row r="79" spans="1:31" ht="72.75" customHeight="1">
      <c r="A79" s="6991" t="s">
        <v>316</v>
      </c>
      <c r="B79" s="5851">
        <v>0</v>
      </c>
      <c r="C79" s="5852">
        <v>21</v>
      </c>
      <c r="D79" s="5853">
        <v>21</v>
      </c>
      <c r="E79" s="5851">
        <v>0</v>
      </c>
      <c r="F79" s="5852">
        <v>24</v>
      </c>
      <c r="G79" s="6989">
        <v>24</v>
      </c>
      <c r="H79" s="5851">
        <v>0</v>
      </c>
      <c r="I79" s="5852">
        <v>27</v>
      </c>
      <c r="J79" s="6989">
        <v>27</v>
      </c>
      <c r="K79" s="5851">
        <v>0</v>
      </c>
      <c r="L79" s="5852">
        <v>10</v>
      </c>
      <c r="M79" s="6989">
        <v>10</v>
      </c>
      <c r="N79" s="5857">
        <v>0</v>
      </c>
      <c r="O79" s="5852">
        <v>12</v>
      </c>
      <c r="P79" s="5861">
        <v>12</v>
      </c>
      <c r="Q79" s="5857">
        <f t="shared" si="59"/>
        <v>0</v>
      </c>
      <c r="R79" s="5852">
        <f t="shared" si="60"/>
        <v>94</v>
      </c>
      <c r="S79" s="5861">
        <f t="shared" si="61"/>
        <v>94</v>
      </c>
      <c r="T79" s="5853">
        <v>0</v>
      </c>
      <c r="U79" s="5852">
        <v>1</v>
      </c>
      <c r="V79" s="5853">
        <v>1</v>
      </c>
      <c r="W79" s="5851">
        <v>0</v>
      </c>
      <c r="X79" s="5852">
        <v>16</v>
      </c>
      <c r="Y79" s="5859">
        <v>16</v>
      </c>
      <c r="Z79" s="5853">
        <v>0</v>
      </c>
      <c r="AA79" s="5852">
        <v>0</v>
      </c>
      <c r="AB79" s="5853">
        <v>0</v>
      </c>
      <c r="AC79" s="5857">
        <f t="shared" si="58"/>
        <v>0</v>
      </c>
      <c r="AD79" s="5852">
        <f t="shared" si="58"/>
        <v>111</v>
      </c>
      <c r="AE79" s="5861">
        <f t="shared" si="58"/>
        <v>111</v>
      </c>
    </row>
    <row r="80" spans="1:31" ht="48" customHeight="1">
      <c r="A80" s="6992" t="s">
        <v>262</v>
      </c>
      <c r="B80" s="6993">
        <v>0</v>
      </c>
      <c r="C80" s="6994">
        <v>79</v>
      </c>
      <c r="D80" s="6995">
        <v>79</v>
      </c>
      <c r="E80" s="6993">
        <v>0</v>
      </c>
      <c r="F80" s="6994">
        <v>62</v>
      </c>
      <c r="G80" s="6995">
        <v>62</v>
      </c>
      <c r="H80" s="6993">
        <v>0</v>
      </c>
      <c r="I80" s="6994">
        <v>50</v>
      </c>
      <c r="J80" s="6996">
        <v>50</v>
      </c>
      <c r="K80" s="6993">
        <v>0</v>
      </c>
      <c r="L80" s="6994">
        <v>58</v>
      </c>
      <c r="M80" s="6996">
        <v>58</v>
      </c>
      <c r="N80" s="6993">
        <v>0</v>
      </c>
      <c r="O80" s="6994">
        <v>37</v>
      </c>
      <c r="P80" s="6995">
        <v>37</v>
      </c>
      <c r="Q80" s="6997">
        <f t="shared" si="57"/>
        <v>0</v>
      </c>
      <c r="R80" s="6994">
        <f t="shared" si="57"/>
        <v>286</v>
      </c>
      <c r="S80" s="6998">
        <f t="shared" si="57"/>
        <v>286</v>
      </c>
      <c r="T80" s="6993">
        <v>0</v>
      </c>
      <c r="U80" s="6994">
        <v>0</v>
      </c>
      <c r="V80" s="6995">
        <v>0</v>
      </c>
      <c r="W80" s="6993">
        <v>0</v>
      </c>
      <c r="X80" s="6994">
        <v>14</v>
      </c>
      <c r="Y80" s="6995">
        <v>14</v>
      </c>
      <c r="Z80" s="6999">
        <v>0</v>
      </c>
      <c r="AA80" s="6994">
        <v>0</v>
      </c>
      <c r="AB80" s="6995">
        <v>0</v>
      </c>
      <c r="AC80" s="6993">
        <f t="shared" si="58"/>
        <v>0</v>
      </c>
      <c r="AD80" s="6994">
        <f t="shared" si="58"/>
        <v>300</v>
      </c>
      <c r="AE80" s="6995">
        <f t="shared" si="58"/>
        <v>300</v>
      </c>
    </row>
    <row r="81" spans="1:33" ht="55.5" customHeight="1" thickBot="1">
      <c r="A81" s="7000" t="s">
        <v>267</v>
      </c>
      <c r="B81" s="7001">
        <v>0</v>
      </c>
      <c r="C81" s="7002">
        <v>14</v>
      </c>
      <c r="D81" s="7003">
        <v>14</v>
      </c>
      <c r="E81" s="7001">
        <v>0</v>
      </c>
      <c r="F81" s="7002">
        <v>82</v>
      </c>
      <c r="G81" s="7003">
        <v>82</v>
      </c>
      <c r="H81" s="7001">
        <v>0</v>
      </c>
      <c r="I81" s="7002">
        <v>31</v>
      </c>
      <c r="J81" s="7004">
        <v>31</v>
      </c>
      <c r="K81" s="7001">
        <v>0</v>
      </c>
      <c r="L81" s="7002">
        <v>21</v>
      </c>
      <c r="M81" s="7004">
        <v>21</v>
      </c>
      <c r="N81" s="7001">
        <v>0</v>
      </c>
      <c r="O81" s="7002">
        <v>0</v>
      </c>
      <c r="P81" s="6995">
        <v>0</v>
      </c>
      <c r="Q81" s="6997">
        <f t="shared" si="57"/>
        <v>0</v>
      </c>
      <c r="R81" s="6994">
        <f t="shared" si="57"/>
        <v>148</v>
      </c>
      <c r="S81" s="6998">
        <f t="shared" si="57"/>
        <v>148</v>
      </c>
      <c r="T81" s="7001">
        <v>0</v>
      </c>
      <c r="U81" s="7002">
        <v>31</v>
      </c>
      <c r="V81" s="7003">
        <v>31</v>
      </c>
      <c r="W81" s="7001">
        <v>0</v>
      </c>
      <c r="X81" s="7002">
        <v>39</v>
      </c>
      <c r="Y81" s="7003">
        <v>39</v>
      </c>
      <c r="Z81" s="7005">
        <v>0</v>
      </c>
      <c r="AA81" s="7002">
        <v>0</v>
      </c>
      <c r="AB81" s="7003">
        <v>0</v>
      </c>
      <c r="AC81" s="7001">
        <f t="shared" si="58"/>
        <v>0</v>
      </c>
      <c r="AD81" s="7002">
        <f t="shared" si="58"/>
        <v>218</v>
      </c>
      <c r="AE81" s="7003">
        <f t="shared" si="58"/>
        <v>218</v>
      </c>
    </row>
    <row r="82" spans="1:33" ht="36" customHeight="1" thickBot="1">
      <c r="A82" s="989" t="s">
        <v>263</v>
      </c>
      <c r="B82" s="3402">
        <f t="shared" ref="B82:AE82" si="62">SUM(B75:B81)</f>
        <v>0</v>
      </c>
      <c r="C82" s="3402">
        <f t="shared" si="62"/>
        <v>192</v>
      </c>
      <c r="D82" s="3402">
        <f t="shared" si="62"/>
        <v>192</v>
      </c>
      <c r="E82" s="3402">
        <f t="shared" si="62"/>
        <v>0</v>
      </c>
      <c r="F82" s="3402">
        <f t="shared" si="62"/>
        <v>255</v>
      </c>
      <c r="G82" s="3402">
        <f t="shared" si="62"/>
        <v>255</v>
      </c>
      <c r="H82" s="3402">
        <f t="shared" si="62"/>
        <v>1</v>
      </c>
      <c r="I82" s="3402">
        <f t="shared" si="62"/>
        <v>153</v>
      </c>
      <c r="J82" s="3402">
        <f t="shared" si="62"/>
        <v>154</v>
      </c>
      <c r="K82" s="3402">
        <f t="shared" si="62"/>
        <v>1</v>
      </c>
      <c r="L82" s="3402">
        <f t="shared" si="62"/>
        <v>135</v>
      </c>
      <c r="M82" s="3402">
        <f t="shared" si="62"/>
        <v>136</v>
      </c>
      <c r="N82" s="3402">
        <f t="shared" si="62"/>
        <v>9</v>
      </c>
      <c r="O82" s="3402">
        <f t="shared" si="62"/>
        <v>71</v>
      </c>
      <c r="P82" s="3403">
        <f t="shared" si="62"/>
        <v>80</v>
      </c>
      <c r="Q82" s="3403">
        <f t="shared" si="62"/>
        <v>11</v>
      </c>
      <c r="R82" s="3403">
        <f t="shared" si="62"/>
        <v>806</v>
      </c>
      <c r="S82" s="1490">
        <f t="shared" si="62"/>
        <v>817</v>
      </c>
      <c r="T82" s="3402">
        <f t="shared" si="62"/>
        <v>0</v>
      </c>
      <c r="U82" s="3402">
        <f t="shared" si="62"/>
        <v>86</v>
      </c>
      <c r="V82" s="3402">
        <f t="shared" si="62"/>
        <v>86</v>
      </c>
      <c r="W82" s="3402">
        <f t="shared" si="62"/>
        <v>0</v>
      </c>
      <c r="X82" s="3402">
        <f t="shared" si="62"/>
        <v>120</v>
      </c>
      <c r="Y82" s="3402">
        <f t="shared" si="62"/>
        <v>120</v>
      </c>
      <c r="Z82" s="3402">
        <f t="shared" si="62"/>
        <v>0</v>
      </c>
      <c r="AA82" s="3402">
        <f t="shared" si="62"/>
        <v>0</v>
      </c>
      <c r="AB82" s="3402">
        <f t="shared" si="62"/>
        <v>0</v>
      </c>
      <c r="AC82" s="3402">
        <f t="shared" si="62"/>
        <v>11</v>
      </c>
      <c r="AD82" s="3402">
        <f t="shared" si="62"/>
        <v>1012</v>
      </c>
      <c r="AE82" s="1490">
        <f t="shared" si="62"/>
        <v>1023</v>
      </c>
    </row>
    <row r="83" spans="1:33" ht="39" customHeight="1" thickBot="1">
      <c r="A83" s="23"/>
    </row>
    <row r="84" spans="1:33" ht="42.75" customHeight="1" thickBot="1">
      <c r="A84" s="24" t="s">
        <v>268</v>
      </c>
      <c r="B84" s="977">
        <f>AC24+T57</f>
        <v>11985</v>
      </c>
      <c r="C84" s="977">
        <f>AD24+U57</f>
        <v>4971</v>
      </c>
      <c r="D84" s="1490">
        <f>AE24+V57</f>
        <v>16956</v>
      </c>
      <c r="E84" s="23"/>
      <c r="F84" s="1650"/>
      <c r="G84" s="1184"/>
      <c r="H84" s="1184"/>
      <c r="I84" s="1184"/>
      <c r="J84" s="1184"/>
      <c r="K84" s="22"/>
      <c r="AG84" s="281"/>
    </row>
    <row r="85" spans="1:33" ht="33.75" customHeight="1" thickBot="1">
      <c r="A85" s="24" t="s">
        <v>269</v>
      </c>
      <c r="B85" s="977">
        <f>AI44</f>
        <v>1523</v>
      </c>
      <c r="C85" s="977">
        <f>AJ44+U68</f>
        <v>1606</v>
      </c>
      <c r="D85" s="1490">
        <f>AK44+V68</f>
        <v>3129</v>
      </c>
      <c r="E85" s="23"/>
      <c r="F85" s="1184"/>
      <c r="G85" s="23"/>
      <c r="H85" s="23"/>
      <c r="I85" s="1184"/>
      <c r="J85" s="1184"/>
      <c r="K85" s="1184"/>
      <c r="L85" s="1184"/>
      <c r="M85" s="1184"/>
      <c r="N85" s="1184"/>
      <c r="O85" s="1184"/>
      <c r="P85" s="1184"/>
      <c r="Q85" s="1184"/>
      <c r="R85" s="1184"/>
      <c r="S85" s="1184"/>
      <c r="T85" s="1184"/>
      <c r="U85" s="1184"/>
    </row>
    <row r="86" spans="1:33" ht="50.25" customHeight="1" thickBot="1">
      <c r="A86" s="24" t="s">
        <v>270</v>
      </c>
      <c r="B86" s="977">
        <f>AC82+T63</f>
        <v>11</v>
      </c>
      <c r="C86" s="977">
        <f>AD82+U63</f>
        <v>1058</v>
      </c>
      <c r="D86" s="1490">
        <f>AE82+V63</f>
        <v>1069</v>
      </c>
      <c r="I86" s="280" t="s">
        <v>28</v>
      </c>
      <c r="K86" s="734"/>
      <c r="M86" s="735"/>
      <c r="R86" s="735"/>
    </row>
    <row r="87" spans="1:33" ht="38.25" customHeight="1" thickBot="1">
      <c r="A87" s="24" t="s">
        <v>271</v>
      </c>
      <c r="B87" s="977">
        <f>SUM(B84:B86)</f>
        <v>13519</v>
      </c>
      <c r="C87" s="977">
        <f>SUM(C84:C86)</f>
        <v>7635</v>
      </c>
      <c r="D87" s="982">
        <f>SUM(D84:D86)</f>
        <v>21154</v>
      </c>
      <c r="E87" s="25"/>
      <c r="F87" s="25"/>
    </row>
    <row r="89" spans="1:33" ht="30">
      <c r="A89" s="26"/>
      <c r="B89" s="25"/>
      <c r="C89" s="25"/>
      <c r="D89" s="25"/>
      <c r="Q89" s="22"/>
    </row>
    <row r="110" spans="12:12">
      <c r="L110" s="280" t="s">
        <v>28</v>
      </c>
    </row>
  </sheetData>
  <mergeCells count="81"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27:AE27"/>
    <mergeCell ref="A28:AE28"/>
    <mergeCell ref="T29:V29"/>
    <mergeCell ref="A29:A31"/>
    <mergeCell ref="Q29:S30"/>
    <mergeCell ref="W30:Y30"/>
    <mergeCell ref="Z30:AB30"/>
    <mergeCell ref="AC30:AE30"/>
    <mergeCell ref="K29:M30"/>
    <mergeCell ref="N29:P30"/>
    <mergeCell ref="W29:Y29"/>
    <mergeCell ref="Z29:AB29"/>
    <mergeCell ref="AC29:AE29"/>
    <mergeCell ref="E29:G30"/>
    <mergeCell ref="H29:J30"/>
    <mergeCell ref="A26:AE26"/>
    <mergeCell ref="A6:A8"/>
    <mergeCell ref="AF30:AH30"/>
    <mergeCell ref="Z72:AB72"/>
    <mergeCell ref="T73:V73"/>
    <mergeCell ref="W73:Y73"/>
    <mergeCell ref="Z73:AB73"/>
    <mergeCell ref="A46:V46"/>
    <mergeCell ref="T47:V47"/>
    <mergeCell ref="T48:V48"/>
    <mergeCell ref="A47:A49"/>
    <mergeCell ref="T30:V30"/>
    <mergeCell ref="N72:P73"/>
    <mergeCell ref="Q72:S73"/>
    <mergeCell ref="AC72:AE73"/>
    <mergeCell ref="B29:D30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ax="38" man="1"/>
    <brk id="92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76</vt:i4>
      </vt:variant>
      <vt:variant>
        <vt:lpstr>Именованные диапазоны</vt:lpstr>
      </vt:variant>
      <vt:variant>
        <vt:i4>12</vt:i4>
      </vt:variant>
    </vt:vector>
  </HeadingPairs>
  <TitlesOfParts>
    <vt:vector size="88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Специалитет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Спец ОФО ИБТЭиФ</vt:lpstr>
      <vt:lpstr>БАК ОЗФО ИБТЭФ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Спец. ИММиД</vt:lpstr>
      <vt:lpstr>Маг ОФО ИММиД</vt:lpstr>
      <vt:lpstr>Бак. ОФО ЮВА</vt:lpstr>
      <vt:lpstr>Бак. ОФО ФРЯиЛ</vt:lpstr>
      <vt:lpstr>Бак. ЗФО ФРЯиЛ</vt:lpstr>
      <vt:lpstr>Маг. ОФО ФРЯиЛ</vt:lpstr>
      <vt:lpstr>Маг. ЗФО ФРЯиЛ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ЗФО ИФ'!Область_печати</vt:lpstr>
      <vt:lpstr>'БАК ОФО   ГПА'!Область_печати</vt:lpstr>
      <vt:lpstr>'Бак ОФО ИФ'!Область_печати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'Бакалавр ОФО АТА'!Область_печати</vt:lpstr>
      <vt:lpstr>'Маг ОФО ИФ'!Область_печати</vt:lpstr>
      <vt:lpstr>'Маг ОФО ТА'!Область_печати</vt:lpstr>
      <vt:lpstr>'Маг ОФО ФТИ'!Область_печати</vt:lpstr>
      <vt:lpstr>'Маг. ЗФО ФРЯиЛ'!Область_печати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Admin</cp:lastModifiedBy>
  <cp:lastPrinted>2026-01-12T07:25:55Z</cp:lastPrinted>
  <dcterms:created xsi:type="dcterms:W3CDTF">2004-12-10T12:36:00Z</dcterms:created>
  <dcterms:modified xsi:type="dcterms:W3CDTF">2026-01-12T07:28:48Z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