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Контингент МАЙ\"/>
    </mc:Choice>
  </mc:AlternateContent>
  <xr:revisionPtr revIDLastSave="0" documentId="8_{D0475CAC-B1A1-4445-ACD4-F24302143B23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СВОД  итого по КФУ (4)" sheetId="3" r:id="rId1"/>
  </sheets>
  <definedNames>
    <definedName name="_xlnm.Print_Area" localSheetId="0">'СВОД  итого по КФУ (4)'!$A$1:$AK$161</definedName>
  </definedNames>
  <calcPr calcId="191029"/>
</workbook>
</file>

<file path=xl/calcChain.xml><?xml version="1.0" encoding="utf-8"?>
<calcChain xmlns="http://schemas.openxmlformats.org/spreadsheetml/2006/main">
  <c r="P97" i="3" l="1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AB77" i="3" l="1"/>
  <c r="AA77" i="3"/>
  <c r="Z77" i="3"/>
  <c r="Y77" i="3"/>
  <c r="X77" i="3"/>
  <c r="W77" i="3"/>
  <c r="V77" i="3"/>
  <c r="U77" i="3"/>
  <c r="T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D76" i="3"/>
  <c r="S76" i="3"/>
  <c r="AE76" i="3" s="1"/>
  <c r="R76" i="3"/>
  <c r="Q76" i="3"/>
  <c r="AC76" i="3" s="1"/>
  <c r="AD75" i="3"/>
  <c r="S75" i="3"/>
  <c r="AE75" i="3" s="1"/>
  <c r="R75" i="3"/>
  <c r="Q75" i="3"/>
  <c r="AC75" i="3" s="1"/>
  <c r="AD74" i="3"/>
  <c r="S74" i="3"/>
  <c r="AE74" i="3" s="1"/>
  <c r="R74" i="3"/>
  <c r="Q74" i="3"/>
  <c r="AC74" i="3" s="1"/>
  <c r="AD73" i="3"/>
  <c r="S73" i="3"/>
  <c r="AE73" i="3" s="1"/>
  <c r="R73" i="3"/>
  <c r="Q73" i="3"/>
  <c r="AC73" i="3" s="1"/>
  <c r="AD72" i="3"/>
  <c r="S72" i="3"/>
  <c r="AE72" i="3" s="1"/>
  <c r="R72" i="3"/>
  <c r="Q72" i="3"/>
  <c r="AC72" i="3" s="1"/>
  <c r="AD71" i="3"/>
  <c r="S71" i="3"/>
  <c r="AE71" i="3" s="1"/>
  <c r="R71" i="3"/>
  <c r="Q71" i="3"/>
  <c r="AC71" i="3" s="1"/>
  <c r="AD70" i="3"/>
  <c r="AD77" i="3" s="1"/>
  <c r="S70" i="3"/>
  <c r="S77" i="3" s="1"/>
  <c r="R70" i="3"/>
  <c r="R77" i="3" s="1"/>
  <c r="Q70" i="3"/>
  <c r="AC70" i="3" s="1"/>
  <c r="AC77" i="3" s="1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K42" i="3"/>
  <c r="AJ42" i="3"/>
  <c r="AH42" i="3"/>
  <c r="AG42" i="3"/>
  <c r="AF42" i="3"/>
  <c r="V42" i="3"/>
  <c r="U42" i="3"/>
  <c r="T42" i="3"/>
  <c r="AI42" i="3" s="1"/>
  <c r="AK41" i="3"/>
  <c r="AH41" i="3"/>
  <c r="AG41" i="3"/>
  <c r="AF41" i="3"/>
  <c r="V41" i="3"/>
  <c r="U41" i="3"/>
  <c r="AJ41" i="3" s="1"/>
  <c r="T41" i="3"/>
  <c r="AI41" i="3" s="1"/>
  <c r="AI40" i="3"/>
  <c r="AH40" i="3"/>
  <c r="AG40" i="3"/>
  <c r="AF40" i="3"/>
  <c r="V40" i="3"/>
  <c r="AK40" i="3" s="1"/>
  <c r="U40" i="3"/>
  <c r="AJ40" i="3" s="1"/>
  <c r="T40" i="3"/>
  <c r="AJ39" i="3"/>
  <c r="AI39" i="3"/>
  <c r="AH39" i="3"/>
  <c r="AG39" i="3"/>
  <c r="AF39" i="3"/>
  <c r="V39" i="3"/>
  <c r="AK39" i="3" s="1"/>
  <c r="U39" i="3"/>
  <c r="T39" i="3"/>
  <c r="AK38" i="3"/>
  <c r="AJ38" i="3"/>
  <c r="AH38" i="3"/>
  <c r="AG38" i="3"/>
  <c r="AF38" i="3"/>
  <c r="V38" i="3"/>
  <c r="U38" i="3"/>
  <c r="T38" i="3"/>
  <c r="AI38" i="3" s="1"/>
  <c r="AK37" i="3"/>
  <c r="AH37" i="3"/>
  <c r="AG37" i="3"/>
  <c r="AF37" i="3"/>
  <c r="V37" i="3"/>
  <c r="U37" i="3"/>
  <c r="AJ37" i="3" s="1"/>
  <c r="T37" i="3"/>
  <c r="AI37" i="3" s="1"/>
  <c r="AI36" i="3"/>
  <c r="AH36" i="3"/>
  <c r="AG36" i="3"/>
  <c r="AF36" i="3"/>
  <c r="V36" i="3"/>
  <c r="AK36" i="3" s="1"/>
  <c r="U36" i="3"/>
  <c r="AJ36" i="3" s="1"/>
  <c r="T36" i="3"/>
  <c r="AJ35" i="3"/>
  <c r="AI35" i="3"/>
  <c r="AH35" i="3"/>
  <c r="AG35" i="3"/>
  <c r="AF35" i="3"/>
  <c r="V35" i="3"/>
  <c r="AK35" i="3" s="1"/>
  <c r="U35" i="3"/>
  <c r="T35" i="3"/>
  <c r="AK34" i="3"/>
  <c r="AJ34" i="3"/>
  <c r="AH34" i="3"/>
  <c r="AG34" i="3"/>
  <c r="AF34" i="3"/>
  <c r="AF43" i="3" s="1"/>
  <c r="V34" i="3"/>
  <c r="U34" i="3"/>
  <c r="T34" i="3"/>
  <c r="AI34" i="3" s="1"/>
  <c r="AK33" i="3"/>
  <c r="AH33" i="3"/>
  <c r="AG33" i="3"/>
  <c r="AG43" i="3" s="1"/>
  <c r="AF33" i="3"/>
  <c r="V33" i="3"/>
  <c r="U33" i="3"/>
  <c r="AJ33" i="3" s="1"/>
  <c r="T33" i="3"/>
  <c r="AI33" i="3" s="1"/>
  <c r="AI32" i="3"/>
  <c r="AH32" i="3"/>
  <c r="AH43" i="3" s="1"/>
  <c r="AG32" i="3"/>
  <c r="AF32" i="3"/>
  <c r="V32" i="3"/>
  <c r="AK32" i="3" s="1"/>
  <c r="U32" i="3"/>
  <c r="U43" i="3" s="1"/>
  <c r="AJ43" i="3" s="1"/>
  <c r="T32" i="3"/>
  <c r="AJ31" i="3"/>
  <c r="AI31" i="3"/>
  <c r="AH31" i="3"/>
  <c r="AG31" i="3"/>
  <c r="AF31" i="3"/>
  <c r="V31" i="3"/>
  <c r="V43" i="3" s="1"/>
  <c r="U31" i="3"/>
  <c r="T31" i="3"/>
  <c r="Y24" i="3"/>
  <c r="X24" i="3"/>
  <c r="W24" i="3"/>
  <c r="V24" i="3"/>
  <c r="U24" i="3"/>
  <c r="T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C23" i="3"/>
  <c r="AB23" i="3"/>
  <c r="AA23" i="3"/>
  <c r="Z23" i="3"/>
  <c r="S23" i="3"/>
  <c r="AE23" i="3" s="1"/>
  <c r="R23" i="3"/>
  <c r="AD23" i="3" s="1"/>
  <c r="Q23" i="3"/>
  <c r="AD22" i="3"/>
  <c r="AC22" i="3"/>
  <c r="AB22" i="3"/>
  <c r="AA22" i="3"/>
  <c r="Z22" i="3"/>
  <c r="S22" i="3"/>
  <c r="AE22" i="3" s="1"/>
  <c r="R22" i="3"/>
  <c r="Q22" i="3"/>
  <c r="AE21" i="3"/>
  <c r="AD21" i="3"/>
  <c r="AB21" i="3"/>
  <c r="AA21" i="3"/>
  <c r="Z21" i="3"/>
  <c r="S21" i="3"/>
  <c r="R21" i="3"/>
  <c r="Q21" i="3"/>
  <c r="AC21" i="3" s="1"/>
  <c r="AE20" i="3"/>
  <c r="AB20" i="3"/>
  <c r="AA20" i="3"/>
  <c r="Z20" i="3"/>
  <c r="S20" i="3"/>
  <c r="R20" i="3"/>
  <c r="AD20" i="3" s="1"/>
  <c r="Q20" i="3"/>
  <c r="AC20" i="3" s="1"/>
  <c r="AC19" i="3"/>
  <c r="AB19" i="3"/>
  <c r="AA19" i="3"/>
  <c r="Z19" i="3"/>
  <c r="S19" i="3"/>
  <c r="AE19" i="3" s="1"/>
  <c r="R19" i="3"/>
  <c r="AD19" i="3" s="1"/>
  <c r="Q19" i="3"/>
  <c r="AD18" i="3"/>
  <c r="AC18" i="3"/>
  <c r="AB18" i="3"/>
  <c r="AA18" i="3"/>
  <c r="Z18" i="3"/>
  <c r="S18" i="3"/>
  <c r="AE18" i="3" s="1"/>
  <c r="R18" i="3"/>
  <c r="Q18" i="3"/>
  <c r="AE17" i="3"/>
  <c r="AD17" i="3"/>
  <c r="AB17" i="3"/>
  <c r="AA17" i="3"/>
  <c r="Z17" i="3"/>
  <c r="S17" i="3"/>
  <c r="R17" i="3"/>
  <c r="Q17" i="3"/>
  <c r="AC17" i="3" s="1"/>
  <c r="AE16" i="3"/>
  <c r="AB16" i="3"/>
  <c r="AA16" i="3"/>
  <c r="Z16" i="3"/>
  <c r="S16" i="3"/>
  <c r="R16" i="3"/>
  <c r="AD16" i="3" s="1"/>
  <c r="Q16" i="3"/>
  <c r="AC16" i="3" s="1"/>
  <c r="AC15" i="3"/>
  <c r="AB15" i="3"/>
  <c r="AA15" i="3"/>
  <c r="Z15" i="3"/>
  <c r="S15" i="3"/>
  <c r="AE15" i="3" s="1"/>
  <c r="R15" i="3"/>
  <c r="AD15" i="3" s="1"/>
  <c r="Q15" i="3"/>
  <c r="AD14" i="3"/>
  <c r="AC14" i="3"/>
  <c r="AB14" i="3"/>
  <c r="AA14" i="3"/>
  <c r="Z14" i="3"/>
  <c r="S14" i="3"/>
  <c r="AE14" i="3" s="1"/>
  <c r="R14" i="3"/>
  <c r="Q14" i="3"/>
  <c r="AE13" i="3"/>
  <c r="AD13" i="3"/>
  <c r="AB13" i="3"/>
  <c r="AA13" i="3"/>
  <c r="Z13" i="3"/>
  <c r="S13" i="3"/>
  <c r="R13" i="3"/>
  <c r="Q13" i="3"/>
  <c r="AC13" i="3" s="1"/>
  <c r="AE12" i="3"/>
  <c r="AB12" i="3"/>
  <c r="AA12" i="3"/>
  <c r="Z12" i="3"/>
  <c r="S12" i="3"/>
  <c r="R12" i="3"/>
  <c r="AD12" i="3" s="1"/>
  <c r="Q12" i="3"/>
  <c r="AC12" i="3" s="1"/>
  <c r="AC11" i="3"/>
  <c r="AB11" i="3"/>
  <c r="AA11" i="3"/>
  <c r="Z11" i="3"/>
  <c r="S11" i="3"/>
  <c r="AE11" i="3" s="1"/>
  <c r="R11" i="3"/>
  <c r="AD11" i="3" s="1"/>
  <c r="Q11" i="3"/>
  <c r="AD10" i="3"/>
  <c r="AC10" i="3"/>
  <c r="AB10" i="3"/>
  <c r="AA10" i="3"/>
  <c r="Z10" i="3"/>
  <c r="S10" i="3"/>
  <c r="S24" i="3" s="1"/>
  <c r="AE24" i="3" s="1"/>
  <c r="R10" i="3"/>
  <c r="Q10" i="3"/>
  <c r="AE9" i="3"/>
  <c r="AD9" i="3"/>
  <c r="AB9" i="3"/>
  <c r="AB24" i="3" s="1"/>
  <c r="AA9" i="3"/>
  <c r="AA24" i="3" s="1"/>
  <c r="Z9" i="3"/>
  <c r="Z24" i="3" s="1"/>
  <c r="S9" i="3"/>
  <c r="R9" i="3"/>
  <c r="Q9" i="3"/>
  <c r="Q24" i="3" s="1"/>
  <c r="AE70" i="3" l="1"/>
  <c r="AE77" i="3" s="1"/>
  <c r="Q77" i="3"/>
  <c r="AK43" i="3"/>
  <c r="AI43" i="3"/>
  <c r="T43" i="3"/>
  <c r="AK31" i="3"/>
  <c r="AJ32" i="3"/>
  <c r="AC24" i="3"/>
  <c r="R24" i="3"/>
  <c r="AD24" i="3" s="1"/>
  <c r="AE10" i="3"/>
  <c r="AC9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V55" i="3" s="1"/>
  <c r="U49" i="3"/>
  <c r="U55" i="3" s="1"/>
  <c r="T49" i="3"/>
  <c r="V48" i="3"/>
  <c r="U48" i="3"/>
  <c r="T48" i="3"/>
  <c r="T55" i="3" s="1"/>
  <c r="V65" i="3" l="1"/>
  <c r="U65" i="3"/>
  <c r="P65" i="3"/>
  <c r="O65" i="3"/>
  <c r="N65" i="3"/>
  <c r="M65" i="3"/>
  <c r="L65" i="3"/>
  <c r="K65" i="3"/>
  <c r="J65" i="3"/>
  <c r="I65" i="3"/>
  <c r="H65" i="3"/>
  <c r="G65" i="3"/>
  <c r="F65" i="3"/>
  <c r="E65" i="3"/>
  <c r="V64" i="3"/>
  <c r="U64" i="3"/>
  <c r="T64" i="3"/>
  <c r="T65" i="3" s="1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T59" i="3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P134" i="3"/>
  <c r="O134" i="3"/>
  <c r="N134" i="3"/>
  <c r="P133" i="3"/>
  <c r="O133" i="3"/>
  <c r="N133" i="3"/>
  <c r="P132" i="3"/>
  <c r="O132" i="3"/>
  <c r="N132" i="3"/>
  <c r="P131" i="3"/>
  <c r="P135" i="3" s="1"/>
  <c r="O131" i="3"/>
  <c r="O135" i="3" s="1"/>
  <c r="N131" i="3"/>
  <c r="P130" i="3"/>
  <c r="O130" i="3"/>
  <c r="N130" i="3"/>
  <c r="N135" i="3" s="1"/>
  <c r="M123" i="3"/>
  <c r="L123" i="3"/>
  <c r="K123" i="3"/>
  <c r="J123" i="3"/>
  <c r="I123" i="3"/>
  <c r="H123" i="3"/>
  <c r="G123" i="3"/>
  <c r="F123" i="3"/>
  <c r="E123" i="3"/>
  <c r="D123" i="3"/>
  <c r="C123" i="3"/>
  <c r="B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O123" i="3" s="1"/>
  <c r="N115" i="3"/>
  <c r="N123" i="3" s="1"/>
  <c r="P114" i="3"/>
  <c r="P123" i="3" s="1"/>
  <c r="O114" i="3"/>
  <c r="N114" i="3"/>
  <c r="M98" i="3" l="1"/>
  <c r="L98" i="3"/>
  <c r="K98" i="3"/>
  <c r="J98" i="3"/>
  <c r="I98" i="3"/>
  <c r="H98" i="3"/>
  <c r="G98" i="3"/>
  <c r="F98" i="3"/>
  <c r="E98" i="3"/>
  <c r="D98" i="3"/>
  <c r="C98" i="3"/>
  <c r="B98" i="3"/>
  <c r="P98" i="3"/>
  <c r="O98" i="3"/>
  <c r="N98" i="3"/>
  <c r="P142" i="3" l="1"/>
  <c r="O142" i="3"/>
  <c r="N142" i="3"/>
  <c r="P105" i="3" l="1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4" i="3"/>
  <c r="R104" i="3"/>
  <c r="Q104" i="3"/>
  <c r="S103" i="3"/>
  <c r="S105" i="3" s="1"/>
  <c r="R103" i="3"/>
  <c r="Q103" i="3"/>
  <c r="Q105" i="3" l="1"/>
  <c r="R105" i="3"/>
  <c r="B79" i="3"/>
  <c r="B144" i="3" l="1"/>
  <c r="C144" i="3"/>
  <c r="C79" i="3" l="1"/>
  <c r="D79" i="3"/>
  <c r="C81" i="3"/>
  <c r="B81" i="3" l="1"/>
  <c r="D81" i="3"/>
  <c r="D80" i="3"/>
  <c r="C80" i="3"/>
  <c r="C82" i="3" s="1"/>
  <c r="B80" i="3"/>
  <c r="B82" i="3" l="1"/>
  <c r="D82" i="3"/>
  <c r="D144" i="3" l="1"/>
  <c r="B107" i="3"/>
  <c r="B147" i="3" s="1"/>
  <c r="C107" i="3" l="1"/>
  <c r="D107" i="3"/>
  <c r="D147" i="3" s="1"/>
  <c r="C147" i="3" l="1"/>
</calcChain>
</file>

<file path=xl/sharedStrings.xml><?xml version="1.0" encoding="utf-8"?>
<sst xmlns="http://schemas.openxmlformats.org/spreadsheetml/2006/main" count="459" uniqueCount="94">
  <si>
    <t xml:space="preserve">ВСЕГО </t>
  </si>
  <si>
    <t>ВСЕГО</t>
  </si>
  <si>
    <t>МАГИСТР</t>
  </si>
  <si>
    <t>Всего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</si>
  <si>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</si>
  <si>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</si>
  <si>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</si>
  <si>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</si>
  <si>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</si>
  <si>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</si>
  <si>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</si>
  <si>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</si>
  <si>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</si>
  <si>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</si>
  <si>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</si>
  <si>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</si>
  <si>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</si>
  <si>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</si>
  <si>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</si>
  <si>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</si>
  <si>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</si>
  <si>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</si>
  <si>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</si>
  <si>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</si>
  <si>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</si>
  <si>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</si>
  <si>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</si>
  <si>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</si>
  <si>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</si>
  <si>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</si>
  <si>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</si>
  <si>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</si>
  <si>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</si>
  <si>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</si>
  <si>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</si>
  <si>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</si>
  <si>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</si>
  <si>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</si>
  <si>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</si>
  <si>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</si>
  <si>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</si>
  <si>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</si>
  <si>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</si>
  <si>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</si>
  <si>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</si>
  <si>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</si>
  <si>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</si>
  <si>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</si>
  <si>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</si>
  <si>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</si>
  <si>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</si>
  <si>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</si>
  <si>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</si>
  <si>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</si>
  <si>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</si>
  <si>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</si>
  <si>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</si>
  <si>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</si>
  <si>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</si>
  <si>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</si>
  <si>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</si>
  <si>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</si>
  <si>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</si>
  <si>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</si>
  <si>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</si>
  <si>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</si>
  <si>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</si>
  <si>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</si>
  <si>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</si>
  <si>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</si>
  <si>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</si>
  <si>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</si>
  <si>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</si>
  <si>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</si>
  <si>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</si>
  <si>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</si>
  <si>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 xml:space="preserve">Факультет русского языка и литературы </t>
  </si>
  <si>
    <t>Гуманитарно-педагогическая академия    ( г. Ялта)</t>
  </si>
  <si>
    <t xml:space="preserve">Факультет русского языка и литературы  </t>
  </si>
  <si>
    <t>Институт "Таврическая академия"</t>
  </si>
  <si>
    <r>
      <t xml:space="preserve">Институт </t>
    </r>
    <r>
      <rPr>
        <sz val="16"/>
        <rFont val="Times New Roman"/>
        <family val="1"/>
        <charset val="204"/>
      </rPr>
      <t>"</t>
    </r>
    <r>
      <rPr>
        <b/>
        <sz val="16"/>
        <rFont val="Times New Roman"/>
        <family val="1"/>
        <charset val="204"/>
      </rPr>
      <t xml:space="preserve">Агротехнологическая академия" </t>
    </r>
  </si>
  <si>
    <t>Институт "Академия строительства и архитектуры"</t>
  </si>
  <si>
    <t>Институт "Медицинская академия имени С.И.Георгиевского"</t>
  </si>
  <si>
    <t xml:space="preserve">Институт "Агротехнологическая академия" </t>
  </si>
  <si>
    <t xml:space="preserve">Техникум гидромелиорации  и механизации сельского хозяйства </t>
  </si>
  <si>
    <t>на 01.05. 2026 года</t>
  </si>
  <si>
    <t>Сводная ведомость контингента специалитета  очной формы обучения по состоянию на 01.05.2026 года</t>
  </si>
  <si>
    <t>Сводная ведомость контингента специалитета очно- заочной формы обучения по состоянию на 01.05.2026 года</t>
  </si>
  <si>
    <t>Сводная ведомость контингента специалитета  заочной формы обучения по состоянию на 01.05.20265 года</t>
  </si>
  <si>
    <t>Сводная ведомость контингента бакалавриата и магистратуры очно-заочной  формы обучения на 01.05.2026 года</t>
  </si>
  <si>
    <t>Контингент аспирантуры   ОФО  по состоянию на 01.05.2026  г.</t>
  </si>
  <si>
    <t>Контингент Аспирантуры   ЗФО  по состоянию на 01.05.2026  г.</t>
  </si>
  <si>
    <t>Сводная ведомость контингента по Очной форме обучения КФУ имени В.И. Вернадскогона на 01.05.2026 года</t>
  </si>
  <si>
    <t>на 01.05.2026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</si>
</sst>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р.&quot;_-;\-* #,##0.00&quot;р.&quot;_-;_-* &quot;-&quot;??&quot;р.&quot;_-;_-@_-"/>
  </numFmts>
  <fonts count="54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  <font>
      <sz val="18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6"/>
      <name val="Times New Roman Cyr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8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2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3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78" xfId="14" applyFont="1" applyFill="1" applyBorder="1" applyAlignment="1">
      <alignment horizontal="center" vertical="center"/>
    </xf>
    <xf numFmtId="0" fontId="31" fillId="4" borderId="77" xfId="14" applyFont="1" applyFill="1" applyBorder="1" applyAlignment="1">
      <alignment horizontal="center" vertical="center"/>
    </xf>
    <xf numFmtId="0" fontId="31" fillId="4" borderId="76" xfId="14" applyFont="1" applyFill="1" applyBorder="1" applyAlignment="1">
      <alignment horizontal="center" vertical="center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7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6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5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39" fillId="4" borderId="66" xfId="14" applyFont="1" applyFill="1" applyBorder="1" applyAlignment="1">
      <alignment horizontal="center" vertical="center" wrapText="1"/>
    </xf>
    <xf numFmtId="0" fontId="40" fillId="6" borderId="68" xfId="3" quotePrefix="1" applyFont="1" applyFill="1" applyBorder="1" applyAlignment="1">
      <alignment horizontal="center" vertical="center" wrapText="1"/>
    </xf>
    <xf numFmtId="0" fontId="39" fillId="4" borderId="69" xfId="14" applyFont="1" applyFill="1" applyBorder="1" applyAlignment="1">
      <alignment horizontal="center" vertical="center" wrapText="1"/>
    </xf>
    <xf numFmtId="0" fontId="39" fillId="4" borderId="65" xfId="14" applyFont="1" applyFill="1" applyBorder="1" applyAlignment="1">
      <alignment horizontal="center" vertical="center" wrapText="1"/>
    </xf>
    <xf numFmtId="0" fontId="40" fillId="6" borderId="67" xfId="3" quotePrefix="1" applyFont="1" applyFill="1" applyBorder="1" applyAlignment="1">
      <alignment horizontal="center" vertical="center" wrapText="1"/>
    </xf>
    <xf numFmtId="0" fontId="39" fillId="4" borderId="70" xfId="14" applyFont="1" applyFill="1" applyBorder="1" applyAlignment="1">
      <alignment horizontal="center" vertical="center" wrapText="1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73" xfId="14" applyFont="1" applyFill="1" applyBorder="1" applyAlignment="1">
      <alignment horizontal="center" vertical="center" wrapText="1"/>
    </xf>
    <xf numFmtId="0" fontId="40" fillId="4" borderId="67" xfId="3" quotePrefix="1" applyFont="1" applyFill="1" applyBorder="1" applyAlignment="1">
      <alignment horizontal="center" vertical="center" wrapText="1"/>
    </xf>
    <xf numFmtId="0" fontId="40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3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2" fillId="4" borderId="85" xfId="0" applyFont="1" applyFill="1" applyBorder="1" applyAlignment="1">
      <alignment horizontal="left" vertical="center" wrapText="1"/>
    </xf>
    <xf numFmtId="0" fontId="17" fillId="4" borderId="85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5" fillId="4" borderId="7" xfId="13" applyFont="1" applyFill="1" applyBorder="1" applyAlignment="1">
      <alignment horizontal="center" vertical="center" wrapText="1"/>
    </xf>
    <xf numFmtId="0" fontId="35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2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6" fillId="4" borderId="94" xfId="12" applyFont="1" applyFill="1" applyBorder="1" applyAlignment="1">
      <alignment vertical="center" wrapText="1"/>
    </xf>
    <xf numFmtId="0" fontId="25" fillId="4" borderId="99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43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4" fillId="4" borderId="96" xfId="14" applyFont="1" applyFill="1" applyBorder="1" applyAlignment="1">
      <alignment horizontal="center" vertical="center" wrapText="1"/>
    </xf>
    <xf numFmtId="0" fontId="28" fillId="4" borderId="96" xfId="14" applyFont="1" applyFill="1" applyBorder="1" applyAlignment="1">
      <alignment horizontal="center" vertical="center" wrapText="1"/>
    </xf>
    <xf numFmtId="0" fontId="0" fillId="4" borderId="0" xfId="14" applyFont="1" applyFill="1" applyBorder="1"/>
    <xf numFmtId="0" fontId="25" fillId="4" borderId="74" xfId="14" applyFont="1" applyFill="1" applyBorder="1" applyAlignment="1">
      <alignment horizontal="center"/>
    </xf>
    <xf numFmtId="0" fontId="45" fillId="4" borderId="65" xfId="14" applyFont="1" applyFill="1" applyBorder="1" applyAlignment="1">
      <alignment horizontal="center" vertical="center" wrapText="1"/>
    </xf>
    <xf numFmtId="0" fontId="45" fillId="4" borderId="68" xfId="14" applyFont="1" applyFill="1" applyBorder="1" applyAlignment="1">
      <alignment horizontal="center" vertical="center" wrapText="1"/>
    </xf>
    <xf numFmtId="0" fontId="45" fillId="4" borderId="56" xfId="14" applyFont="1" applyFill="1" applyBorder="1" applyAlignment="1">
      <alignment horizontal="center" vertical="center" wrapText="1"/>
    </xf>
    <xf numFmtId="0" fontId="45" fillId="4" borderId="66" xfId="14" applyFont="1" applyFill="1" applyBorder="1" applyAlignment="1">
      <alignment horizontal="center" vertical="center" wrapText="1"/>
    </xf>
    <xf numFmtId="0" fontId="46" fillId="4" borderId="65" xfId="14" applyFont="1" applyFill="1" applyBorder="1" applyAlignment="1">
      <alignment horizontal="center" vertical="center" wrapText="1"/>
    </xf>
    <xf numFmtId="0" fontId="47" fillId="4" borderId="65" xfId="3" quotePrefix="1" applyFont="1" applyFill="1" applyBorder="1" applyAlignment="1">
      <alignment horizontal="center" vertical="center" wrapText="1"/>
    </xf>
    <xf numFmtId="0" fontId="46" fillId="4" borderId="96" xfId="14" applyFont="1" applyFill="1" applyBorder="1" applyAlignment="1">
      <alignment horizontal="center" vertical="center" wrapText="1"/>
    </xf>
    <xf numFmtId="0" fontId="48" fillId="4" borderId="0" xfId="14" applyFont="1" applyFill="1"/>
    <xf numFmtId="0" fontId="7" fillId="4" borderId="91" xfId="10" quotePrefix="1" applyFont="1" applyFill="1" applyBorder="1" applyAlignment="1">
      <alignment horizontal="center" vertical="center" wrapText="1"/>
    </xf>
    <xf numFmtId="0" fontId="7" fillId="4" borderId="90" xfId="10" quotePrefix="1" applyFont="1" applyFill="1" applyBorder="1" applyAlignment="1">
      <alignment horizontal="center" vertical="center" wrapText="1"/>
    </xf>
    <xf numFmtId="0" fontId="28" fillId="4" borderId="93" xfId="14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10" xfId="14" applyFont="1" applyFill="1" applyBorder="1" applyAlignment="1">
      <alignment horizontal="center"/>
    </xf>
    <xf numFmtId="0" fontId="2" fillId="4" borderId="66" xfId="14" applyFont="1" applyFill="1" applyBorder="1" applyAlignment="1">
      <alignment horizontal="left" wrapText="1"/>
    </xf>
    <xf numFmtId="0" fontId="24" fillId="4" borderId="111" xfId="14" applyFont="1" applyFill="1" applyBorder="1" applyAlignment="1">
      <alignment horizontal="center"/>
    </xf>
    <xf numFmtId="0" fontId="24" fillId="4" borderId="112" xfId="14" applyFont="1" applyFill="1" applyBorder="1" applyAlignment="1">
      <alignment horizontal="center"/>
    </xf>
    <xf numFmtId="0" fontId="24" fillId="4" borderId="114" xfId="14" applyFont="1" applyFill="1" applyBorder="1" applyAlignment="1">
      <alignment horizontal="center"/>
    </xf>
    <xf numFmtId="0" fontId="24" fillId="4" borderId="115" xfId="14" applyFont="1" applyFill="1" applyBorder="1" applyAlignment="1">
      <alignment horizontal="center"/>
    </xf>
    <xf numFmtId="0" fontId="23" fillId="4" borderId="114" xfId="5" quotePrefix="1" applyFont="1" applyFill="1" applyBorder="1" applyAlignment="1">
      <alignment horizontal="center" vertical="center" wrapText="1"/>
    </xf>
    <xf numFmtId="0" fontId="23" fillId="4" borderId="115" xfId="5" quotePrefix="1" applyFont="1" applyFill="1" applyBorder="1" applyAlignment="1">
      <alignment horizontal="center" vertical="center" wrapText="1"/>
    </xf>
    <xf numFmtId="0" fontId="23" fillId="4" borderId="113" xfId="5" quotePrefix="1" applyFont="1" applyFill="1" applyBorder="1" applyAlignment="1">
      <alignment horizontal="center" vertical="center" wrapText="1"/>
    </xf>
    <xf numFmtId="0" fontId="23" fillId="4" borderId="116" xfId="5" quotePrefix="1" applyFont="1" applyFill="1" applyBorder="1" applyAlignment="1">
      <alignment horizontal="left" vertical="center" wrapText="1"/>
    </xf>
    <xf numFmtId="0" fontId="23" fillId="4" borderId="110" xfId="4" quotePrefix="1" applyFont="1" applyFill="1" applyBorder="1" applyAlignment="1">
      <alignment horizontal="center" vertical="center" wrapText="1"/>
    </xf>
    <xf numFmtId="0" fontId="25" fillId="4" borderId="114" xfId="14" applyFont="1" applyFill="1" applyBorder="1" applyAlignment="1">
      <alignment horizontal="center"/>
    </xf>
    <xf numFmtId="0" fontId="25" fillId="4" borderId="116" xfId="14" applyFont="1" applyFill="1" applyBorder="1" applyAlignment="1">
      <alignment horizontal="center"/>
    </xf>
    <xf numFmtId="0" fontId="25" fillId="4" borderId="115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4" fillId="4" borderId="110" xfId="13" applyFont="1" applyFill="1" applyBorder="1" applyAlignment="1">
      <alignment horizontal="center" vertical="center"/>
    </xf>
    <xf numFmtId="0" fontId="24" fillId="4" borderId="116" xfId="12" applyFont="1" applyFill="1" applyBorder="1" applyAlignment="1">
      <alignment horizontal="center" vertical="center" wrapText="1"/>
    </xf>
    <xf numFmtId="0" fontId="24" fillId="4" borderId="112" xfId="13" applyFont="1" applyFill="1" applyBorder="1" applyAlignment="1">
      <alignment horizontal="center" vertical="center" wrapText="1"/>
    </xf>
    <xf numFmtId="0" fontId="24" fillId="4" borderId="117" xfId="13" applyFont="1" applyFill="1" applyBorder="1" applyAlignment="1">
      <alignment horizontal="center" vertical="center" wrapText="1"/>
    </xf>
    <xf numFmtId="0" fontId="25" fillId="4" borderId="106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32" fillId="4" borderId="6" xfId="0" applyFont="1" applyFill="1" applyBorder="1" applyAlignment="1">
      <alignment horizontal="left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4" fillId="4" borderId="113" xfId="14" applyFont="1" applyFill="1" applyBorder="1" applyAlignment="1">
      <alignment horizontal="center"/>
    </xf>
    <xf numFmtId="0" fontId="17" fillId="4" borderId="23" xfId="13" applyFont="1" applyFill="1" applyBorder="1" applyAlignment="1">
      <alignment vertical="center" wrapText="1"/>
    </xf>
    <xf numFmtId="0" fontId="2" fillId="4" borderId="41" xfId="0" applyFont="1" applyFill="1" applyBorder="1" applyAlignment="1">
      <alignment horizontal="left" vertical="center" wrapText="1"/>
    </xf>
    <xf numFmtId="1" fontId="16" fillId="4" borderId="0" xfId="14" applyNumberFormat="1" applyFont="1" applyFill="1"/>
    <xf numFmtId="0" fontId="49" fillId="4" borderId="101" xfId="4" quotePrefix="1" applyFont="1" applyFill="1" applyBorder="1" applyAlignment="1">
      <alignment horizontal="center" vertical="center" wrapText="1"/>
    </xf>
    <xf numFmtId="0" fontId="49" fillId="4" borderId="107" xfId="4" quotePrefix="1" applyFont="1" applyFill="1" applyBorder="1" applyAlignment="1">
      <alignment horizontal="center" vertical="center" wrapText="1"/>
    </xf>
    <xf numFmtId="0" fontId="49" fillId="4" borderId="109" xfId="4" quotePrefix="1" applyFont="1" applyFill="1" applyBorder="1" applyAlignment="1">
      <alignment horizontal="center" vertical="center" wrapText="1"/>
    </xf>
    <xf numFmtId="0" fontId="49" fillId="4" borderId="95" xfId="5" quotePrefix="1" applyFont="1" applyFill="1" applyBorder="1" applyAlignment="1">
      <alignment horizontal="center" vertical="center" wrapText="1"/>
    </xf>
    <xf numFmtId="0" fontId="49" fillId="4" borderId="16" xfId="5" quotePrefix="1" applyFont="1" applyFill="1" applyBorder="1" applyAlignment="1">
      <alignment horizontal="center" vertical="center" wrapText="1"/>
    </xf>
    <xf numFmtId="0" fontId="49" fillId="4" borderId="17" xfId="5" quotePrefix="1" applyFont="1" applyFill="1" applyBorder="1" applyAlignment="1">
      <alignment horizontal="center" vertical="center" wrapText="1"/>
    </xf>
    <xf numFmtId="0" fontId="49" fillId="4" borderId="18" xfId="5" quotePrefix="1" applyFont="1" applyFill="1" applyBorder="1" applyAlignment="1">
      <alignment horizontal="center" vertical="center" wrapText="1"/>
    </xf>
    <xf numFmtId="0" fontId="49" fillId="4" borderId="108" xfId="4" quotePrefix="1" applyFont="1" applyFill="1" applyBorder="1" applyAlignment="1">
      <alignment horizontal="center" vertical="center" wrapText="1"/>
    </xf>
    <xf numFmtId="0" fontId="49" fillId="4" borderId="104" xfId="4" quotePrefix="1" applyFont="1" applyFill="1" applyBorder="1" applyAlignment="1">
      <alignment horizontal="center" vertical="center" wrapText="1"/>
    </xf>
    <xf numFmtId="0" fontId="49" fillId="4" borderId="106" xfId="5" quotePrefix="1" applyFont="1" applyFill="1" applyBorder="1" applyAlignment="1">
      <alignment horizontal="center" vertical="center" wrapText="1"/>
    </xf>
    <xf numFmtId="0" fontId="49" fillId="4" borderId="102" xfId="5" quotePrefix="1" applyFont="1" applyFill="1" applyBorder="1" applyAlignment="1">
      <alignment horizontal="center" vertical="center" wrapText="1"/>
    </xf>
    <xf numFmtId="0" fontId="49" fillId="4" borderId="109" xfId="5" quotePrefix="1" applyFont="1" applyFill="1" applyBorder="1" applyAlignment="1">
      <alignment horizontal="center" vertical="center" wrapText="1"/>
    </xf>
    <xf numFmtId="0" fontId="49" fillId="4" borderId="99" xfId="5" quotePrefix="1" applyFont="1" applyFill="1" applyBorder="1" applyAlignment="1">
      <alignment horizontal="center" vertical="center" wrapText="1"/>
    </xf>
    <xf numFmtId="0" fontId="49" fillId="4" borderId="96" xfId="5" quotePrefix="1" applyFont="1" applyFill="1" applyBorder="1" applyAlignment="1">
      <alignment horizontal="center" vertical="center" wrapText="1"/>
    </xf>
    <xf numFmtId="0" fontId="49" fillId="4" borderId="41" xfId="5" quotePrefix="1" applyFont="1" applyFill="1" applyBorder="1" applyAlignment="1">
      <alignment horizontal="center" vertical="center" wrapText="1"/>
    </xf>
    <xf numFmtId="0" fontId="49" fillId="4" borderId="45" xfId="5" quotePrefix="1" applyFont="1" applyFill="1" applyBorder="1" applyAlignment="1">
      <alignment horizontal="center" vertical="center" wrapText="1"/>
    </xf>
    <xf numFmtId="0" fontId="49" fillId="4" borderId="19" xfId="5" quotePrefix="1" applyFont="1" applyFill="1" applyBorder="1" applyAlignment="1">
      <alignment horizontal="center" vertical="center" wrapText="1"/>
    </xf>
    <xf numFmtId="0" fontId="33" fillId="4" borderId="110" xfId="4" quotePrefix="1" applyFont="1" applyFill="1" applyBorder="1" applyAlignment="1">
      <alignment horizontal="center" vertical="center" wrapText="1"/>
    </xf>
    <xf numFmtId="0" fontId="33" fillId="4" borderId="10" xfId="4" quotePrefix="1" applyFont="1" applyFill="1" applyBorder="1" applyAlignment="1">
      <alignment horizontal="center" vertical="center"/>
    </xf>
    <xf numFmtId="0" fontId="33" fillId="4" borderId="14" xfId="4" quotePrefix="1" applyFont="1" applyFill="1" applyBorder="1" applyAlignment="1">
      <alignment horizontal="center" vertical="center" wrapText="1"/>
    </xf>
    <xf numFmtId="0" fontId="33" fillId="4" borderId="10" xfId="4" quotePrefix="1" applyFont="1" applyFill="1" applyBorder="1" applyAlignment="1">
      <alignment horizontal="center" vertical="center" wrapText="1"/>
    </xf>
    <xf numFmtId="0" fontId="33" fillId="4" borderId="11" xfId="4" quotePrefix="1" applyFont="1" applyFill="1" applyBorder="1" applyAlignment="1">
      <alignment horizontal="center" vertical="center" wrapText="1"/>
    </xf>
    <xf numFmtId="0" fontId="33" fillId="4" borderId="58" xfId="5" quotePrefix="1" applyFont="1" applyFill="1" applyBorder="1" applyAlignment="1">
      <alignment horizontal="center" vertical="center" wrapText="1"/>
    </xf>
    <xf numFmtId="0" fontId="33" fillId="4" borderId="8" xfId="5" quotePrefix="1" applyFont="1" applyFill="1" applyBorder="1" applyAlignment="1">
      <alignment horizontal="center" vertical="center" wrapText="1"/>
    </xf>
    <xf numFmtId="0" fontId="33" fillId="4" borderId="11" xfId="5" quotePrefix="1" applyFont="1" applyFill="1" applyBorder="1" applyAlignment="1">
      <alignment horizontal="center" vertical="center" wrapText="1"/>
    </xf>
    <xf numFmtId="0" fontId="24" fillId="4" borderId="114" xfId="12" applyFont="1" applyFill="1" applyBorder="1" applyAlignment="1">
      <alignment horizontal="center" vertical="center" wrapText="1"/>
    </xf>
    <xf numFmtId="0" fontId="24" fillId="4" borderId="115" xfId="12" applyFont="1" applyFill="1" applyBorder="1" applyAlignment="1">
      <alignment horizontal="center" vertical="center" wrapText="1"/>
    </xf>
    <xf numFmtId="0" fontId="33" fillId="4" borderId="113" xfId="5" quotePrefix="1" applyFont="1" applyFill="1" applyBorder="1" applyAlignment="1">
      <alignment horizontal="center" vertical="center" wrapText="1"/>
    </xf>
    <xf numFmtId="0" fontId="33" fillId="4" borderId="117" xfId="5" quotePrefix="1" applyFont="1" applyFill="1" applyBorder="1" applyAlignment="1">
      <alignment horizontal="center" vertical="center" wrapText="1"/>
    </xf>
    <xf numFmtId="0" fontId="33" fillId="4" borderId="15" xfId="5" quotePrefix="1" applyFont="1" applyFill="1" applyBorder="1" applyAlignment="1">
      <alignment horizontal="center" vertical="center" wrapText="1"/>
    </xf>
    <xf numFmtId="0" fontId="3" fillId="4" borderId="101" xfId="5" quotePrefix="1" applyFont="1" applyFill="1" applyBorder="1" applyAlignment="1">
      <alignment horizontal="center" vertical="center" wrapText="1"/>
    </xf>
    <xf numFmtId="0" fontId="3" fillId="4" borderId="102" xfId="5" quotePrefix="1" applyFont="1" applyFill="1" applyBorder="1" applyAlignment="1">
      <alignment horizontal="center" vertical="center" wrapText="1"/>
    </xf>
    <xf numFmtId="0" fontId="3" fillId="4" borderId="103" xfId="5" quotePrefix="1" applyFont="1" applyFill="1" applyBorder="1" applyAlignment="1">
      <alignment horizontal="center" vertical="center" wrapText="1"/>
    </xf>
    <xf numFmtId="0" fontId="50" fillId="4" borderId="101" xfId="4" quotePrefix="1" applyFont="1" applyFill="1" applyBorder="1" applyAlignment="1">
      <alignment horizontal="center" vertical="center" wrapText="1"/>
    </xf>
    <xf numFmtId="0" fontId="50" fillId="4" borderId="107" xfId="4" quotePrefix="1" applyFont="1" applyFill="1" applyBorder="1" applyAlignment="1">
      <alignment horizontal="center" vertical="center" wrapText="1"/>
    </xf>
    <xf numFmtId="0" fontId="50" fillId="4" borderId="109" xfId="4" quotePrefix="1" applyFont="1" applyFill="1" applyBorder="1" applyAlignment="1">
      <alignment horizontal="center" vertical="center" wrapText="1"/>
    </xf>
    <xf numFmtId="0" fontId="50" fillId="4" borderId="94" xfId="5" quotePrefix="1" applyFont="1" applyFill="1" applyBorder="1" applyAlignment="1">
      <alignment horizontal="center" vertical="center" wrapText="1"/>
    </xf>
    <xf numFmtId="0" fontId="50" fillId="4" borderId="95" xfId="5" quotePrefix="1" applyFont="1" applyFill="1" applyBorder="1" applyAlignment="1">
      <alignment horizontal="center" vertical="center" wrapText="1"/>
    </xf>
    <xf numFmtId="0" fontId="50" fillId="4" borderId="93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50" fillId="4" borderId="25" xfId="4" quotePrefix="1" applyFont="1" applyFill="1" applyBorder="1" applyAlignment="1">
      <alignment horizontal="center" vertical="center" wrapText="1"/>
    </xf>
    <xf numFmtId="0" fontId="50" fillId="4" borderId="24" xfId="4" quotePrefix="1" applyFont="1" applyFill="1" applyBorder="1" applyAlignment="1">
      <alignment horizontal="center" vertical="center" wrapText="1"/>
    </xf>
    <xf numFmtId="0" fontId="50" fillId="4" borderId="30" xfId="5" quotePrefix="1" applyFont="1" applyFill="1" applyBorder="1" applyAlignment="1">
      <alignment horizontal="center" vertical="center" wrapText="1"/>
    </xf>
    <xf numFmtId="0" fontId="50" fillId="4" borderId="27" xfId="5" quotePrefix="1" applyFont="1" applyFill="1" applyBorder="1" applyAlignment="1">
      <alignment horizontal="center" vertical="center" wrapText="1"/>
    </xf>
    <xf numFmtId="0" fontId="50" fillId="4" borderId="34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50" fillId="4" borderId="26" xfId="4" quotePrefix="1" applyFont="1" applyFill="1" applyBorder="1" applyAlignment="1">
      <alignment horizontal="center" vertical="center" wrapText="1"/>
    </xf>
    <xf numFmtId="0" fontId="50" fillId="4" borderId="26" xfId="5" quotePrefix="1" applyFont="1" applyFill="1" applyBorder="1" applyAlignment="1">
      <alignment horizontal="center" vertical="center" wrapText="1"/>
    </xf>
    <xf numFmtId="0" fontId="50" fillId="4" borderId="33" xfId="5" quotePrefix="1" applyFont="1" applyFill="1" applyBorder="1" applyAlignment="1">
      <alignment horizontal="center" vertical="center" wrapText="1"/>
    </xf>
    <xf numFmtId="0" fontId="50" fillId="4" borderId="28" xfId="5" quotePrefix="1" applyFont="1" applyFill="1" applyBorder="1" applyAlignment="1">
      <alignment horizontal="center" vertical="center" wrapText="1"/>
    </xf>
    <xf numFmtId="0" fontId="50" fillId="4" borderId="32" xfId="5" quotePrefix="1" applyFont="1" applyFill="1" applyBorder="1" applyAlignment="1">
      <alignment horizontal="center" vertical="center" wrapText="1"/>
    </xf>
    <xf numFmtId="0" fontId="50" fillId="4" borderId="27" xfId="4" quotePrefix="1" applyFont="1" applyFill="1" applyBorder="1" applyAlignment="1">
      <alignment horizontal="center" vertical="center" textRotation="255" wrapText="1"/>
    </xf>
    <xf numFmtId="0" fontId="50" fillId="4" borderId="26" xfId="4" quotePrefix="1" applyFont="1" applyFill="1" applyBorder="1" applyAlignment="1">
      <alignment horizontal="center" vertical="center" textRotation="255" wrapText="1"/>
    </xf>
    <xf numFmtId="0" fontId="50" fillId="4" borderId="32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5" xfId="5" quotePrefix="1" applyFont="1" applyFill="1" applyBorder="1" applyAlignment="1">
      <alignment horizontal="center" vertical="center" wrapText="1"/>
    </xf>
    <xf numFmtId="0" fontId="50" fillId="4" borderId="39" xfId="5" quotePrefix="1" applyFont="1" applyFill="1" applyBorder="1" applyAlignment="1">
      <alignment horizontal="center" vertical="center" wrapText="1"/>
    </xf>
    <xf numFmtId="0" fontId="50" fillId="4" borderId="13" xfId="5" quotePrefix="1" applyFont="1" applyFill="1" applyBorder="1" applyAlignment="1">
      <alignment horizontal="center" vertical="center" wrapText="1"/>
    </xf>
    <xf numFmtId="0" fontId="50" fillId="4" borderId="40" xfId="5" quotePrefix="1" applyFont="1" applyFill="1" applyBorder="1" applyAlignment="1">
      <alignment horizontal="center" vertical="center" wrapText="1"/>
    </xf>
    <xf numFmtId="0" fontId="50" fillId="4" borderId="38" xfId="5" quotePrefix="1" applyFont="1" applyFill="1" applyBorder="1" applyAlignment="1">
      <alignment horizontal="center" vertical="center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47" xfId="4" quotePrefix="1" applyFont="1" applyFill="1" applyBorder="1" applyAlignment="1">
      <alignment horizontal="center" vertical="center" textRotation="255" wrapText="1"/>
    </xf>
    <xf numFmtId="0" fontId="50" fillId="4" borderId="18" xfId="4" quotePrefix="1" applyFont="1" applyFill="1" applyBorder="1" applyAlignment="1">
      <alignment horizontal="center" vertical="center" textRotation="255" wrapText="1"/>
    </xf>
    <xf numFmtId="0" fontId="50" fillId="4" borderId="16" xfId="5" quotePrefix="1" applyFont="1" applyFill="1" applyBorder="1" applyAlignment="1">
      <alignment horizontal="center" vertical="center" wrapText="1"/>
    </xf>
    <xf numFmtId="0" fontId="50" fillId="4" borderId="17" xfId="5" quotePrefix="1" applyFont="1" applyFill="1" applyBorder="1" applyAlignment="1">
      <alignment horizontal="center" vertical="center" wrapText="1"/>
    </xf>
    <xf numFmtId="0" fontId="50" fillId="4" borderId="18" xfId="5" quotePrefix="1" applyFont="1" applyFill="1" applyBorder="1" applyAlignment="1">
      <alignment horizontal="center" vertical="center" wrapText="1"/>
    </xf>
    <xf numFmtId="0" fontId="51" fillId="4" borderId="101" xfId="12" applyFont="1" applyFill="1" applyBorder="1" applyAlignment="1">
      <alignment horizontal="center" vertical="center" wrapText="1"/>
    </xf>
    <xf numFmtId="0" fontId="51" fillId="4" borderId="102" xfId="12" applyFont="1" applyFill="1" applyBorder="1" applyAlignment="1">
      <alignment horizontal="center" vertical="center" wrapText="1"/>
    </xf>
    <xf numFmtId="0" fontId="51" fillId="4" borderId="103" xfId="12" applyFont="1" applyFill="1" applyBorder="1" applyAlignment="1">
      <alignment horizontal="center" vertical="center" wrapText="1"/>
    </xf>
    <xf numFmtId="0" fontId="51" fillId="4" borderId="104" xfId="12" applyFont="1" applyFill="1" applyBorder="1" applyAlignment="1">
      <alignment horizontal="center" vertical="center" wrapText="1"/>
    </xf>
    <xf numFmtId="0" fontId="50" fillId="4" borderId="29" xfId="5" quotePrefix="1" applyFont="1" applyFill="1" applyBorder="1" applyAlignment="1">
      <alignment horizontal="center" vertical="center" wrapText="1"/>
    </xf>
    <xf numFmtId="0" fontId="50" fillId="4" borderId="49" xfId="5" quotePrefix="1" applyFont="1" applyFill="1" applyBorder="1" applyAlignment="1">
      <alignment horizontal="center" vertical="center" wrapText="1"/>
    </xf>
    <xf numFmtId="0" fontId="51" fillId="4" borderId="26" xfId="12" applyFont="1" applyFill="1" applyBorder="1" applyAlignment="1">
      <alignment horizontal="center" vertical="center" wrapText="1"/>
    </xf>
    <xf numFmtId="0" fontId="51" fillId="4" borderId="27" xfId="12" applyFont="1" applyFill="1" applyBorder="1" applyAlignment="1">
      <alignment horizontal="center" vertical="center" wrapText="1"/>
    </xf>
    <xf numFmtId="0" fontId="51" fillId="4" borderId="33" xfId="12" applyFont="1" applyFill="1" applyBorder="1" applyAlignment="1">
      <alignment horizontal="center" vertical="center" wrapText="1"/>
    </xf>
    <xf numFmtId="0" fontId="51" fillId="4" borderId="28" xfId="12" applyFont="1" applyFill="1" applyBorder="1" applyAlignment="1">
      <alignment horizontal="center" vertical="center" wrapText="1"/>
    </xf>
    <xf numFmtId="0" fontId="51" fillId="4" borderId="32" xfId="12" applyFont="1" applyFill="1" applyBorder="1" applyAlignment="1">
      <alignment horizontal="center" vertical="center" wrapText="1"/>
    </xf>
    <xf numFmtId="0" fontId="50" fillId="4" borderId="25" xfId="5" quotePrefix="1" applyFont="1" applyFill="1" applyBorder="1" applyAlignment="1">
      <alignment horizontal="center" vertical="center" wrapText="1"/>
    </xf>
    <xf numFmtId="0" fontId="51" fillId="4" borderId="35" xfId="12" applyFont="1" applyFill="1" applyBorder="1" applyAlignment="1">
      <alignment horizontal="center" vertical="center" wrapText="1"/>
    </xf>
    <xf numFmtId="0" fontId="51" fillId="4" borderId="39" xfId="12" applyFont="1" applyFill="1" applyBorder="1" applyAlignment="1">
      <alignment horizontal="center" vertical="center" wrapText="1"/>
    </xf>
    <xf numFmtId="0" fontId="51" fillId="4" borderId="13" xfId="12" applyFont="1" applyFill="1" applyBorder="1" applyAlignment="1">
      <alignment horizontal="center" vertical="center" wrapText="1"/>
    </xf>
    <xf numFmtId="0" fontId="51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51" fillId="4" borderId="59" xfId="12" applyFont="1" applyFill="1" applyBorder="1" applyAlignment="1">
      <alignment horizontal="center" vertical="center" wrapText="1"/>
    </xf>
    <xf numFmtId="0" fontId="51" fillId="4" borderId="42" xfId="12" applyFont="1" applyFill="1" applyBorder="1" applyAlignment="1">
      <alignment horizontal="center" vertical="center" wrapText="1"/>
    </xf>
    <xf numFmtId="0" fontId="51" fillId="4" borderId="12" xfId="12" applyFont="1" applyFill="1" applyBorder="1" applyAlignment="1">
      <alignment horizontal="center" vertical="center" wrapText="1"/>
    </xf>
    <xf numFmtId="0" fontId="51" fillId="4" borderId="43" xfId="12" applyFont="1" applyFill="1" applyBorder="1" applyAlignment="1">
      <alignment horizontal="center" vertical="center" wrapText="1"/>
    </xf>
    <xf numFmtId="0" fontId="50" fillId="4" borderId="44" xfId="5" quotePrefix="1" applyFont="1" applyFill="1" applyBorder="1" applyAlignment="1">
      <alignment horizontal="center" vertical="center" wrapText="1"/>
    </xf>
    <xf numFmtId="0" fontId="50" fillId="4" borderId="12" xfId="5" quotePrefix="1" applyFont="1" applyFill="1" applyBorder="1" applyAlignment="1">
      <alignment horizontal="center" vertical="center" wrapText="1"/>
    </xf>
    <xf numFmtId="0" fontId="50" fillId="4" borderId="79" xfId="5" quotePrefix="1" applyFont="1" applyFill="1" applyBorder="1" applyAlignment="1">
      <alignment horizontal="center" vertical="center" wrapText="1"/>
    </xf>
    <xf numFmtId="0" fontId="50" fillId="4" borderId="100" xfId="5" quotePrefix="1" applyFont="1" applyFill="1" applyBorder="1" applyAlignment="1">
      <alignment horizontal="center" vertical="center" wrapText="1"/>
    </xf>
    <xf numFmtId="0" fontId="51" fillId="4" borderId="41" xfId="12" applyFont="1" applyFill="1" applyBorder="1" applyAlignment="1">
      <alignment horizontal="center" vertical="center" wrapText="1"/>
    </xf>
    <xf numFmtId="0" fontId="51" fillId="4" borderId="17" xfId="12" applyFont="1" applyFill="1" applyBorder="1" applyAlignment="1">
      <alignment horizontal="center" vertical="center" wrapText="1"/>
    </xf>
    <xf numFmtId="0" fontId="51" fillId="4" borderId="45" xfId="12" applyFont="1" applyFill="1" applyBorder="1" applyAlignment="1">
      <alignment horizontal="center" vertical="center" wrapText="1"/>
    </xf>
    <xf numFmtId="0" fontId="51" fillId="4" borderId="19" xfId="12" applyFont="1" applyFill="1" applyBorder="1" applyAlignment="1">
      <alignment horizontal="center" vertical="center" wrapText="1"/>
    </xf>
    <xf numFmtId="0" fontId="51" fillId="4" borderId="99" xfId="12" applyFont="1" applyFill="1" applyBorder="1" applyAlignment="1">
      <alignment horizontal="center" vertical="center" wrapText="1"/>
    </xf>
    <xf numFmtId="0" fontId="51" fillId="4" borderId="95" xfId="12" applyFont="1" applyFill="1" applyBorder="1" applyAlignment="1">
      <alignment horizontal="center" vertical="center" wrapText="1"/>
    </xf>
    <xf numFmtId="0" fontId="51" fillId="4" borderId="97" xfId="12" applyFont="1" applyFill="1" applyBorder="1" applyAlignment="1">
      <alignment horizontal="center" vertical="center" wrapText="1"/>
    </xf>
    <xf numFmtId="0" fontId="51" fillId="4" borderId="96" xfId="12" applyFont="1" applyFill="1" applyBorder="1" applyAlignment="1">
      <alignment horizontal="center" vertical="center" wrapText="1"/>
    </xf>
    <xf numFmtId="0" fontId="50" fillId="4" borderId="98" xfId="5" quotePrefix="1" applyFont="1" applyFill="1" applyBorder="1" applyAlignment="1">
      <alignment horizontal="center" vertical="center" wrapText="1"/>
    </xf>
    <xf numFmtId="0" fontId="50" fillId="4" borderId="97" xfId="5" quotePrefix="1" applyFont="1" applyFill="1" applyBorder="1" applyAlignment="1">
      <alignment horizontal="center" vertical="center" wrapText="1"/>
    </xf>
    <xf numFmtId="0" fontId="50" fillId="4" borderId="105" xfId="5" quotePrefix="1" applyFont="1" applyFill="1" applyBorder="1" applyAlignment="1">
      <alignment horizontal="center" vertical="center" wrapText="1"/>
    </xf>
    <xf numFmtId="0" fontId="51" fillId="4" borderId="26" xfId="0" applyFont="1" applyFill="1" applyBorder="1" applyAlignment="1">
      <alignment horizontal="center" vertical="center" wrapText="1"/>
    </xf>
    <xf numFmtId="0" fontId="51" fillId="4" borderId="27" xfId="0" applyFont="1" applyFill="1" applyBorder="1" applyAlignment="1">
      <alignment horizontal="center" vertical="center" wrapText="1"/>
    </xf>
    <xf numFmtId="0" fontId="51" fillId="4" borderId="33" xfId="0" applyFont="1" applyFill="1" applyBorder="1" applyAlignment="1">
      <alignment horizontal="center" vertical="center" wrapText="1"/>
    </xf>
    <xf numFmtId="0" fontId="51" fillId="4" borderId="41" xfId="0" applyFont="1" applyFill="1" applyBorder="1" applyAlignment="1">
      <alignment horizontal="center" vertical="center" wrapText="1"/>
    </xf>
    <xf numFmtId="0" fontId="51" fillId="4" borderId="17" xfId="0" applyFont="1" applyFill="1" applyBorder="1" applyAlignment="1">
      <alignment horizontal="center" vertical="center" wrapText="1"/>
    </xf>
    <xf numFmtId="0" fontId="51" fillId="4" borderId="45" xfId="0" applyFont="1" applyFill="1" applyBorder="1" applyAlignment="1">
      <alignment horizontal="center" vertical="center" wrapText="1"/>
    </xf>
    <xf numFmtId="0" fontId="50" fillId="4" borderId="41" xfId="5" quotePrefix="1" applyFont="1" applyFill="1" applyBorder="1" applyAlignment="1">
      <alignment horizontal="center" vertical="center" wrapText="1"/>
    </xf>
    <xf numFmtId="0" fontId="50" fillId="4" borderId="19" xfId="5" quotePrefix="1" applyFont="1" applyFill="1" applyBorder="1" applyAlignment="1">
      <alignment horizontal="center" vertical="center" wrapText="1"/>
    </xf>
    <xf numFmtId="0" fontId="25" fillId="4" borderId="3" xfId="14" applyFont="1" applyFill="1" applyBorder="1" applyAlignment="1">
      <alignment horizontal="center"/>
    </xf>
    <xf numFmtId="0" fontId="24" fillId="4" borderId="3" xfId="14" applyFont="1" applyFill="1" applyBorder="1" applyAlignment="1">
      <alignment horizontal="center"/>
    </xf>
    <xf numFmtId="0" fontId="28" fillId="4" borderId="80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93" xfId="13" applyFont="1" applyFill="1" applyBorder="1" applyAlignment="1">
      <alignment horizontal="center" vertical="center"/>
    </xf>
    <xf numFmtId="0" fontId="28" fillId="4" borderId="90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vertical="center" wrapText="1"/>
    </xf>
    <xf numFmtId="0" fontId="41" fillId="4" borderId="14" xfId="0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5" borderId="87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89" xfId="10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9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4" fillId="4" borderId="40" xfId="14" applyFont="1" applyFill="1" applyBorder="1" applyAlignment="1">
      <alignment horizontal="center" vertical="center" wrapText="1"/>
    </xf>
    <xf numFmtId="0" fontId="34" fillId="4" borderId="43" xfId="14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94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3" xfId="2" quotePrefix="1" applyFont="1" applyFill="1" applyBorder="1" applyAlignment="1">
      <alignment horizontal="center" vertical="center" wrapText="1"/>
    </xf>
    <xf numFmtId="0" fontId="7" fillId="4" borderId="94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3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2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0" xfId="14" applyFont="1" applyFill="1" applyAlignment="1">
      <alignment horizontal="center"/>
    </xf>
    <xf numFmtId="0" fontId="34" fillId="4" borderId="94" xfId="14" applyFont="1" applyFill="1" applyBorder="1" applyAlignment="1">
      <alignment horizontal="center" vertical="center"/>
    </xf>
    <xf numFmtId="0" fontId="34" fillId="4" borderId="55" xfId="14" applyFont="1" applyFill="1" applyBorder="1" applyAlignment="1">
      <alignment horizontal="center" vertical="center"/>
    </xf>
    <xf numFmtId="0" fontId="34" fillId="4" borderId="93" xfId="14" applyFont="1" applyFill="1" applyBorder="1" applyAlignment="1">
      <alignment horizontal="center" vertical="center"/>
    </xf>
    <xf numFmtId="0" fontId="34" fillId="4" borderId="58" xfId="14" applyFont="1" applyFill="1" applyBorder="1" applyAlignment="1">
      <alignment horizontal="center" vertical="center"/>
    </xf>
    <xf numFmtId="0" fontId="34" fillId="4" borderId="14" xfId="14" applyFont="1" applyFill="1" applyBorder="1" applyAlignment="1">
      <alignment horizontal="center" vertical="center"/>
    </xf>
    <xf numFmtId="0" fontId="34" fillId="4" borderId="11" xfId="14" applyFont="1" applyFill="1" applyBorder="1" applyAlignment="1">
      <alignment horizontal="center" vertical="center"/>
    </xf>
    <xf numFmtId="0" fontId="28" fillId="4" borderId="78" xfId="14" applyFont="1" applyFill="1" applyBorder="1" applyAlignment="1">
      <alignment horizontal="center" vertical="center"/>
    </xf>
    <xf numFmtId="0" fontId="28" fillId="4" borderId="77" xfId="14" applyFont="1" applyFill="1" applyBorder="1" applyAlignment="1">
      <alignment horizontal="center" vertical="center"/>
    </xf>
    <xf numFmtId="0" fontId="28" fillId="4" borderId="76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1" xfId="14" applyFont="1" applyFill="1" applyBorder="1" applyAlignment="1">
      <alignment horizontal="center" vertical="center" wrapText="1"/>
    </xf>
    <xf numFmtId="0" fontId="35" fillId="4" borderId="92" xfId="14" applyFont="1" applyFill="1" applyBorder="1" applyAlignment="1">
      <alignment horizontal="center" vertical="center"/>
    </xf>
    <xf numFmtId="0" fontId="34" fillId="4" borderId="57" xfId="14" applyFont="1" applyFill="1" applyBorder="1" applyAlignment="1">
      <alignment horizontal="center" vertical="center"/>
    </xf>
    <xf numFmtId="0" fontId="34" fillId="4" borderId="60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8" fillId="4" borderId="56" xfId="14" applyFont="1" applyFill="1" applyBorder="1" applyAlignment="1">
      <alignment horizontal="center" vertical="center" wrapText="1"/>
    </xf>
    <xf numFmtId="0" fontId="38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38" fillId="4" borderId="96" xfId="14" applyFont="1" applyFill="1" applyBorder="1" applyAlignment="1">
      <alignment horizontal="center" vertical="center" wrapText="1"/>
    </xf>
    <xf numFmtId="0" fontId="23" fillId="4" borderId="92" xfId="1" applyFont="1" applyFill="1" applyBorder="1" applyAlignment="1">
      <alignment horizontal="center" vertical="center" wrapText="1"/>
    </xf>
    <xf numFmtId="0" fontId="52" fillId="4" borderId="102" xfId="14" applyFont="1" applyFill="1" applyBorder="1" applyAlignment="1">
      <alignment horizontal="center"/>
    </xf>
    <xf numFmtId="0" fontId="52" fillId="4" borderId="107" xfId="14" applyFont="1" applyFill="1" applyBorder="1" applyAlignment="1">
      <alignment horizontal="center"/>
    </xf>
    <xf numFmtId="0" fontId="52" fillId="4" borderId="99" xfId="14" applyFont="1" applyFill="1" applyBorder="1" applyAlignment="1">
      <alignment horizontal="center"/>
    </xf>
    <xf numFmtId="0" fontId="52" fillId="4" borderId="95" xfId="14" applyFont="1" applyFill="1" applyBorder="1" applyAlignment="1">
      <alignment horizontal="center"/>
    </xf>
    <xf numFmtId="0" fontId="52" fillId="4" borderId="96" xfId="14" applyFont="1" applyFill="1" applyBorder="1" applyAlignment="1">
      <alignment horizontal="center"/>
    </xf>
    <xf numFmtId="0" fontId="52" fillId="4" borderId="101" xfId="14" applyFont="1" applyFill="1" applyBorder="1" applyAlignment="1">
      <alignment horizontal="center"/>
    </xf>
    <xf numFmtId="0" fontId="52" fillId="4" borderId="104" xfId="14" applyFont="1" applyFill="1" applyBorder="1" applyAlignment="1">
      <alignment horizontal="center"/>
    </xf>
    <xf numFmtId="0" fontId="52" fillId="4" borderId="21" xfId="14" applyFont="1" applyFill="1" applyBorder="1" applyAlignment="1">
      <alignment horizontal="center"/>
    </xf>
    <xf numFmtId="0" fontId="52" fillId="4" borderId="22" xfId="14" applyFont="1" applyFill="1" applyBorder="1" applyAlignment="1">
      <alignment horizontal="center"/>
    </xf>
    <xf numFmtId="0" fontId="52" fillId="4" borderId="23" xfId="14" applyFont="1" applyFill="1" applyBorder="1" applyAlignment="1">
      <alignment horizontal="center"/>
    </xf>
    <xf numFmtId="0" fontId="52" fillId="4" borderId="26" xfId="14" applyFont="1" applyFill="1" applyBorder="1" applyAlignment="1">
      <alignment horizontal="center"/>
    </xf>
    <xf numFmtId="0" fontId="52" fillId="4" borderId="27" xfId="14" applyFont="1" applyFill="1" applyBorder="1" applyAlignment="1">
      <alignment horizontal="center"/>
    </xf>
    <xf numFmtId="0" fontId="52" fillId="4" borderId="28" xfId="14" applyFont="1" applyFill="1" applyBorder="1" applyAlignment="1">
      <alignment horizontal="center"/>
    </xf>
    <xf numFmtId="0" fontId="52" fillId="4" borderId="24" xfId="14" applyFont="1" applyFill="1" applyBorder="1" applyAlignment="1">
      <alignment horizontal="center"/>
    </xf>
    <xf numFmtId="0" fontId="52" fillId="4" borderId="30" xfId="14" applyFont="1" applyFill="1" applyBorder="1" applyAlignment="1">
      <alignment horizontal="center"/>
    </xf>
    <xf numFmtId="0" fontId="52" fillId="4" borderId="31" xfId="14" applyFont="1" applyFill="1" applyBorder="1" applyAlignment="1">
      <alignment horizontal="center"/>
    </xf>
    <xf numFmtId="0" fontId="52" fillId="4" borderId="32" xfId="14" applyFont="1" applyFill="1" applyBorder="1" applyAlignment="1">
      <alignment horizontal="center"/>
    </xf>
    <xf numFmtId="0" fontId="52" fillId="4" borderId="34" xfId="14" applyFont="1" applyFill="1" applyBorder="1" applyAlignment="1">
      <alignment horizontal="center"/>
    </xf>
    <xf numFmtId="0" fontId="52" fillId="4" borderId="36" xfId="14" applyFont="1" applyFill="1" applyBorder="1" applyAlignment="1">
      <alignment horizontal="center"/>
    </xf>
    <xf numFmtId="0" fontId="52" fillId="4" borderId="38" xfId="14" applyFont="1" applyFill="1" applyBorder="1" applyAlignment="1">
      <alignment horizontal="center"/>
    </xf>
    <xf numFmtId="0" fontId="52" fillId="4" borderId="39" xfId="14" applyFont="1" applyFill="1" applyBorder="1" applyAlignment="1">
      <alignment horizontal="center"/>
    </xf>
    <xf numFmtId="0" fontId="52" fillId="4" borderId="40" xfId="14" applyFont="1" applyFill="1" applyBorder="1" applyAlignment="1">
      <alignment horizontal="center"/>
    </xf>
    <xf numFmtId="0" fontId="52" fillId="4" borderId="13" xfId="14" applyFont="1" applyFill="1" applyBorder="1" applyAlignment="1">
      <alignment horizontal="center"/>
    </xf>
    <xf numFmtId="0" fontId="52" fillId="4" borderId="74" xfId="14" applyFont="1" applyFill="1" applyBorder="1" applyAlignment="1">
      <alignment horizontal="center"/>
    </xf>
    <xf numFmtId="0" fontId="52" fillId="4" borderId="35" xfId="14" applyFont="1" applyFill="1" applyBorder="1" applyAlignment="1">
      <alignment horizontal="center"/>
    </xf>
    <xf numFmtId="0" fontId="52" fillId="4" borderId="41" xfId="14" applyFont="1" applyFill="1" applyBorder="1" applyAlignment="1">
      <alignment horizontal="center"/>
    </xf>
    <xf numFmtId="0" fontId="52" fillId="4" borderId="17" xfId="14" applyFont="1" applyFill="1" applyBorder="1" applyAlignment="1">
      <alignment horizontal="center"/>
    </xf>
    <xf numFmtId="0" fontId="52" fillId="4" borderId="19" xfId="14" applyFont="1" applyFill="1" applyBorder="1" applyAlignment="1">
      <alignment horizontal="center"/>
    </xf>
    <xf numFmtId="0" fontId="52" fillId="4" borderId="94" xfId="14" applyFont="1" applyFill="1" applyBorder="1" applyAlignment="1">
      <alignment horizontal="center"/>
    </xf>
    <xf numFmtId="0" fontId="53" fillId="4" borderId="111" xfId="14" applyFont="1" applyFill="1" applyBorder="1" applyAlignment="1">
      <alignment horizontal="center"/>
    </xf>
    <xf numFmtId="0" fontId="53" fillId="4" borderId="110" xfId="14" applyFont="1" applyFill="1" applyBorder="1" applyAlignment="1">
      <alignment horizontal="center"/>
    </xf>
    <xf numFmtId="0" fontId="53" fillId="4" borderId="15" xfId="14" applyFont="1" applyFill="1" applyBorder="1" applyAlignment="1">
      <alignment horizontal="center"/>
    </xf>
    <xf numFmtId="0" fontId="52" fillId="4" borderId="103" xfId="14" applyFont="1" applyFill="1" applyBorder="1" applyAlignment="1">
      <alignment horizontal="center"/>
    </xf>
    <xf numFmtId="0" fontId="52" fillId="4" borderId="93" xfId="14" applyFont="1" applyFill="1" applyBorder="1" applyAlignment="1">
      <alignment horizontal="center"/>
    </xf>
    <xf numFmtId="0" fontId="52" fillId="4" borderId="61" xfId="14" applyFont="1" applyFill="1" applyBorder="1" applyAlignment="1">
      <alignment horizontal="center"/>
    </xf>
    <xf numFmtId="0" fontId="52" fillId="4" borderId="45" xfId="14" applyFont="1" applyFill="1" applyBorder="1" applyAlignment="1">
      <alignment horizontal="center"/>
    </xf>
    <xf numFmtId="0" fontId="52" fillId="4" borderId="47" xfId="14" applyFont="1" applyFill="1" applyBorder="1" applyAlignment="1">
      <alignment horizontal="center"/>
    </xf>
  </cellXfs>
  <cellStyles count="15">
    <cellStyle name="S0" xfId="1" xr:uid="{00000000-0005-0000-0000-000000000000}"/>
    <cellStyle name="S0 2" xfId="2" xr:uid="{00000000-0005-0000-0000-000001000000}"/>
    <cellStyle name="S1" xfId="3" xr:uid="{00000000-0005-0000-0000-000002000000}"/>
    <cellStyle name="S1 2" xfId="4" xr:uid="{00000000-0005-0000-0000-000003000000}"/>
    <cellStyle name="S11" xfId="5" xr:uid="{00000000-0005-0000-0000-000004000000}"/>
    <cellStyle name="S13" xfId="6" xr:uid="{00000000-0005-0000-0000-000005000000}"/>
    <cellStyle name="S2" xfId="7" xr:uid="{00000000-0005-0000-0000-000006000000}"/>
    <cellStyle name="S2 2" xfId="8" xr:uid="{00000000-0005-0000-0000-000007000000}"/>
    <cellStyle name="S3" xfId="9" xr:uid="{00000000-0005-0000-0000-000008000000}"/>
    <cellStyle name="S3 2" xfId="10" xr:uid="{00000000-0005-0000-0000-000009000000}"/>
    <cellStyle name="Денежный" xfId="11" builtinId="4"/>
    <cellStyle name="Обычный" xfId="0" builtinId="0"/>
    <cellStyle name="Обычный 2" xfId="12" xr:uid="{00000000-0005-0000-0000-00000C000000}"/>
    <cellStyle name="Обычный 2 2" xfId="13" xr:uid="{00000000-0005-0000-0000-00000D000000}"/>
    <cellStyle name="Обычный 3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0000"/>
  </sheetPr>
  <dimension ref="A1:AM152"/>
  <sheetViews>
    <sheetView tabSelected="1" view="pageBreakPreview" topLeftCell="A127" zoomScale="60" zoomScaleNormal="69" workbookViewId="0">
      <selection activeCell="X143" sqref="X143"/>
    </sheetView>
  </sheetViews>
  <sheetFormatPr defaultRowHeight="12.75" x14ac:dyDescent="0.2"/>
  <cols>
    <col min="1" max="1" width="50.285156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8" width="10" style="1" customWidth="1"/>
    <col min="19" max="19" width="10.42578125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6" width="9.42578125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1.42578125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3" ht="7.5" customHeight="1" x14ac:dyDescent="0.2"/>
    <row r="2" spans="1:33" ht="22.5" x14ac:dyDescent="0.2">
      <c r="A2" s="423" t="s">
        <v>55</v>
      </c>
      <c r="B2" s="423"/>
      <c r="C2" s="423"/>
      <c r="D2" s="423"/>
      <c r="E2" s="423"/>
      <c r="F2" s="423"/>
      <c r="G2" s="423"/>
      <c r="H2" s="423"/>
      <c r="I2" s="423"/>
      <c r="J2" s="423"/>
      <c r="K2" s="423"/>
      <c r="L2" s="423"/>
      <c r="M2" s="423"/>
      <c r="N2" s="423"/>
      <c r="O2" s="423"/>
      <c r="P2" s="423"/>
      <c r="Q2" s="423"/>
      <c r="R2" s="423"/>
      <c r="S2" s="423"/>
      <c r="T2" s="423"/>
      <c r="U2" s="423"/>
      <c r="V2" s="423"/>
      <c r="W2" s="423"/>
      <c r="X2" s="423"/>
      <c r="Y2" s="423"/>
      <c r="Z2" s="423"/>
      <c r="AA2" s="423"/>
      <c r="AB2" s="423"/>
      <c r="AC2" s="423"/>
      <c r="AD2" s="423"/>
      <c r="AE2" s="423"/>
    </row>
    <row r="3" spans="1:33" ht="21.75" customHeight="1" x14ac:dyDescent="0.35">
      <c r="A3" s="424" t="s">
        <v>85</v>
      </c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424"/>
      <c r="Q3" s="424"/>
      <c r="R3" s="424"/>
      <c r="S3" s="424"/>
      <c r="T3" s="424"/>
      <c r="U3" s="424"/>
      <c r="V3" s="424"/>
      <c r="W3" s="424"/>
      <c r="X3" s="424"/>
      <c r="Y3" s="424"/>
      <c r="Z3" s="424"/>
      <c r="AA3" s="424"/>
      <c r="AB3" s="424"/>
      <c r="AC3" s="424"/>
      <c r="AD3" s="424"/>
      <c r="AE3" s="424"/>
    </row>
    <row r="4" spans="1:33" ht="6.75" customHeight="1" x14ac:dyDescent="0.2">
      <c r="A4" s="423" t="s">
        <v>64</v>
      </c>
      <c r="B4" s="423"/>
      <c r="C4" s="423"/>
      <c r="D4" s="423"/>
      <c r="E4" s="423"/>
      <c r="F4" s="423"/>
      <c r="G4" s="423"/>
      <c r="H4" s="423"/>
      <c r="I4" s="423"/>
      <c r="J4" s="423"/>
      <c r="K4" s="423"/>
      <c r="L4" s="423"/>
      <c r="M4" s="423"/>
      <c r="N4" s="423"/>
      <c r="O4" s="423"/>
      <c r="P4" s="423"/>
      <c r="Q4" s="423"/>
      <c r="R4" s="423"/>
      <c r="S4" s="423"/>
      <c r="T4" s="423"/>
      <c r="U4" s="423"/>
      <c r="V4" s="423"/>
      <c r="W4" s="423"/>
      <c r="X4" s="423"/>
      <c r="Y4" s="423"/>
      <c r="Z4" s="423"/>
      <c r="AA4" s="423"/>
      <c r="AB4" s="423"/>
      <c r="AC4" s="423"/>
      <c r="AD4" s="423"/>
      <c r="AE4" s="423"/>
    </row>
    <row r="5" spans="1:33" ht="21" customHeight="1" thickBot="1" x14ac:dyDescent="0.25">
      <c r="A5" s="390"/>
      <c r="B5" s="390"/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90"/>
      <c r="R5" s="390"/>
      <c r="S5" s="390"/>
      <c r="T5" s="390"/>
      <c r="U5" s="390"/>
      <c r="V5" s="390"/>
      <c r="W5" s="390"/>
      <c r="X5" s="390"/>
      <c r="Y5" s="390"/>
      <c r="Z5" s="390"/>
      <c r="AA5" s="390"/>
      <c r="AB5" s="390"/>
      <c r="AC5" s="390"/>
      <c r="AD5" s="390"/>
      <c r="AE5" s="390"/>
    </row>
    <row r="6" spans="1:33" ht="17.25" customHeight="1" x14ac:dyDescent="0.2">
      <c r="A6" s="420" t="s">
        <v>31</v>
      </c>
      <c r="B6" s="425" t="s">
        <v>58</v>
      </c>
      <c r="C6" s="426"/>
      <c r="D6" s="427"/>
      <c r="E6" s="425" t="s">
        <v>59</v>
      </c>
      <c r="F6" s="426"/>
      <c r="G6" s="427"/>
      <c r="H6" s="425" t="s">
        <v>60</v>
      </c>
      <c r="I6" s="426"/>
      <c r="J6" s="427"/>
      <c r="K6" s="425" t="s">
        <v>61</v>
      </c>
      <c r="L6" s="426"/>
      <c r="M6" s="427"/>
      <c r="N6" s="425" t="s">
        <v>62</v>
      </c>
      <c r="O6" s="426"/>
      <c r="P6" s="427"/>
      <c r="Q6" s="437" t="s">
        <v>1</v>
      </c>
      <c r="R6" s="438"/>
      <c r="S6" s="439"/>
      <c r="T6" s="406" t="s">
        <v>5</v>
      </c>
      <c r="U6" s="407"/>
      <c r="V6" s="408"/>
      <c r="W6" s="406" t="s">
        <v>6</v>
      </c>
      <c r="X6" s="407"/>
      <c r="Y6" s="408"/>
      <c r="Z6" s="431" t="s">
        <v>0</v>
      </c>
      <c r="AA6" s="432"/>
      <c r="AB6" s="433"/>
      <c r="AC6" s="98" t="s">
        <v>1</v>
      </c>
      <c r="AD6" s="99"/>
      <c r="AE6" s="95" t="s">
        <v>9</v>
      </c>
    </row>
    <row r="7" spans="1:33" ht="26.25" customHeight="1" thickBot="1" x14ac:dyDescent="0.25">
      <c r="A7" s="421"/>
      <c r="B7" s="428"/>
      <c r="C7" s="429"/>
      <c r="D7" s="430"/>
      <c r="E7" s="428"/>
      <c r="F7" s="429"/>
      <c r="G7" s="430"/>
      <c r="H7" s="428"/>
      <c r="I7" s="429"/>
      <c r="J7" s="430"/>
      <c r="K7" s="428"/>
      <c r="L7" s="429"/>
      <c r="M7" s="430"/>
      <c r="N7" s="428"/>
      <c r="O7" s="429"/>
      <c r="P7" s="430"/>
      <c r="Q7" s="434" t="s">
        <v>28</v>
      </c>
      <c r="R7" s="435"/>
      <c r="S7" s="436"/>
      <c r="T7" s="434" t="s">
        <v>2</v>
      </c>
      <c r="U7" s="435"/>
      <c r="V7" s="436"/>
      <c r="W7" s="434" t="s">
        <v>2</v>
      </c>
      <c r="X7" s="435"/>
      <c r="Y7" s="436"/>
      <c r="Z7" s="434" t="s">
        <v>2</v>
      </c>
      <c r="AA7" s="435"/>
      <c r="AB7" s="436"/>
      <c r="AC7" s="100"/>
      <c r="AD7" s="101"/>
      <c r="AE7" s="96"/>
    </row>
    <row r="8" spans="1:33" ht="68.25" customHeight="1" thickBot="1" x14ac:dyDescent="0.25">
      <c r="A8" s="422"/>
      <c r="B8" s="126" t="s">
        <v>26</v>
      </c>
      <c r="C8" s="127" t="s">
        <v>52</v>
      </c>
      <c r="D8" s="128" t="s">
        <v>3</v>
      </c>
      <c r="E8" s="129" t="s">
        <v>26</v>
      </c>
      <c r="F8" s="130" t="s">
        <v>52</v>
      </c>
      <c r="G8" s="128" t="s">
        <v>3</v>
      </c>
      <c r="H8" s="126" t="s">
        <v>26</v>
      </c>
      <c r="I8" s="127" t="s">
        <v>52</v>
      </c>
      <c r="J8" s="131" t="s">
        <v>3</v>
      </c>
      <c r="K8" s="129" t="s">
        <v>26</v>
      </c>
      <c r="L8" s="130" t="s">
        <v>52</v>
      </c>
      <c r="M8" s="128" t="s">
        <v>3</v>
      </c>
      <c r="N8" s="126" t="s">
        <v>26</v>
      </c>
      <c r="O8" s="127" t="s">
        <v>52</v>
      </c>
      <c r="P8" s="128" t="s">
        <v>3</v>
      </c>
      <c r="Q8" s="129" t="s">
        <v>26</v>
      </c>
      <c r="R8" s="130" t="s">
        <v>52</v>
      </c>
      <c r="S8" s="132" t="s">
        <v>3</v>
      </c>
      <c r="T8" s="126" t="s">
        <v>26</v>
      </c>
      <c r="U8" s="127" t="s">
        <v>52</v>
      </c>
      <c r="V8" s="131" t="s">
        <v>3</v>
      </c>
      <c r="W8" s="129" t="s">
        <v>26</v>
      </c>
      <c r="X8" s="130" t="s">
        <v>52</v>
      </c>
      <c r="Y8" s="133" t="s">
        <v>3</v>
      </c>
      <c r="Z8" s="126" t="s">
        <v>26</v>
      </c>
      <c r="AA8" s="127" t="s">
        <v>52</v>
      </c>
      <c r="AB8" s="128" t="s">
        <v>3</v>
      </c>
      <c r="AC8" s="129" t="s">
        <v>26</v>
      </c>
      <c r="AD8" s="130" t="s">
        <v>52</v>
      </c>
      <c r="AE8" s="97" t="s">
        <v>21</v>
      </c>
    </row>
    <row r="9" spans="1:33" ht="27.75" customHeight="1" x14ac:dyDescent="0.35">
      <c r="A9" s="91" t="s">
        <v>79</v>
      </c>
      <c r="B9" s="216">
        <v>341</v>
      </c>
      <c r="C9" s="187">
        <v>153</v>
      </c>
      <c r="D9" s="188">
        <v>494</v>
      </c>
      <c r="E9" s="216">
        <v>336</v>
      </c>
      <c r="F9" s="187">
        <v>190</v>
      </c>
      <c r="G9" s="188">
        <v>526</v>
      </c>
      <c r="H9" s="216">
        <v>316</v>
      </c>
      <c r="I9" s="187">
        <v>86</v>
      </c>
      <c r="J9" s="188">
        <v>402</v>
      </c>
      <c r="K9" s="216">
        <v>317</v>
      </c>
      <c r="L9" s="187">
        <v>72</v>
      </c>
      <c r="M9" s="188">
        <v>389</v>
      </c>
      <c r="N9" s="216">
        <v>0</v>
      </c>
      <c r="O9" s="187">
        <v>0</v>
      </c>
      <c r="P9" s="217">
        <v>0</v>
      </c>
      <c r="Q9" s="163">
        <f t="shared" ref="Q9:S23" si="0">B9+E9+H9+K9+N9</f>
        <v>1310</v>
      </c>
      <c r="R9" s="152">
        <f t="shared" si="0"/>
        <v>501</v>
      </c>
      <c r="S9" s="153">
        <f>D9+G9+J9+M9+P9</f>
        <v>1811</v>
      </c>
      <c r="T9" s="217">
        <v>160</v>
      </c>
      <c r="U9" s="187">
        <v>30</v>
      </c>
      <c r="V9" s="188">
        <v>190</v>
      </c>
      <c r="W9" s="216">
        <v>158</v>
      </c>
      <c r="X9" s="187">
        <v>25</v>
      </c>
      <c r="Y9" s="217">
        <v>183</v>
      </c>
      <c r="Z9" s="189">
        <f>T9+W9</f>
        <v>318</v>
      </c>
      <c r="AA9" s="187">
        <f t="shared" ref="AA9:AB23" si="1">U9+X9</f>
        <v>55</v>
      </c>
      <c r="AB9" s="190">
        <f t="shared" si="1"/>
        <v>373</v>
      </c>
      <c r="AC9" s="40">
        <f>Q9+Z9</f>
        <v>1628</v>
      </c>
      <c r="AD9" s="41">
        <f t="shared" ref="AC9:AE23" si="2">R9+AA9</f>
        <v>556</v>
      </c>
      <c r="AE9" s="42">
        <f t="shared" si="2"/>
        <v>2184</v>
      </c>
      <c r="AG9" s="180"/>
    </row>
    <row r="10" spans="1:33" ht="28.5" customHeight="1" x14ac:dyDescent="0.35">
      <c r="A10" s="77" t="s">
        <v>72</v>
      </c>
      <c r="B10" s="43">
        <v>70</v>
      </c>
      <c r="C10" s="44">
        <v>5</v>
      </c>
      <c r="D10" s="218">
        <v>75</v>
      </c>
      <c r="E10" s="219">
        <v>92</v>
      </c>
      <c r="F10" s="220">
        <v>5</v>
      </c>
      <c r="G10" s="221">
        <v>97</v>
      </c>
      <c r="H10" s="219">
        <v>88</v>
      </c>
      <c r="I10" s="220">
        <v>3</v>
      </c>
      <c r="J10" s="221">
        <v>91</v>
      </c>
      <c r="K10" s="219">
        <v>102</v>
      </c>
      <c r="L10" s="220">
        <v>0</v>
      </c>
      <c r="M10" s="222">
        <v>102</v>
      </c>
      <c r="N10" s="219">
        <v>0</v>
      </c>
      <c r="O10" s="220">
        <v>0</v>
      </c>
      <c r="P10" s="222">
        <v>0</v>
      </c>
      <c r="Q10" s="45">
        <f t="shared" si="0"/>
        <v>352</v>
      </c>
      <c r="R10" s="44">
        <f t="shared" si="0"/>
        <v>13</v>
      </c>
      <c r="S10" s="46">
        <f>D10+G10+J10+M10+P10</f>
        <v>365</v>
      </c>
      <c r="T10" s="222">
        <v>47</v>
      </c>
      <c r="U10" s="220">
        <v>2</v>
      </c>
      <c r="V10" s="222">
        <v>49</v>
      </c>
      <c r="W10" s="45">
        <v>59</v>
      </c>
      <c r="X10" s="220">
        <v>2</v>
      </c>
      <c r="Y10" s="221">
        <v>61</v>
      </c>
      <c r="Z10" s="53">
        <f t="shared" ref="Z10:Z23" si="3">T10+W10</f>
        <v>106</v>
      </c>
      <c r="AA10" s="50">
        <f t="shared" si="1"/>
        <v>4</v>
      </c>
      <c r="AB10" s="54">
        <f t="shared" si="1"/>
        <v>110</v>
      </c>
      <c r="AC10" s="219">
        <f t="shared" si="2"/>
        <v>458</v>
      </c>
      <c r="AD10" s="220">
        <f>R10+AA10</f>
        <v>17</v>
      </c>
      <c r="AE10" s="223">
        <f t="shared" si="2"/>
        <v>475</v>
      </c>
    </row>
    <row r="11" spans="1:33" ht="37.5" customHeight="1" x14ac:dyDescent="0.35">
      <c r="A11" s="78" t="s">
        <v>76</v>
      </c>
      <c r="B11" s="219">
        <v>71</v>
      </c>
      <c r="C11" s="220">
        <v>4</v>
      </c>
      <c r="D11" s="222">
        <v>75</v>
      </c>
      <c r="E11" s="219">
        <v>58</v>
      </c>
      <c r="F11" s="220">
        <v>15</v>
      </c>
      <c r="G11" s="221">
        <v>73</v>
      </c>
      <c r="H11" s="219">
        <v>50</v>
      </c>
      <c r="I11" s="220">
        <v>4</v>
      </c>
      <c r="J11" s="221">
        <v>54</v>
      </c>
      <c r="K11" s="219">
        <v>47</v>
      </c>
      <c r="L11" s="220">
        <v>2</v>
      </c>
      <c r="M11" s="222">
        <v>49</v>
      </c>
      <c r="N11" s="219">
        <v>0</v>
      </c>
      <c r="O11" s="220">
        <v>0</v>
      </c>
      <c r="P11" s="222">
        <v>0</v>
      </c>
      <c r="Q11" s="45">
        <f>B11+E11+H11+K11+N11</f>
        <v>226</v>
      </c>
      <c r="R11" s="44">
        <f t="shared" si="0"/>
        <v>25</v>
      </c>
      <c r="S11" s="46">
        <f>D11+G11+J11+M11+P11</f>
        <v>251</v>
      </c>
      <c r="T11" s="222">
        <v>36</v>
      </c>
      <c r="U11" s="220">
        <v>2</v>
      </c>
      <c r="V11" s="222">
        <v>38</v>
      </c>
      <c r="W11" s="43">
        <v>29</v>
      </c>
      <c r="X11" s="220">
        <v>0</v>
      </c>
      <c r="Y11" s="222">
        <v>29</v>
      </c>
      <c r="Z11" s="53">
        <f t="shared" si="3"/>
        <v>65</v>
      </c>
      <c r="AA11" s="50">
        <f t="shared" si="1"/>
        <v>2</v>
      </c>
      <c r="AB11" s="54">
        <f t="shared" si="1"/>
        <v>67</v>
      </c>
      <c r="AC11" s="219">
        <f t="shared" si="2"/>
        <v>291</v>
      </c>
      <c r="AD11" s="220">
        <f>R11+AA11</f>
        <v>27</v>
      </c>
      <c r="AE11" s="223">
        <f t="shared" si="2"/>
        <v>318</v>
      </c>
    </row>
    <row r="12" spans="1:33" ht="40.5" customHeight="1" x14ac:dyDescent="0.35">
      <c r="A12" s="78" t="s">
        <v>45</v>
      </c>
      <c r="B12" s="40">
        <v>39</v>
      </c>
      <c r="C12" s="41">
        <v>52</v>
      </c>
      <c r="D12" s="47">
        <v>91</v>
      </c>
      <c r="E12" s="219">
        <v>64</v>
      </c>
      <c r="F12" s="220">
        <v>43</v>
      </c>
      <c r="G12" s="221">
        <v>107</v>
      </c>
      <c r="H12" s="219">
        <v>58</v>
      </c>
      <c r="I12" s="220">
        <v>35</v>
      </c>
      <c r="J12" s="221">
        <v>93</v>
      </c>
      <c r="K12" s="219">
        <v>84</v>
      </c>
      <c r="L12" s="220">
        <v>11</v>
      </c>
      <c r="M12" s="222">
        <v>95</v>
      </c>
      <c r="N12" s="219">
        <v>0</v>
      </c>
      <c r="O12" s="220">
        <v>0</v>
      </c>
      <c r="P12" s="222">
        <v>0</v>
      </c>
      <c r="Q12" s="45">
        <f t="shared" si="0"/>
        <v>245</v>
      </c>
      <c r="R12" s="44">
        <f t="shared" si="0"/>
        <v>141</v>
      </c>
      <c r="S12" s="46">
        <f t="shared" si="0"/>
        <v>386</v>
      </c>
      <c r="T12" s="222">
        <v>18</v>
      </c>
      <c r="U12" s="220">
        <v>5</v>
      </c>
      <c r="V12" s="222">
        <v>23</v>
      </c>
      <c r="W12" s="43">
        <v>19</v>
      </c>
      <c r="X12" s="220">
        <v>1</v>
      </c>
      <c r="Y12" s="222">
        <v>20</v>
      </c>
      <c r="Z12" s="53">
        <f t="shared" si="3"/>
        <v>37</v>
      </c>
      <c r="AA12" s="50">
        <f t="shared" si="1"/>
        <v>6</v>
      </c>
      <c r="AB12" s="54">
        <f t="shared" si="1"/>
        <v>43</v>
      </c>
      <c r="AC12" s="219">
        <f t="shared" si="2"/>
        <v>282</v>
      </c>
      <c r="AD12" s="220">
        <f t="shared" si="2"/>
        <v>147</v>
      </c>
      <c r="AE12" s="223">
        <f t="shared" si="2"/>
        <v>429</v>
      </c>
    </row>
    <row r="13" spans="1:33" ht="40.5" customHeight="1" x14ac:dyDescent="0.35">
      <c r="A13" s="39" t="s">
        <v>66</v>
      </c>
      <c r="B13" s="40">
        <v>133</v>
      </c>
      <c r="C13" s="41">
        <v>12</v>
      </c>
      <c r="D13" s="48">
        <v>145</v>
      </c>
      <c r="E13" s="219">
        <v>127</v>
      </c>
      <c r="F13" s="220">
        <v>4</v>
      </c>
      <c r="G13" s="221">
        <v>131</v>
      </c>
      <c r="H13" s="219">
        <v>75</v>
      </c>
      <c r="I13" s="220">
        <v>2</v>
      </c>
      <c r="J13" s="221">
        <v>77</v>
      </c>
      <c r="K13" s="219">
        <v>66</v>
      </c>
      <c r="L13" s="220">
        <v>1</v>
      </c>
      <c r="M13" s="222">
        <v>67</v>
      </c>
      <c r="N13" s="219">
        <v>0</v>
      </c>
      <c r="O13" s="220">
        <v>0</v>
      </c>
      <c r="P13" s="222">
        <v>0</v>
      </c>
      <c r="Q13" s="45">
        <f t="shared" si="0"/>
        <v>401</v>
      </c>
      <c r="R13" s="44">
        <f t="shared" si="0"/>
        <v>19</v>
      </c>
      <c r="S13" s="46">
        <f t="shared" si="0"/>
        <v>420</v>
      </c>
      <c r="T13" s="222">
        <v>25</v>
      </c>
      <c r="U13" s="220">
        <v>0</v>
      </c>
      <c r="V13" s="222">
        <v>25</v>
      </c>
      <c r="W13" s="43">
        <v>38</v>
      </c>
      <c r="X13" s="220">
        <v>1</v>
      </c>
      <c r="Y13" s="222">
        <v>39</v>
      </c>
      <c r="Z13" s="53">
        <f t="shared" si="3"/>
        <v>63</v>
      </c>
      <c r="AA13" s="50">
        <f t="shared" si="1"/>
        <v>1</v>
      </c>
      <c r="AB13" s="54">
        <f t="shared" si="1"/>
        <v>64</v>
      </c>
      <c r="AC13" s="219">
        <f t="shared" si="2"/>
        <v>464</v>
      </c>
      <c r="AD13" s="220">
        <f t="shared" si="2"/>
        <v>20</v>
      </c>
      <c r="AE13" s="223">
        <f t="shared" si="2"/>
        <v>484</v>
      </c>
    </row>
    <row r="14" spans="1:33" ht="42.75" customHeight="1" x14ac:dyDescent="0.35">
      <c r="A14" s="80" t="s">
        <v>81</v>
      </c>
      <c r="B14" s="49">
        <v>197</v>
      </c>
      <c r="C14" s="50">
        <v>51</v>
      </c>
      <c r="D14" s="51">
        <v>248</v>
      </c>
      <c r="E14" s="49">
        <v>189</v>
      </c>
      <c r="F14" s="50">
        <v>46</v>
      </c>
      <c r="G14" s="52">
        <v>235</v>
      </c>
      <c r="H14" s="49">
        <v>154</v>
      </c>
      <c r="I14" s="50">
        <v>18</v>
      </c>
      <c r="J14" s="52">
        <v>172</v>
      </c>
      <c r="K14" s="49">
        <v>150</v>
      </c>
      <c r="L14" s="50">
        <v>7</v>
      </c>
      <c r="M14" s="51">
        <v>157</v>
      </c>
      <c r="N14" s="53">
        <v>48</v>
      </c>
      <c r="O14" s="50">
        <v>2</v>
      </c>
      <c r="P14" s="54">
        <v>50</v>
      </c>
      <c r="Q14" s="53">
        <f t="shared" si="0"/>
        <v>738</v>
      </c>
      <c r="R14" s="50">
        <f t="shared" si="0"/>
        <v>124</v>
      </c>
      <c r="S14" s="54">
        <f>D14+G14+J14+M14+P14</f>
        <v>862</v>
      </c>
      <c r="T14" s="51">
        <v>98</v>
      </c>
      <c r="U14" s="50">
        <v>10</v>
      </c>
      <c r="V14" s="52">
        <v>108</v>
      </c>
      <c r="W14" s="49">
        <v>75</v>
      </c>
      <c r="X14" s="50">
        <v>2</v>
      </c>
      <c r="Y14" s="51">
        <v>77</v>
      </c>
      <c r="Z14" s="53">
        <f t="shared" si="3"/>
        <v>173</v>
      </c>
      <c r="AA14" s="50">
        <f t="shared" si="1"/>
        <v>12</v>
      </c>
      <c r="AB14" s="54">
        <f t="shared" si="1"/>
        <v>185</v>
      </c>
      <c r="AC14" s="40">
        <f t="shared" si="2"/>
        <v>911</v>
      </c>
      <c r="AD14" s="41">
        <f t="shared" si="2"/>
        <v>136</v>
      </c>
      <c r="AE14" s="42">
        <f t="shared" si="2"/>
        <v>1047</v>
      </c>
    </row>
    <row r="15" spans="1:33" ht="38.25" customHeight="1" x14ac:dyDescent="0.35">
      <c r="A15" s="80" t="s">
        <v>80</v>
      </c>
      <c r="B15" s="49">
        <v>182</v>
      </c>
      <c r="C15" s="50">
        <v>25</v>
      </c>
      <c r="D15" s="51">
        <v>207</v>
      </c>
      <c r="E15" s="49">
        <v>164</v>
      </c>
      <c r="F15" s="50">
        <v>6</v>
      </c>
      <c r="G15" s="52">
        <v>170</v>
      </c>
      <c r="H15" s="49">
        <v>146</v>
      </c>
      <c r="I15" s="50">
        <v>3</v>
      </c>
      <c r="J15" s="52">
        <v>149</v>
      </c>
      <c r="K15" s="49">
        <v>85</v>
      </c>
      <c r="L15" s="50">
        <v>1</v>
      </c>
      <c r="M15" s="51">
        <v>86</v>
      </c>
      <c r="N15" s="53">
        <v>0</v>
      </c>
      <c r="O15" s="50">
        <v>0</v>
      </c>
      <c r="P15" s="54">
        <v>0</v>
      </c>
      <c r="Q15" s="53">
        <f t="shared" si="0"/>
        <v>577</v>
      </c>
      <c r="R15" s="50">
        <f>C15+F15+I15+L15+O15</f>
        <v>35</v>
      </c>
      <c r="S15" s="54">
        <f t="shared" si="0"/>
        <v>612</v>
      </c>
      <c r="T15" s="51">
        <v>73</v>
      </c>
      <c r="U15" s="50">
        <v>4</v>
      </c>
      <c r="V15" s="52">
        <v>77</v>
      </c>
      <c r="W15" s="49">
        <v>70</v>
      </c>
      <c r="X15" s="50">
        <v>1</v>
      </c>
      <c r="Y15" s="56">
        <v>71</v>
      </c>
      <c r="Z15" s="53">
        <f t="shared" si="3"/>
        <v>143</v>
      </c>
      <c r="AA15" s="50">
        <f t="shared" si="1"/>
        <v>5</v>
      </c>
      <c r="AB15" s="54">
        <f t="shared" si="1"/>
        <v>148</v>
      </c>
      <c r="AC15" s="40">
        <f t="shared" si="2"/>
        <v>720</v>
      </c>
      <c r="AD15" s="41">
        <f t="shared" si="2"/>
        <v>40</v>
      </c>
      <c r="AE15" s="42">
        <f t="shared" si="2"/>
        <v>760</v>
      </c>
    </row>
    <row r="16" spans="1:33" ht="26.25" customHeight="1" x14ac:dyDescent="0.35">
      <c r="A16" s="80" t="s">
        <v>23</v>
      </c>
      <c r="B16" s="49">
        <v>375</v>
      </c>
      <c r="C16" s="50">
        <v>41</v>
      </c>
      <c r="D16" s="51">
        <v>416</v>
      </c>
      <c r="E16" s="49">
        <v>313</v>
      </c>
      <c r="F16" s="50">
        <v>49</v>
      </c>
      <c r="G16" s="52">
        <v>362</v>
      </c>
      <c r="H16" s="49">
        <v>285</v>
      </c>
      <c r="I16" s="50">
        <v>19</v>
      </c>
      <c r="J16" s="52">
        <v>304</v>
      </c>
      <c r="K16" s="49">
        <v>254</v>
      </c>
      <c r="L16" s="50">
        <v>10</v>
      </c>
      <c r="M16" s="52">
        <v>264</v>
      </c>
      <c r="N16" s="53">
        <v>0</v>
      </c>
      <c r="O16" s="50">
        <v>0</v>
      </c>
      <c r="P16" s="54">
        <v>0</v>
      </c>
      <c r="Q16" s="53">
        <f t="shared" si="0"/>
        <v>1227</v>
      </c>
      <c r="R16" s="50">
        <f t="shared" si="0"/>
        <v>119</v>
      </c>
      <c r="S16" s="54">
        <f t="shared" si="0"/>
        <v>1346</v>
      </c>
      <c r="T16" s="51">
        <v>116</v>
      </c>
      <c r="U16" s="50">
        <v>18</v>
      </c>
      <c r="V16" s="51">
        <v>134</v>
      </c>
      <c r="W16" s="53">
        <v>98</v>
      </c>
      <c r="X16" s="50">
        <v>10</v>
      </c>
      <c r="Y16" s="52">
        <v>108</v>
      </c>
      <c r="Z16" s="53">
        <f t="shared" si="3"/>
        <v>214</v>
      </c>
      <c r="AA16" s="50">
        <f t="shared" si="1"/>
        <v>28</v>
      </c>
      <c r="AB16" s="54">
        <f t="shared" si="1"/>
        <v>242</v>
      </c>
      <c r="AC16" s="40">
        <f t="shared" si="2"/>
        <v>1441</v>
      </c>
      <c r="AD16" s="41">
        <f t="shared" si="2"/>
        <v>147</v>
      </c>
      <c r="AE16" s="42">
        <f t="shared" si="2"/>
        <v>1588</v>
      </c>
    </row>
    <row r="17" spans="1:37" ht="25.5" customHeight="1" x14ac:dyDescent="0.35">
      <c r="A17" s="80" t="s">
        <v>20</v>
      </c>
      <c r="B17" s="49">
        <v>194</v>
      </c>
      <c r="C17" s="50">
        <v>59</v>
      </c>
      <c r="D17" s="51">
        <v>253</v>
      </c>
      <c r="E17" s="49">
        <v>213</v>
      </c>
      <c r="F17" s="50">
        <v>20</v>
      </c>
      <c r="G17" s="52">
        <v>233</v>
      </c>
      <c r="H17" s="49">
        <v>246</v>
      </c>
      <c r="I17" s="50">
        <v>10</v>
      </c>
      <c r="J17" s="52">
        <v>256</v>
      </c>
      <c r="K17" s="49">
        <v>227</v>
      </c>
      <c r="L17" s="50">
        <v>8</v>
      </c>
      <c r="M17" s="52">
        <v>235</v>
      </c>
      <c r="N17" s="53">
        <v>0</v>
      </c>
      <c r="O17" s="50">
        <v>0</v>
      </c>
      <c r="P17" s="54">
        <v>0</v>
      </c>
      <c r="Q17" s="53">
        <f t="shared" si="0"/>
        <v>880</v>
      </c>
      <c r="R17" s="50">
        <f t="shared" si="0"/>
        <v>97</v>
      </c>
      <c r="S17" s="54">
        <f>D17+G17+J17+M17+P17</f>
        <v>977</v>
      </c>
      <c r="T17" s="51">
        <v>114</v>
      </c>
      <c r="U17" s="50">
        <v>9</v>
      </c>
      <c r="V17" s="51">
        <v>123</v>
      </c>
      <c r="W17" s="49">
        <v>130</v>
      </c>
      <c r="X17" s="50">
        <v>12</v>
      </c>
      <c r="Y17" s="56">
        <v>142</v>
      </c>
      <c r="Z17" s="53">
        <f t="shared" si="3"/>
        <v>244</v>
      </c>
      <c r="AA17" s="50">
        <f t="shared" si="1"/>
        <v>21</v>
      </c>
      <c r="AB17" s="54">
        <f t="shared" si="1"/>
        <v>265</v>
      </c>
      <c r="AC17" s="40">
        <f t="shared" si="2"/>
        <v>1124</v>
      </c>
      <c r="AD17" s="41">
        <f t="shared" si="2"/>
        <v>118</v>
      </c>
      <c r="AE17" s="42">
        <f t="shared" si="2"/>
        <v>1242</v>
      </c>
    </row>
    <row r="18" spans="1:37" ht="44.25" customHeight="1" x14ac:dyDescent="0.35">
      <c r="A18" s="140" t="s">
        <v>82</v>
      </c>
      <c r="B18" s="57">
        <v>72</v>
      </c>
      <c r="C18" s="50">
        <v>18</v>
      </c>
      <c r="D18" s="58">
        <v>90</v>
      </c>
      <c r="E18" s="57">
        <v>67</v>
      </c>
      <c r="F18" s="50">
        <v>9</v>
      </c>
      <c r="G18" s="58">
        <v>76</v>
      </c>
      <c r="H18" s="57">
        <v>46</v>
      </c>
      <c r="I18" s="50">
        <v>3</v>
      </c>
      <c r="J18" s="58">
        <v>49</v>
      </c>
      <c r="K18" s="57">
        <v>38</v>
      </c>
      <c r="L18" s="50">
        <v>1</v>
      </c>
      <c r="M18" s="59">
        <v>39</v>
      </c>
      <c r="N18" s="53">
        <v>0</v>
      </c>
      <c r="O18" s="50">
        <v>0</v>
      </c>
      <c r="P18" s="54">
        <v>0</v>
      </c>
      <c r="Q18" s="53">
        <f t="shared" si="0"/>
        <v>223</v>
      </c>
      <c r="R18" s="50">
        <f t="shared" si="0"/>
        <v>31</v>
      </c>
      <c r="S18" s="54">
        <f>D18+G18+J18+M18+P18</f>
        <v>254</v>
      </c>
      <c r="T18" s="58">
        <v>14</v>
      </c>
      <c r="U18" s="60">
        <v>0</v>
      </c>
      <c r="V18" s="58">
        <v>14</v>
      </c>
      <c r="W18" s="49">
        <v>15</v>
      </c>
      <c r="X18" s="50">
        <v>0</v>
      </c>
      <c r="Y18" s="56">
        <v>15</v>
      </c>
      <c r="Z18" s="53">
        <f t="shared" si="3"/>
        <v>29</v>
      </c>
      <c r="AA18" s="50">
        <f t="shared" si="1"/>
        <v>0</v>
      </c>
      <c r="AB18" s="54">
        <f t="shared" si="1"/>
        <v>29</v>
      </c>
      <c r="AC18" s="40">
        <f t="shared" si="2"/>
        <v>252</v>
      </c>
      <c r="AD18" s="41">
        <f t="shared" si="2"/>
        <v>31</v>
      </c>
      <c r="AE18" s="42">
        <f t="shared" si="2"/>
        <v>283</v>
      </c>
      <c r="AG18" s="230"/>
    </row>
    <row r="19" spans="1:37" ht="64.5" customHeight="1" x14ac:dyDescent="0.35">
      <c r="A19" s="82" t="s">
        <v>75</v>
      </c>
      <c r="B19" s="57">
        <v>40</v>
      </c>
      <c r="C19" s="50">
        <v>3</v>
      </c>
      <c r="D19" s="58">
        <v>43</v>
      </c>
      <c r="E19" s="57">
        <v>59</v>
      </c>
      <c r="F19" s="50">
        <v>0</v>
      </c>
      <c r="G19" s="58">
        <v>59</v>
      </c>
      <c r="H19" s="57">
        <v>36</v>
      </c>
      <c r="I19" s="50">
        <v>0</v>
      </c>
      <c r="J19" s="58">
        <v>36</v>
      </c>
      <c r="K19" s="57">
        <v>35</v>
      </c>
      <c r="L19" s="50">
        <v>0</v>
      </c>
      <c r="M19" s="59">
        <v>35</v>
      </c>
      <c r="N19" s="53">
        <v>0</v>
      </c>
      <c r="O19" s="50">
        <v>0</v>
      </c>
      <c r="P19" s="54">
        <v>0</v>
      </c>
      <c r="Q19" s="53">
        <f>B19+E19+H19+K19+N19</f>
        <v>170</v>
      </c>
      <c r="R19" s="50">
        <f t="shared" si="0"/>
        <v>3</v>
      </c>
      <c r="S19" s="54">
        <f>D19+G19+J19+M19+P19</f>
        <v>173</v>
      </c>
      <c r="T19" s="59">
        <v>0</v>
      </c>
      <c r="U19" s="60">
        <v>0</v>
      </c>
      <c r="V19" s="61">
        <v>0</v>
      </c>
      <c r="W19" s="59">
        <v>0</v>
      </c>
      <c r="X19" s="60">
        <v>0</v>
      </c>
      <c r="Y19" s="62">
        <v>0</v>
      </c>
      <c r="Z19" s="53">
        <f t="shared" si="3"/>
        <v>0</v>
      </c>
      <c r="AA19" s="50">
        <f t="shared" si="1"/>
        <v>0</v>
      </c>
      <c r="AB19" s="54">
        <f t="shared" si="1"/>
        <v>0</v>
      </c>
      <c r="AC19" s="40">
        <f t="shared" si="2"/>
        <v>170</v>
      </c>
      <c r="AD19" s="41">
        <f t="shared" si="2"/>
        <v>3</v>
      </c>
      <c r="AE19" s="42">
        <f t="shared" si="2"/>
        <v>173</v>
      </c>
      <c r="AI19" s="4"/>
      <c r="AJ19" s="4"/>
    </row>
    <row r="20" spans="1:37" ht="43.5" customHeight="1" x14ac:dyDescent="0.35">
      <c r="A20" s="83" t="s">
        <v>73</v>
      </c>
      <c r="B20" s="53">
        <v>97</v>
      </c>
      <c r="C20" s="50">
        <v>2</v>
      </c>
      <c r="D20" s="55">
        <v>99</v>
      </c>
      <c r="E20" s="53">
        <v>99</v>
      </c>
      <c r="F20" s="50">
        <v>1</v>
      </c>
      <c r="G20" s="55">
        <v>100</v>
      </c>
      <c r="H20" s="53">
        <v>112</v>
      </c>
      <c r="I20" s="50">
        <v>1</v>
      </c>
      <c r="J20" s="55">
        <v>113</v>
      </c>
      <c r="K20" s="53">
        <v>123</v>
      </c>
      <c r="L20" s="50">
        <v>0</v>
      </c>
      <c r="M20" s="55">
        <v>123</v>
      </c>
      <c r="N20" s="53">
        <v>17</v>
      </c>
      <c r="O20" s="50">
        <v>0</v>
      </c>
      <c r="P20" s="54">
        <v>17</v>
      </c>
      <c r="Q20" s="49">
        <f t="shared" si="0"/>
        <v>448</v>
      </c>
      <c r="R20" s="50">
        <f t="shared" si="0"/>
        <v>4</v>
      </c>
      <c r="S20" s="54">
        <f t="shared" si="0"/>
        <v>452</v>
      </c>
      <c r="T20" s="59">
        <v>0</v>
      </c>
      <c r="U20" s="60">
        <v>0</v>
      </c>
      <c r="V20" s="61">
        <v>0</v>
      </c>
      <c r="W20" s="59">
        <v>22</v>
      </c>
      <c r="X20" s="60">
        <v>3</v>
      </c>
      <c r="Y20" s="62">
        <v>25</v>
      </c>
      <c r="Z20" s="53">
        <f t="shared" si="3"/>
        <v>22</v>
      </c>
      <c r="AA20" s="50">
        <f t="shared" si="1"/>
        <v>3</v>
      </c>
      <c r="AB20" s="54">
        <f t="shared" si="1"/>
        <v>25</v>
      </c>
      <c r="AC20" s="40">
        <f t="shared" si="2"/>
        <v>470</v>
      </c>
      <c r="AD20" s="41">
        <f t="shared" si="2"/>
        <v>7</v>
      </c>
      <c r="AE20" s="42">
        <f t="shared" si="2"/>
        <v>477</v>
      </c>
      <c r="AI20" s="4"/>
      <c r="AJ20" s="4"/>
    </row>
    <row r="21" spans="1:37" s="4" customFormat="1" ht="39.75" customHeight="1" x14ac:dyDescent="0.35">
      <c r="A21" s="83" t="s">
        <v>74</v>
      </c>
      <c r="B21" s="49">
        <v>36</v>
      </c>
      <c r="C21" s="50">
        <v>1</v>
      </c>
      <c r="D21" s="56">
        <v>37</v>
      </c>
      <c r="E21" s="51">
        <v>19</v>
      </c>
      <c r="F21" s="50">
        <v>3</v>
      </c>
      <c r="G21" s="51">
        <v>22</v>
      </c>
      <c r="H21" s="49">
        <v>19</v>
      </c>
      <c r="I21" s="50">
        <v>2</v>
      </c>
      <c r="J21" s="56">
        <v>21</v>
      </c>
      <c r="K21" s="51">
        <v>39</v>
      </c>
      <c r="L21" s="50">
        <v>0</v>
      </c>
      <c r="M21" s="51">
        <v>39</v>
      </c>
      <c r="N21" s="49">
        <v>0</v>
      </c>
      <c r="O21" s="50">
        <v>0</v>
      </c>
      <c r="P21" s="56">
        <v>0</v>
      </c>
      <c r="Q21" s="53">
        <f t="shared" si="0"/>
        <v>113</v>
      </c>
      <c r="R21" s="50">
        <f t="shared" si="0"/>
        <v>6</v>
      </c>
      <c r="S21" s="54">
        <f t="shared" si="0"/>
        <v>119</v>
      </c>
      <c r="T21" s="49">
        <v>27</v>
      </c>
      <c r="U21" s="50">
        <v>2</v>
      </c>
      <c r="V21" s="52">
        <v>29</v>
      </c>
      <c r="W21" s="49">
        <v>29</v>
      </c>
      <c r="X21" s="50">
        <v>2</v>
      </c>
      <c r="Y21" s="52">
        <v>31</v>
      </c>
      <c r="Z21" s="53">
        <f t="shared" si="3"/>
        <v>56</v>
      </c>
      <c r="AA21" s="50">
        <f t="shared" si="1"/>
        <v>4</v>
      </c>
      <c r="AB21" s="54">
        <f t="shared" si="1"/>
        <v>60</v>
      </c>
      <c r="AC21" s="40">
        <f t="shared" si="2"/>
        <v>169</v>
      </c>
      <c r="AD21" s="41">
        <f t="shared" si="2"/>
        <v>10</v>
      </c>
      <c r="AE21" s="42">
        <f t="shared" si="2"/>
        <v>179</v>
      </c>
      <c r="AF21" s="1"/>
    </row>
    <row r="22" spans="1:37" s="4" customFormat="1" ht="29.25" customHeight="1" x14ac:dyDescent="0.35">
      <c r="A22" s="228" t="s">
        <v>70</v>
      </c>
      <c r="B22" s="57">
        <v>2</v>
      </c>
      <c r="C22" s="60">
        <v>0</v>
      </c>
      <c r="D22" s="58">
        <v>2</v>
      </c>
      <c r="E22" s="57">
        <v>15</v>
      </c>
      <c r="F22" s="60">
        <v>4</v>
      </c>
      <c r="G22" s="58">
        <v>19</v>
      </c>
      <c r="H22" s="49">
        <v>0</v>
      </c>
      <c r="I22" s="50">
        <v>0</v>
      </c>
      <c r="J22" s="56">
        <v>0</v>
      </c>
      <c r="K22" s="58">
        <v>0</v>
      </c>
      <c r="L22" s="60">
        <v>0</v>
      </c>
      <c r="M22" s="58">
        <v>0</v>
      </c>
      <c r="N22" s="57">
        <v>0</v>
      </c>
      <c r="O22" s="60">
        <v>0</v>
      </c>
      <c r="P22" s="172">
        <v>0</v>
      </c>
      <c r="Q22" s="53">
        <f t="shared" si="0"/>
        <v>17</v>
      </c>
      <c r="R22" s="50">
        <f t="shared" si="0"/>
        <v>4</v>
      </c>
      <c r="S22" s="54">
        <f t="shared" si="0"/>
        <v>21</v>
      </c>
      <c r="T22" s="58">
        <v>0</v>
      </c>
      <c r="U22" s="60">
        <v>0</v>
      </c>
      <c r="V22" s="58">
        <v>0</v>
      </c>
      <c r="W22" s="57">
        <v>0</v>
      </c>
      <c r="X22" s="60">
        <v>0</v>
      </c>
      <c r="Y22" s="58">
        <v>0</v>
      </c>
      <c r="Z22" s="53">
        <f t="shared" si="3"/>
        <v>0</v>
      </c>
      <c r="AA22" s="50">
        <f t="shared" si="1"/>
        <v>0</v>
      </c>
      <c r="AB22" s="54">
        <f t="shared" si="1"/>
        <v>0</v>
      </c>
      <c r="AC22" s="40">
        <f t="shared" si="2"/>
        <v>17</v>
      </c>
      <c r="AD22" s="41">
        <f t="shared" si="2"/>
        <v>4</v>
      </c>
      <c r="AE22" s="42">
        <f t="shared" si="2"/>
        <v>21</v>
      </c>
      <c r="AF22" s="1"/>
      <c r="AI22" s="1"/>
      <c r="AJ22" s="1"/>
    </row>
    <row r="23" spans="1:37" ht="42" customHeight="1" thickBot="1" x14ac:dyDescent="0.4">
      <c r="A23" s="92" t="s">
        <v>68</v>
      </c>
      <c r="B23" s="63">
        <v>0</v>
      </c>
      <c r="C23" s="60">
        <v>0</v>
      </c>
      <c r="D23" s="62">
        <v>0</v>
      </c>
      <c r="E23" s="63">
        <v>24</v>
      </c>
      <c r="F23" s="60">
        <v>9</v>
      </c>
      <c r="G23" s="62">
        <v>33</v>
      </c>
      <c r="H23" s="63">
        <v>15</v>
      </c>
      <c r="I23" s="60">
        <v>1</v>
      </c>
      <c r="J23" s="62">
        <v>16</v>
      </c>
      <c r="K23" s="64">
        <v>42</v>
      </c>
      <c r="L23" s="65">
        <v>0</v>
      </c>
      <c r="M23" s="62">
        <v>42</v>
      </c>
      <c r="N23" s="64">
        <v>0</v>
      </c>
      <c r="O23" s="65">
        <v>0</v>
      </c>
      <c r="P23" s="66">
        <v>0</v>
      </c>
      <c r="Q23" s="64">
        <f t="shared" si="0"/>
        <v>81</v>
      </c>
      <c r="R23" s="65">
        <f t="shared" si="0"/>
        <v>10</v>
      </c>
      <c r="S23" s="54">
        <f t="shared" si="0"/>
        <v>91</v>
      </c>
      <c r="T23" s="59">
        <v>0</v>
      </c>
      <c r="U23" s="60">
        <v>0</v>
      </c>
      <c r="V23" s="62">
        <v>0</v>
      </c>
      <c r="W23" s="63">
        <v>0</v>
      </c>
      <c r="X23" s="60">
        <v>0</v>
      </c>
      <c r="Y23" s="62">
        <v>0</v>
      </c>
      <c r="Z23" s="53">
        <f t="shared" si="3"/>
        <v>0</v>
      </c>
      <c r="AA23" s="50">
        <f t="shared" si="1"/>
        <v>0</v>
      </c>
      <c r="AB23" s="54">
        <f t="shared" si="1"/>
        <v>0</v>
      </c>
      <c r="AC23" s="154">
        <f t="shared" si="2"/>
        <v>81</v>
      </c>
      <c r="AD23" s="67">
        <f t="shared" si="2"/>
        <v>10</v>
      </c>
      <c r="AE23" s="68">
        <f t="shared" si="2"/>
        <v>91</v>
      </c>
      <c r="AF23" s="17"/>
      <c r="AI23" s="21"/>
      <c r="AJ23" s="21"/>
    </row>
    <row r="24" spans="1:37" ht="32.25" customHeight="1" thickBot="1" x14ac:dyDescent="0.35">
      <c r="A24" s="89" t="s">
        <v>32</v>
      </c>
      <c r="B24" s="199">
        <f>SUM(B9:B23)</f>
        <v>1849</v>
      </c>
      <c r="C24" s="199">
        <f t="shared" ref="C24:AA24" si="4">SUM(C9:C23)</f>
        <v>426</v>
      </c>
      <c r="D24" s="199">
        <f t="shared" si="4"/>
        <v>2275</v>
      </c>
      <c r="E24" s="199">
        <f t="shared" si="4"/>
        <v>1839</v>
      </c>
      <c r="F24" s="199">
        <f t="shared" si="4"/>
        <v>404</v>
      </c>
      <c r="G24" s="200">
        <f t="shared" si="4"/>
        <v>2243</v>
      </c>
      <c r="H24" s="199">
        <f t="shared" si="4"/>
        <v>1646</v>
      </c>
      <c r="I24" s="199">
        <f t="shared" si="4"/>
        <v>187</v>
      </c>
      <c r="J24" s="156">
        <f t="shared" si="4"/>
        <v>1833</v>
      </c>
      <c r="K24" s="227">
        <f t="shared" si="4"/>
        <v>1609</v>
      </c>
      <c r="L24" s="199">
        <f t="shared" si="4"/>
        <v>113</v>
      </c>
      <c r="M24" s="200">
        <f t="shared" si="4"/>
        <v>1722</v>
      </c>
      <c r="N24" s="156">
        <f t="shared" si="4"/>
        <v>65</v>
      </c>
      <c r="O24" s="227">
        <f t="shared" si="4"/>
        <v>2</v>
      </c>
      <c r="P24" s="200">
        <f t="shared" si="4"/>
        <v>67</v>
      </c>
      <c r="Q24" s="199">
        <f>SUM(Q9:Q23)</f>
        <v>7008</v>
      </c>
      <c r="R24" s="201">
        <f t="shared" si="4"/>
        <v>1132</v>
      </c>
      <c r="S24" s="202">
        <f>SUM(S9:S23)</f>
        <v>8140</v>
      </c>
      <c r="T24" s="227">
        <f>SUM(T9:T23)</f>
        <v>728</v>
      </c>
      <c r="U24" s="227">
        <f t="shared" si="4"/>
        <v>82</v>
      </c>
      <c r="V24" s="227">
        <f t="shared" si="4"/>
        <v>810</v>
      </c>
      <c r="W24" s="227">
        <f t="shared" si="4"/>
        <v>742</v>
      </c>
      <c r="X24" s="199">
        <f t="shared" si="4"/>
        <v>59</v>
      </c>
      <c r="Y24" s="199">
        <f t="shared" si="4"/>
        <v>801</v>
      </c>
      <c r="Z24" s="199">
        <f t="shared" si="4"/>
        <v>1470</v>
      </c>
      <c r="AA24" s="199">
        <f t="shared" si="4"/>
        <v>141</v>
      </c>
      <c r="AB24" s="199">
        <f>SUM(AB9:AB23)</f>
        <v>1611</v>
      </c>
      <c r="AC24" s="156">
        <f>Q24+Z24</f>
        <v>8478</v>
      </c>
      <c r="AD24" s="156">
        <f>R24+AA24</f>
        <v>1273</v>
      </c>
      <c r="AE24" s="156">
        <f>S24+AB24</f>
        <v>9751</v>
      </c>
      <c r="AF24" s="21"/>
      <c r="AG24" s="21"/>
      <c r="AH24" s="21"/>
      <c r="AI24" s="21"/>
      <c r="AJ24" s="21"/>
    </row>
    <row r="25" spans="1:37" ht="21.75" customHeight="1" x14ac:dyDescent="0.3">
      <c r="A25" s="389" t="s">
        <v>56</v>
      </c>
      <c r="B25" s="389"/>
      <c r="C25" s="389"/>
      <c r="D25" s="389"/>
      <c r="E25" s="389"/>
      <c r="F25" s="389"/>
      <c r="G25" s="389"/>
      <c r="H25" s="389"/>
      <c r="I25" s="389"/>
      <c r="J25" s="389"/>
      <c r="K25" s="389"/>
      <c r="L25" s="389"/>
      <c r="M25" s="389"/>
      <c r="N25" s="389"/>
      <c r="O25" s="389"/>
      <c r="P25" s="389"/>
      <c r="Q25" s="389"/>
      <c r="R25" s="389"/>
      <c r="S25" s="389"/>
      <c r="T25" s="389"/>
      <c r="U25" s="389"/>
      <c r="V25" s="389"/>
      <c r="W25" s="389"/>
      <c r="X25" s="389"/>
      <c r="Y25" s="389"/>
      <c r="Z25" s="389"/>
      <c r="AA25" s="389"/>
      <c r="AB25" s="389"/>
      <c r="AC25" s="389"/>
      <c r="AD25" s="389"/>
      <c r="AE25" s="389"/>
      <c r="AF25" s="21"/>
      <c r="AG25" s="21"/>
      <c r="AH25" s="21"/>
      <c r="AI25" s="22"/>
      <c r="AJ25" s="22"/>
    </row>
    <row r="26" spans="1:37" ht="20.25" customHeight="1" x14ac:dyDescent="0.3">
      <c r="A26" s="418" t="s">
        <v>85</v>
      </c>
      <c r="B26" s="418"/>
      <c r="C26" s="418"/>
      <c r="D26" s="418"/>
      <c r="E26" s="418"/>
      <c r="F26" s="418"/>
      <c r="G26" s="418"/>
      <c r="H26" s="418"/>
      <c r="I26" s="418"/>
      <c r="J26" s="418"/>
      <c r="K26" s="418"/>
      <c r="L26" s="418"/>
      <c r="M26" s="418"/>
      <c r="N26" s="418"/>
      <c r="O26" s="418"/>
      <c r="P26" s="418"/>
      <c r="Q26" s="418"/>
      <c r="R26" s="418"/>
      <c r="S26" s="418"/>
      <c r="T26" s="418"/>
      <c r="U26" s="418"/>
      <c r="V26" s="418"/>
      <c r="W26" s="418"/>
      <c r="X26" s="418"/>
      <c r="Y26" s="418"/>
      <c r="Z26" s="418"/>
      <c r="AA26" s="418"/>
      <c r="AB26" s="418"/>
      <c r="AC26" s="418"/>
      <c r="AD26" s="418"/>
      <c r="AE26" s="418"/>
      <c r="AF26" s="22"/>
      <c r="AG26" s="22"/>
      <c r="AH26" s="22"/>
      <c r="AI26" s="2"/>
      <c r="AJ26" s="2"/>
    </row>
    <row r="27" spans="1:37" ht="21.75" customHeight="1" thickBot="1" x14ac:dyDescent="0.35">
      <c r="A27" s="419" t="s">
        <v>64</v>
      </c>
      <c r="B27" s="419"/>
      <c r="C27" s="419"/>
      <c r="D27" s="419"/>
      <c r="E27" s="419"/>
      <c r="F27" s="419"/>
      <c r="G27" s="419"/>
      <c r="H27" s="419"/>
      <c r="I27" s="419"/>
      <c r="J27" s="419"/>
      <c r="K27" s="419"/>
      <c r="L27" s="419"/>
      <c r="M27" s="419"/>
      <c r="N27" s="419"/>
      <c r="O27" s="419"/>
      <c r="P27" s="419"/>
      <c r="Q27" s="419"/>
      <c r="R27" s="419"/>
      <c r="S27" s="419"/>
      <c r="T27" s="419"/>
      <c r="U27" s="419"/>
      <c r="V27" s="419"/>
      <c r="W27" s="419"/>
      <c r="X27" s="419"/>
      <c r="Y27" s="419"/>
      <c r="Z27" s="419"/>
      <c r="AA27" s="419"/>
      <c r="AB27" s="419"/>
      <c r="AC27" s="419"/>
      <c r="AD27" s="419"/>
      <c r="AE27" s="419"/>
      <c r="AF27" s="21"/>
      <c r="AG27" s="21"/>
      <c r="AH27" s="21"/>
    </row>
    <row r="28" spans="1:37" ht="29.25" customHeight="1" x14ac:dyDescent="0.2">
      <c r="A28" s="420" t="s">
        <v>31</v>
      </c>
      <c r="B28" s="442" t="s">
        <v>58</v>
      </c>
      <c r="C28" s="426"/>
      <c r="D28" s="443"/>
      <c r="E28" s="442" t="s">
        <v>59</v>
      </c>
      <c r="F28" s="426"/>
      <c r="G28" s="443"/>
      <c r="H28" s="442" t="s">
        <v>60</v>
      </c>
      <c r="I28" s="426"/>
      <c r="J28" s="443"/>
      <c r="K28" s="442" t="s">
        <v>61</v>
      </c>
      <c r="L28" s="426"/>
      <c r="M28" s="443"/>
      <c r="N28" s="442" t="s">
        <v>62</v>
      </c>
      <c r="O28" s="426"/>
      <c r="P28" s="443"/>
      <c r="Q28" s="442" t="s">
        <v>63</v>
      </c>
      <c r="R28" s="426"/>
      <c r="S28" s="443"/>
      <c r="T28" s="447" t="s">
        <v>1</v>
      </c>
      <c r="U28" s="448"/>
      <c r="V28" s="449"/>
      <c r="W28" s="406" t="s">
        <v>5</v>
      </c>
      <c r="X28" s="407"/>
      <c r="Y28" s="408"/>
      <c r="Z28" s="406" t="s">
        <v>6</v>
      </c>
      <c r="AA28" s="407"/>
      <c r="AB28" s="408"/>
      <c r="AC28" s="406" t="s">
        <v>7</v>
      </c>
      <c r="AD28" s="407"/>
      <c r="AE28" s="408"/>
      <c r="AF28" s="113" t="s">
        <v>4</v>
      </c>
      <c r="AG28" s="114"/>
      <c r="AH28" s="115"/>
      <c r="AI28" s="98" t="s">
        <v>1</v>
      </c>
      <c r="AJ28" s="99"/>
      <c r="AK28" s="440" t="s">
        <v>19</v>
      </c>
    </row>
    <row r="29" spans="1:37" ht="24" customHeight="1" thickBot="1" x14ac:dyDescent="0.25">
      <c r="A29" s="421"/>
      <c r="B29" s="428"/>
      <c r="C29" s="429"/>
      <c r="D29" s="430"/>
      <c r="E29" s="428"/>
      <c r="F29" s="429"/>
      <c r="G29" s="430"/>
      <c r="H29" s="428"/>
      <c r="I29" s="429"/>
      <c r="J29" s="430"/>
      <c r="K29" s="428"/>
      <c r="L29" s="429"/>
      <c r="M29" s="430"/>
      <c r="N29" s="428"/>
      <c r="O29" s="429"/>
      <c r="P29" s="430"/>
      <c r="Q29" s="428"/>
      <c r="R29" s="429"/>
      <c r="S29" s="430"/>
      <c r="T29" s="434" t="s">
        <v>28</v>
      </c>
      <c r="U29" s="435"/>
      <c r="V29" s="436"/>
      <c r="W29" s="434" t="s">
        <v>2</v>
      </c>
      <c r="X29" s="435"/>
      <c r="Y29" s="436"/>
      <c r="Z29" s="434" t="s">
        <v>2</v>
      </c>
      <c r="AA29" s="435"/>
      <c r="AB29" s="436"/>
      <c r="AC29" s="434" t="s">
        <v>2</v>
      </c>
      <c r="AD29" s="435"/>
      <c r="AE29" s="436"/>
      <c r="AF29" s="434" t="s">
        <v>2</v>
      </c>
      <c r="AG29" s="435"/>
      <c r="AH29" s="436"/>
      <c r="AI29" s="100"/>
      <c r="AJ29" s="101"/>
      <c r="AK29" s="421"/>
    </row>
    <row r="30" spans="1:37" ht="72" customHeight="1" thickBot="1" x14ac:dyDescent="0.25">
      <c r="A30" s="422"/>
      <c r="B30" s="126" t="s">
        <v>26</v>
      </c>
      <c r="C30" s="127" t="s">
        <v>52</v>
      </c>
      <c r="D30" s="128" t="s">
        <v>3</v>
      </c>
      <c r="E30" s="129" t="s">
        <v>26</v>
      </c>
      <c r="F30" s="130" t="s">
        <v>52</v>
      </c>
      <c r="G30" s="128" t="s">
        <v>3</v>
      </c>
      <c r="H30" s="126" t="s">
        <v>26</v>
      </c>
      <c r="I30" s="127" t="s">
        <v>52</v>
      </c>
      <c r="J30" s="131" t="s">
        <v>3</v>
      </c>
      <c r="K30" s="129" t="s">
        <v>26</v>
      </c>
      <c r="L30" s="130" t="s">
        <v>52</v>
      </c>
      <c r="M30" s="128" t="s">
        <v>3</v>
      </c>
      <c r="N30" s="126" t="s">
        <v>26</v>
      </c>
      <c r="O30" s="127" t="s">
        <v>52</v>
      </c>
      <c r="P30" s="128" t="s">
        <v>3</v>
      </c>
      <c r="Q30" s="129" t="s">
        <v>26</v>
      </c>
      <c r="R30" s="130" t="s">
        <v>52</v>
      </c>
      <c r="S30" s="132" t="s">
        <v>3</v>
      </c>
      <c r="T30" s="129" t="s">
        <v>26</v>
      </c>
      <c r="U30" s="130" t="s">
        <v>52</v>
      </c>
      <c r="V30" s="132" t="s">
        <v>3</v>
      </c>
      <c r="W30" s="126" t="s">
        <v>26</v>
      </c>
      <c r="X30" s="127" t="s">
        <v>52</v>
      </c>
      <c r="Y30" s="131" t="s">
        <v>3</v>
      </c>
      <c r="Z30" s="129" t="s">
        <v>26</v>
      </c>
      <c r="AA30" s="130" t="s">
        <v>52</v>
      </c>
      <c r="AB30" s="133" t="s">
        <v>3</v>
      </c>
      <c r="AC30" s="126" t="s">
        <v>26</v>
      </c>
      <c r="AD30" s="127" t="s">
        <v>52</v>
      </c>
      <c r="AE30" s="128" t="s">
        <v>3</v>
      </c>
      <c r="AF30" s="126" t="s">
        <v>26</v>
      </c>
      <c r="AG30" s="127" t="s">
        <v>52</v>
      </c>
      <c r="AH30" s="128" t="s">
        <v>3</v>
      </c>
      <c r="AI30" s="129" t="s">
        <v>26</v>
      </c>
      <c r="AJ30" s="134" t="s">
        <v>52</v>
      </c>
      <c r="AK30" s="422"/>
    </row>
    <row r="31" spans="1:37" ht="29.25" customHeight="1" x14ac:dyDescent="0.35">
      <c r="A31" s="39" t="s">
        <v>79</v>
      </c>
      <c r="B31" s="164">
        <v>23</v>
      </c>
      <c r="C31" s="152">
        <v>33</v>
      </c>
      <c r="D31" s="155">
        <v>56</v>
      </c>
      <c r="E31" s="164">
        <v>26</v>
      </c>
      <c r="F31" s="152">
        <v>42</v>
      </c>
      <c r="G31" s="155">
        <v>68</v>
      </c>
      <c r="H31" s="164">
        <v>38</v>
      </c>
      <c r="I31" s="152">
        <v>24</v>
      </c>
      <c r="J31" s="155">
        <v>62</v>
      </c>
      <c r="K31" s="164">
        <v>52</v>
      </c>
      <c r="L31" s="152">
        <v>42</v>
      </c>
      <c r="M31" s="155">
        <v>94</v>
      </c>
      <c r="N31" s="164">
        <v>51</v>
      </c>
      <c r="O31" s="152">
        <v>17</v>
      </c>
      <c r="P31" s="191">
        <v>68</v>
      </c>
      <c r="Q31" s="163">
        <v>0</v>
      </c>
      <c r="R31" s="60">
        <v>0</v>
      </c>
      <c r="S31" s="153">
        <v>0</v>
      </c>
      <c r="T31" s="189">
        <f>B31+E31+H31+K31+N31+Q31</f>
        <v>190</v>
      </c>
      <c r="U31" s="187">
        <f>C31+F31+I31+L31+O31+R31</f>
        <v>158</v>
      </c>
      <c r="V31" s="190">
        <f>D31+G31+J31+M31+P31+S31</f>
        <v>348</v>
      </c>
      <c r="W31" s="164">
        <v>15</v>
      </c>
      <c r="X31" s="152">
        <v>72</v>
      </c>
      <c r="Y31" s="155">
        <v>87</v>
      </c>
      <c r="Z31" s="164">
        <v>14</v>
      </c>
      <c r="AA31" s="152">
        <v>49</v>
      </c>
      <c r="AB31" s="155">
        <v>63</v>
      </c>
      <c r="AC31" s="164">
        <v>0</v>
      </c>
      <c r="AD31" s="152">
        <v>6</v>
      </c>
      <c r="AE31" s="191">
        <v>6</v>
      </c>
      <c r="AF31" s="189">
        <f>W31+Z31+AC31</f>
        <v>29</v>
      </c>
      <c r="AG31" s="187">
        <f t="shared" ref="AG31:AH42" si="5">X31+AA31+AD31</f>
        <v>127</v>
      </c>
      <c r="AH31" s="190">
        <f t="shared" si="5"/>
        <v>156</v>
      </c>
      <c r="AI31" s="154">
        <f t="shared" ref="AI31:AK43" si="6">T31+AF31</f>
        <v>219</v>
      </c>
      <c r="AJ31" s="67">
        <f t="shared" si="6"/>
        <v>285</v>
      </c>
      <c r="AK31" s="68">
        <f t="shared" si="6"/>
        <v>504</v>
      </c>
    </row>
    <row r="32" spans="1:37" ht="26.25" customHeight="1" x14ac:dyDescent="0.35">
      <c r="A32" s="77" t="s">
        <v>72</v>
      </c>
      <c r="B32" s="43">
        <v>0</v>
      </c>
      <c r="C32" s="44">
        <v>0</v>
      </c>
      <c r="D32" s="69">
        <v>0</v>
      </c>
      <c r="E32" s="43">
        <v>0</v>
      </c>
      <c r="F32" s="44">
        <v>0</v>
      </c>
      <c r="G32" s="69">
        <v>0</v>
      </c>
      <c r="H32" s="43">
        <v>8</v>
      </c>
      <c r="I32" s="44">
        <v>1</v>
      </c>
      <c r="J32" s="69">
        <v>9</v>
      </c>
      <c r="K32" s="43">
        <v>6</v>
      </c>
      <c r="L32" s="44">
        <v>0</v>
      </c>
      <c r="M32" s="69">
        <v>6</v>
      </c>
      <c r="N32" s="43">
        <v>2</v>
      </c>
      <c r="O32" s="44">
        <v>0</v>
      </c>
      <c r="P32" s="70">
        <v>2</v>
      </c>
      <c r="Q32" s="45">
        <v>0</v>
      </c>
      <c r="R32" s="44">
        <v>0</v>
      </c>
      <c r="S32" s="46">
        <v>0</v>
      </c>
      <c r="T32" s="53">
        <f t="shared" ref="T32:V42" si="7">B32+E32+H32+K32+N32+Q32</f>
        <v>16</v>
      </c>
      <c r="U32" s="50">
        <f t="shared" si="7"/>
        <v>1</v>
      </c>
      <c r="V32" s="54">
        <f t="shared" si="7"/>
        <v>17</v>
      </c>
      <c r="W32" s="43">
        <v>0</v>
      </c>
      <c r="X32" s="44">
        <v>0</v>
      </c>
      <c r="Y32" s="69">
        <v>0</v>
      </c>
      <c r="Z32" s="43">
        <v>0</v>
      </c>
      <c r="AA32" s="44">
        <v>0</v>
      </c>
      <c r="AB32" s="69">
        <v>0</v>
      </c>
      <c r="AC32" s="43">
        <v>0</v>
      </c>
      <c r="AD32" s="44">
        <v>0</v>
      </c>
      <c r="AE32" s="69">
        <v>0</v>
      </c>
      <c r="AF32" s="53">
        <f t="shared" ref="AF32:AF42" si="8">W32+Z32+AC32</f>
        <v>0</v>
      </c>
      <c r="AG32" s="50">
        <f t="shared" si="5"/>
        <v>0</v>
      </c>
      <c r="AH32" s="54">
        <f t="shared" si="5"/>
        <v>0</v>
      </c>
      <c r="AI32" s="49">
        <f t="shared" si="6"/>
        <v>16</v>
      </c>
      <c r="AJ32" s="50">
        <f t="shared" si="6"/>
        <v>1</v>
      </c>
      <c r="AK32" s="54">
        <f t="shared" si="6"/>
        <v>17</v>
      </c>
    </row>
    <row r="33" spans="1:37" ht="44.25" customHeight="1" x14ac:dyDescent="0.35">
      <c r="A33" s="78" t="s">
        <v>76</v>
      </c>
      <c r="B33" s="43">
        <v>0</v>
      </c>
      <c r="C33" s="44">
        <v>0</v>
      </c>
      <c r="D33" s="69">
        <v>0</v>
      </c>
      <c r="E33" s="43">
        <v>1</v>
      </c>
      <c r="F33" s="44">
        <v>0</v>
      </c>
      <c r="G33" s="69">
        <v>1</v>
      </c>
      <c r="H33" s="43">
        <v>9</v>
      </c>
      <c r="I33" s="44">
        <v>9</v>
      </c>
      <c r="J33" s="69">
        <v>18</v>
      </c>
      <c r="K33" s="43">
        <v>13</v>
      </c>
      <c r="L33" s="44">
        <v>1</v>
      </c>
      <c r="M33" s="69">
        <v>14</v>
      </c>
      <c r="N33" s="43">
        <v>26</v>
      </c>
      <c r="O33" s="44">
        <v>1</v>
      </c>
      <c r="P33" s="70">
        <v>27</v>
      </c>
      <c r="Q33" s="45">
        <v>0</v>
      </c>
      <c r="R33" s="44">
        <v>0</v>
      </c>
      <c r="S33" s="46">
        <v>0</v>
      </c>
      <c r="T33" s="53">
        <f t="shared" si="7"/>
        <v>49</v>
      </c>
      <c r="U33" s="50">
        <f t="shared" si="7"/>
        <v>11</v>
      </c>
      <c r="V33" s="54">
        <f t="shared" si="7"/>
        <v>60</v>
      </c>
      <c r="W33" s="43">
        <v>10</v>
      </c>
      <c r="X33" s="44">
        <v>0</v>
      </c>
      <c r="Y33" s="69">
        <v>10</v>
      </c>
      <c r="Z33" s="43">
        <v>7</v>
      </c>
      <c r="AA33" s="44">
        <v>0</v>
      </c>
      <c r="AB33" s="69">
        <v>7</v>
      </c>
      <c r="AC33" s="43">
        <v>0</v>
      </c>
      <c r="AD33" s="44">
        <v>0</v>
      </c>
      <c r="AE33" s="70">
        <v>0</v>
      </c>
      <c r="AF33" s="53">
        <f t="shared" si="8"/>
        <v>17</v>
      </c>
      <c r="AG33" s="50">
        <f t="shared" si="5"/>
        <v>0</v>
      </c>
      <c r="AH33" s="54">
        <f t="shared" si="5"/>
        <v>17</v>
      </c>
      <c r="AI33" s="49">
        <f t="shared" si="6"/>
        <v>66</v>
      </c>
      <c r="AJ33" s="50">
        <f t="shared" si="6"/>
        <v>11</v>
      </c>
      <c r="AK33" s="54">
        <f t="shared" si="6"/>
        <v>77</v>
      </c>
    </row>
    <row r="34" spans="1:37" ht="42.75" customHeight="1" x14ac:dyDescent="0.35">
      <c r="A34" s="80" t="s">
        <v>81</v>
      </c>
      <c r="B34" s="49">
        <v>0</v>
      </c>
      <c r="C34" s="50">
        <v>0</v>
      </c>
      <c r="D34" s="52">
        <v>0</v>
      </c>
      <c r="E34" s="49">
        <v>0</v>
      </c>
      <c r="F34" s="50">
        <v>0</v>
      </c>
      <c r="G34" s="52">
        <v>0</v>
      </c>
      <c r="H34" s="49">
        <v>0</v>
      </c>
      <c r="I34" s="50">
        <v>1</v>
      </c>
      <c r="J34" s="52">
        <v>1</v>
      </c>
      <c r="K34" s="49">
        <v>0</v>
      </c>
      <c r="L34" s="50">
        <v>0</v>
      </c>
      <c r="M34" s="52">
        <v>0</v>
      </c>
      <c r="N34" s="49">
        <v>0</v>
      </c>
      <c r="O34" s="50">
        <v>1</v>
      </c>
      <c r="P34" s="51">
        <v>1</v>
      </c>
      <c r="Q34" s="53">
        <v>0</v>
      </c>
      <c r="R34" s="50">
        <v>0</v>
      </c>
      <c r="S34" s="54">
        <v>0</v>
      </c>
      <c r="T34" s="53">
        <f t="shared" si="7"/>
        <v>0</v>
      </c>
      <c r="U34" s="50">
        <f t="shared" si="7"/>
        <v>2</v>
      </c>
      <c r="V34" s="54">
        <f t="shared" si="7"/>
        <v>2</v>
      </c>
      <c r="W34" s="49">
        <v>0</v>
      </c>
      <c r="X34" s="50">
        <v>60</v>
      </c>
      <c r="Y34" s="52">
        <v>60</v>
      </c>
      <c r="Z34" s="49">
        <v>0</v>
      </c>
      <c r="AA34" s="50">
        <v>66</v>
      </c>
      <c r="AB34" s="52">
        <v>66</v>
      </c>
      <c r="AC34" s="49">
        <v>0</v>
      </c>
      <c r="AD34" s="50">
        <v>2</v>
      </c>
      <c r="AE34" s="51">
        <v>2</v>
      </c>
      <c r="AF34" s="53">
        <f t="shared" si="8"/>
        <v>0</v>
      </c>
      <c r="AG34" s="50">
        <f t="shared" si="5"/>
        <v>128</v>
      </c>
      <c r="AH34" s="54">
        <f t="shared" si="5"/>
        <v>128</v>
      </c>
      <c r="AI34" s="40">
        <f t="shared" si="6"/>
        <v>0</v>
      </c>
      <c r="AJ34" s="41">
        <f t="shared" si="6"/>
        <v>130</v>
      </c>
      <c r="AK34" s="42">
        <f t="shared" si="6"/>
        <v>130</v>
      </c>
    </row>
    <row r="35" spans="1:37" ht="42" customHeight="1" x14ac:dyDescent="0.35">
      <c r="A35" s="80" t="s">
        <v>80</v>
      </c>
      <c r="B35" s="49">
        <v>76</v>
      </c>
      <c r="C35" s="50">
        <v>31</v>
      </c>
      <c r="D35" s="52">
        <v>107</v>
      </c>
      <c r="E35" s="49">
        <v>60</v>
      </c>
      <c r="F35" s="50">
        <v>37</v>
      </c>
      <c r="G35" s="52">
        <v>97</v>
      </c>
      <c r="H35" s="49">
        <v>80</v>
      </c>
      <c r="I35" s="50">
        <v>18</v>
      </c>
      <c r="J35" s="52">
        <v>98</v>
      </c>
      <c r="K35" s="49">
        <v>92</v>
      </c>
      <c r="L35" s="50">
        <v>11</v>
      </c>
      <c r="M35" s="52">
        <v>103</v>
      </c>
      <c r="N35" s="49">
        <v>102</v>
      </c>
      <c r="O35" s="50">
        <v>13</v>
      </c>
      <c r="P35" s="51">
        <v>115</v>
      </c>
      <c r="Q35" s="53">
        <v>0</v>
      </c>
      <c r="R35" s="50">
        <v>0</v>
      </c>
      <c r="S35" s="54">
        <v>0</v>
      </c>
      <c r="T35" s="53">
        <f>B35+E35+H35+K35+N35+Q35</f>
        <v>410</v>
      </c>
      <c r="U35" s="50">
        <f t="shared" si="7"/>
        <v>110</v>
      </c>
      <c r="V35" s="54">
        <f t="shared" si="7"/>
        <v>520</v>
      </c>
      <c r="W35" s="49">
        <v>34</v>
      </c>
      <c r="X35" s="50">
        <v>25</v>
      </c>
      <c r="Y35" s="52">
        <v>59</v>
      </c>
      <c r="Z35" s="49">
        <v>31</v>
      </c>
      <c r="AA35" s="50">
        <v>20</v>
      </c>
      <c r="AB35" s="52">
        <v>51</v>
      </c>
      <c r="AC35" s="49">
        <v>1</v>
      </c>
      <c r="AD35" s="50">
        <v>0</v>
      </c>
      <c r="AE35" s="51">
        <v>1</v>
      </c>
      <c r="AF35" s="53">
        <f t="shared" si="8"/>
        <v>66</v>
      </c>
      <c r="AG35" s="50">
        <f t="shared" si="5"/>
        <v>45</v>
      </c>
      <c r="AH35" s="54">
        <f t="shared" si="5"/>
        <v>111</v>
      </c>
      <c r="AI35" s="40">
        <f t="shared" si="6"/>
        <v>476</v>
      </c>
      <c r="AJ35" s="41">
        <f t="shared" si="6"/>
        <v>155</v>
      </c>
      <c r="AK35" s="42">
        <f t="shared" si="6"/>
        <v>631</v>
      </c>
    </row>
    <row r="36" spans="1:37" ht="30" customHeight="1" x14ac:dyDescent="0.35">
      <c r="A36" s="80" t="s">
        <v>23</v>
      </c>
      <c r="B36" s="49">
        <v>25</v>
      </c>
      <c r="C36" s="50">
        <v>2</v>
      </c>
      <c r="D36" s="52">
        <v>27</v>
      </c>
      <c r="E36" s="49">
        <v>14</v>
      </c>
      <c r="F36" s="50">
        <v>8</v>
      </c>
      <c r="G36" s="52">
        <v>22</v>
      </c>
      <c r="H36" s="49">
        <v>28</v>
      </c>
      <c r="I36" s="50">
        <v>12</v>
      </c>
      <c r="J36" s="52">
        <v>40</v>
      </c>
      <c r="K36" s="49">
        <v>25</v>
      </c>
      <c r="L36" s="50">
        <v>7</v>
      </c>
      <c r="M36" s="52">
        <v>32</v>
      </c>
      <c r="N36" s="49">
        <v>14</v>
      </c>
      <c r="O36" s="50">
        <v>3</v>
      </c>
      <c r="P36" s="51">
        <v>17</v>
      </c>
      <c r="Q36" s="53">
        <v>0</v>
      </c>
      <c r="R36" s="50">
        <v>0</v>
      </c>
      <c r="S36" s="54">
        <v>0</v>
      </c>
      <c r="T36" s="53">
        <f t="shared" si="7"/>
        <v>106</v>
      </c>
      <c r="U36" s="50">
        <f t="shared" si="7"/>
        <v>32</v>
      </c>
      <c r="V36" s="54">
        <f t="shared" si="7"/>
        <v>138</v>
      </c>
      <c r="W36" s="49">
        <v>0</v>
      </c>
      <c r="X36" s="50">
        <v>0</v>
      </c>
      <c r="Y36" s="52">
        <v>0</v>
      </c>
      <c r="Z36" s="49">
        <v>0</v>
      </c>
      <c r="AA36" s="50">
        <v>8</v>
      </c>
      <c r="AB36" s="52">
        <v>8</v>
      </c>
      <c r="AC36" s="49">
        <v>0</v>
      </c>
      <c r="AD36" s="50">
        <v>1</v>
      </c>
      <c r="AE36" s="52">
        <v>1</v>
      </c>
      <c r="AF36" s="53">
        <f t="shared" si="8"/>
        <v>0</v>
      </c>
      <c r="AG36" s="50">
        <f t="shared" si="5"/>
        <v>9</v>
      </c>
      <c r="AH36" s="54">
        <f t="shared" si="5"/>
        <v>9</v>
      </c>
      <c r="AI36" s="40">
        <f t="shared" si="6"/>
        <v>106</v>
      </c>
      <c r="AJ36" s="41">
        <f t="shared" si="6"/>
        <v>41</v>
      </c>
      <c r="AK36" s="42">
        <f t="shared" si="6"/>
        <v>147</v>
      </c>
    </row>
    <row r="37" spans="1:37" ht="28.5" customHeight="1" x14ac:dyDescent="0.35">
      <c r="A37" s="80" t="s">
        <v>20</v>
      </c>
      <c r="B37" s="49">
        <v>0</v>
      </c>
      <c r="C37" s="50">
        <v>0</v>
      </c>
      <c r="D37" s="52">
        <v>0</v>
      </c>
      <c r="E37" s="49">
        <v>0</v>
      </c>
      <c r="F37" s="50">
        <v>0</v>
      </c>
      <c r="G37" s="52">
        <v>0</v>
      </c>
      <c r="H37" s="49">
        <v>0</v>
      </c>
      <c r="I37" s="50">
        <v>0</v>
      </c>
      <c r="J37" s="52">
        <v>0</v>
      </c>
      <c r="K37" s="49">
        <v>0</v>
      </c>
      <c r="L37" s="50">
        <v>1</v>
      </c>
      <c r="M37" s="52">
        <v>1</v>
      </c>
      <c r="N37" s="49">
        <v>0</v>
      </c>
      <c r="O37" s="50">
        <v>0</v>
      </c>
      <c r="P37" s="51">
        <v>0</v>
      </c>
      <c r="Q37" s="53">
        <v>0</v>
      </c>
      <c r="R37" s="50">
        <v>0</v>
      </c>
      <c r="S37" s="54">
        <v>0</v>
      </c>
      <c r="T37" s="53">
        <f>B37+E37+H37+K37+N37+Q37</f>
        <v>0</v>
      </c>
      <c r="U37" s="50">
        <f>C37+F37+I37+L37+O37+R37</f>
        <v>1</v>
      </c>
      <c r="V37" s="54">
        <f>D37+G37+J37+M37+P37+S37</f>
        <v>1</v>
      </c>
      <c r="W37" s="49">
        <v>10</v>
      </c>
      <c r="X37" s="50">
        <v>32</v>
      </c>
      <c r="Y37" s="52">
        <v>42</v>
      </c>
      <c r="Z37" s="49">
        <v>26</v>
      </c>
      <c r="AA37" s="50">
        <v>23</v>
      </c>
      <c r="AB37" s="52">
        <v>49</v>
      </c>
      <c r="AC37" s="49">
        <v>0</v>
      </c>
      <c r="AD37" s="50">
        <v>1</v>
      </c>
      <c r="AE37" s="52">
        <v>1</v>
      </c>
      <c r="AF37" s="53">
        <f t="shared" si="8"/>
        <v>36</v>
      </c>
      <c r="AG37" s="50">
        <f t="shared" si="5"/>
        <v>56</v>
      </c>
      <c r="AH37" s="54">
        <f t="shared" si="5"/>
        <v>92</v>
      </c>
      <c r="AI37" s="40">
        <f t="shared" si="6"/>
        <v>36</v>
      </c>
      <c r="AJ37" s="41">
        <f t="shared" si="6"/>
        <v>57</v>
      </c>
      <c r="AK37" s="42">
        <f t="shared" si="6"/>
        <v>93</v>
      </c>
    </row>
    <row r="38" spans="1:37" ht="42" customHeight="1" x14ac:dyDescent="0.35">
      <c r="A38" s="140" t="s">
        <v>82</v>
      </c>
      <c r="B38" s="49">
        <v>18</v>
      </c>
      <c r="C38" s="50">
        <v>19</v>
      </c>
      <c r="D38" s="51">
        <v>37</v>
      </c>
      <c r="E38" s="49">
        <v>23</v>
      </c>
      <c r="F38" s="50">
        <v>17</v>
      </c>
      <c r="G38" s="51">
        <v>40</v>
      </c>
      <c r="H38" s="49">
        <v>20</v>
      </c>
      <c r="I38" s="50">
        <v>2</v>
      </c>
      <c r="J38" s="51">
        <v>22</v>
      </c>
      <c r="K38" s="49">
        <v>14</v>
      </c>
      <c r="L38" s="50">
        <v>5</v>
      </c>
      <c r="M38" s="56">
        <v>19</v>
      </c>
      <c r="N38" s="51">
        <v>2</v>
      </c>
      <c r="O38" s="50">
        <v>9</v>
      </c>
      <c r="P38" s="51">
        <v>11</v>
      </c>
      <c r="Q38" s="53">
        <v>0</v>
      </c>
      <c r="R38" s="50">
        <v>0</v>
      </c>
      <c r="S38" s="54">
        <v>0</v>
      </c>
      <c r="T38" s="53">
        <f t="shared" si="7"/>
        <v>77</v>
      </c>
      <c r="U38" s="50">
        <f>C38+F38+I38+L38+O38+R38</f>
        <v>52</v>
      </c>
      <c r="V38" s="54">
        <f t="shared" si="7"/>
        <v>129</v>
      </c>
      <c r="W38" s="49">
        <v>11</v>
      </c>
      <c r="X38" s="50">
        <v>16</v>
      </c>
      <c r="Y38" s="51">
        <v>27</v>
      </c>
      <c r="Z38" s="49">
        <v>14</v>
      </c>
      <c r="AA38" s="50">
        <v>6</v>
      </c>
      <c r="AB38" s="51">
        <v>20</v>
      </c>
      <c r="AC38" s="49">
        <v>0</v>
      </c>
      <c r="AD38" s="50">
        <v>0</v>
      </c>
      <c r="AE38" s="56">
        <v>0</v>
      </c>
      <c r="AF38" s="53">
        <f t="shared" si="8"/>
        <v>25</v>
      </c>
      <c r="AG38" s="50">
        <f t="shared" si="5"/>
        <v>22</v>
      </c>
      <c r="AH38" s="54">
        <f t="shared" si="5"/>
        <v>47</v>
      </c>
      <c r="AI38" s="40">
        <f t="shared" si="6"/>
        <v>102</v>
      </c>
      <c r="AJ38" s="41">
        <f t="shared" si="6"/>
        <v>74</v>
      </c>
      <c r="AK38" s="42">
        <f t="shared" si="6"/>
        <v>176</v>
      </c>
    </row>
    <row r="39" spans="1:37" ht="68.25" customHeight="1" x14ac:dyDescent="0.35">
      <c r="A39" s="82" t="s">
        <v>67</v>
      </c>
      <c r="B39" s="49">
        <v>11</v>
      </c>
      <c r="C39" s="50">
        <v>2</v>
      </c>
      <c r="D39" s="56">
        <v>13</v>
      </c>
      <c r="E39" s="51">
        <v>10</v>
      </c>
      <c r="F39" s="50">
        <v>13</v>
      </c>
      <c r="G39" s="51">
        <v>23</v>
      </c>
      <c r="H39" s="49">
        <v>23</v>
      </c>
      <c r="I39" s="50">
        <v>11</v>
      </c>
      <c r="J39" s="56">
        <v>34</v>
      </c>
      <c r="K39" s="51">
        <v>20</v>
      </c>
      <c r="L39" s="50">
        <v>13</v>
      </c>
      <c r="M39" s="51">
        <v>33</v>
      </c>
      <c r="N39" s="49">
        <v>18</v>
      </c>
      <c r="O39" s="50">
        <v>3</v>
      </c>
      <c r="P39" s="51">
        <v>21</v>
      </c>
      <c r="Q39" s="53">
        <v>0</v>
      </c>
      <c r="R39" s="50">
        <v>0</v>
      </c>
      <c r="S39" s="54">
        <v>0</v>
      </c>
      <c r="T39" s="53">
        <f t="shared" si="7"/>
        <v>82</v>
      </c>
      <c r="U39" s="50">
        <f t="shared" si="7"/>
        <v>42</v>
      </c>
      <c r="V39" s="54">
        <f t="shared" si="7"/>
        <v>124</v>
      </c>
      <c r="W39" s="49">
        <v>0</v>
      </c>
      <c r="X39" s="50">
        <v>12</v>
      </c>
      <c r="Y39" s="56">
        <v>12</v>
      </c>
      <c r="Z39" s="51">
        <v>0</v>
      </c>
      <c r="AA39" s="50">
        <v>6</v>
      </c>
      <c r="AB39" s="51">
        <v>6</v>
      </c>
      <c r="AC39" s="49">
        <v>0</v>
      </c>
      <c r="AD39" s="50">
        <v>0</v>
      </c>
      <c r="AE39" s="51">
        <v>0</v>
      </c>
      <c r="AF39" s="53">
        <f t="shared" si="8"/>
        <v>0</v>
      </c>
      <c r="AG39" s="50">
        <f t="shared" si="5"/>
        <v>18</v>
      </c>
      <c r="AH39" s="54">
        <f t="shared" si="5"/>
        <v>18</v>
      </c>
      <c r="AI39" s="40">
        <f t="shared" si="6"/>
        <v>82</v>
      </c>
      <c r="AJ39" s="41">
        <f t="shared" si="6"/>
        <v>60</v>
      </c>
      <c r="AK39" s="42">
        <f t="shared" si="6"/>
        <v>142</v>
      </c>
    </row>
    <row r="40" spans="1:37" ht="43.5" customHeight="1" x14ac:dyDescent="0.35">
      <c r="A40" s="83" t="s">
        <v>77</v>
      </c>
      <c r="B40" s="57">
        <v>20</v>
      </c>
      <c r="C40" s="60">
        <v>0</v>
      </c>
      <c r="D40" s="59">
        <v>20</v>
      </c>
      <c r="E40" s="57">
        <v>20</v>
      </c>
      <c r="F40" s="60">
        <v>1</v>
      </c>
      <c r="G40" s="59">
        <v>21</v>
      </c>
      <c r="H40" s="57">
        <v>23</v>
      </c>
      <c r="I40" s="60">
        <v>1</v>
      </c>
      <c r="J40" s="59">
        <v>24</v>
      </c>
      <c r="K40" s="57">
        <v>17</v>
      </c>
      <c r="L40" s="60">
        <v>1</v>
      </c>
      <c r="M40" s="59">
        <v>18</v>
      </c>
      <c r="N40" s="57">
        <v>18</v>
      </c>
      <c r="O40" s="60">
        <v>1</v>
      </c>
      <c r="P40" s="58">
        <v>19</v>
      </c>
      <c r="Q40" s="53">
        <v>0</v>
      </c>
      <c r="R40" s="50">
        <v>0</v>
      </c>
      <c r="S40" s="54">
        <v>0</v>
      </c>
      <c r="T40" s="53">
        <f t="shared" si="7"/>
        <v>98</v>
      </c>
      <c r="U40" s="50">
        <f t="shared" si="7"/>
        <v>4</v>
      </c>
      <c r="V40" s="54">
        <f t="shared" si="7"/>
        <v>102</v>
      </c>
      <c r="W40" s="49">
        <v>5</v>
      </c>
      <c r="X40" s="50">
        <v>3</v>
      </c>
      <c r="Y40" s="52">
        <v>8</v>
      </c>
      <c r="Z40" s="49">
        <v>0</v>
      </c>
      <c r="AA40" s="50">
        <v>9</v>
      </c>
      <c r="AB40" s="52">
        <v>9</v>
      </c>
      <c r="AC40" s="49">
        <v>0</v>
      </c>
      <c r="AD40" s="50">
        <v>0</v>
      </c>
      <c r="AE40" s="51">
        <v>0</v>
      </c>
      <c r="AF40" s="53">
        <f t="shared" si="8"/>
        <v>5</v>
      </c>
      <c r="AG40" s="50">
        <f t="shared" si="5"/>
        <v>12</v>
      </c>
      <c r="AH40" s="54">
        <f t="shared" si="5"/>
        <v>17</v>
      </c>
      <c r="AI40" s="40">
        <f t="shared" si="6"/>
        <v>103</v>
      </c>
      <c r="AJ40" s="41">
        <f t="shared" si="6"/>
        <v>16</v>
      </c>
      <c r="AK40" s="42">
        <f t="shared" si="6"/>
        <v>119</v>
      </c>
    </row>
    <row r="41" spans="1:37" ht="43.5" customHeight="1" x14ac:dyDescent="0.35">
      <c r="A41" s="83" t="s">
        <v>74</v>
      </c>
      <c r="B41" s="49">
        <v>20</v>
      </c>
      <c r="C41" s="50">
        <v>4</v>
      </c>
      <c r="D41" s="56">
        <v>24</v>
      </c>
      <c r="E41" s="51">
        <v>20</v>
      </c>
      <c r="F41" s="50">
        <v>1</v>
      </c>
      <c r="G41" s="51">
        <v>21</v>
      </c>
      <c r="H41" s="49">
        <v>23</v>
      </c>
      <c r="I41" s="50">
        <v>2</v>
      </c>
      <c r="J41" s="56">
        <v>25</v>
      </c>
      <c r="K41" s="51">
        <v>19</v>
      </c>
      <c r="L41" s="50">
        <v>5</v>
      </c>
      <c r="M41" s="51">
        <v>24</v>
      </c>
      <c r="N41" s="49">
        <v>12</v>
      </c>
      <c r="O41" s="50">
        <v>0</v>
      </c>
      <c r="P41" s="56">
        <v>12</v>
      </c>
      <c r="Q41" s="53">
        <v>0</v>
      </c>
      <c r="R41" s="50">
        <v>0</v>
      </c>
      <c r="S41" s="54">
        <v>0</v>
      </c>
      <c r="T41" s="53">
        <f t="shared" si="7"/>
        <v>94</v>
      </c>
      <c r="U41" s="50">
        <f t="shared" si="7"/>
        <v>12</v>
      </c>
      <c r="V41" s="54">
        <f t="shared" si="7"/>
        <v>106</v>
      </c>
      <c r="W41" s="49">
        <v>9</v>
      </c>
      <c r="X41" s="50">
        <v>4</v>
      </c>
      <c r="Y41" s="52">
        <v>13</v>
      </c>
      <c r="Z41" s="49">
        <v>10</v>
      </c>
      <c r="AA41" s="50">
        <v>0</v>
      </c>
      <c r="AB41" s="52">
        <v>10</v>
      </c>
      <c r="AC41" s="49">
        <v>0</v>
      </c>
      <c r="AD41" s="50">
        <v>0</v>
      </c>
      <c r="AE41" s="51">
        <v>0</v>
      </c>
      <c r="AF41" s="53">
        <f t="shared" si="8"/>
        <v>19</v>
      </c>
      <c r="AG41" s="50">
        <f t="shared" si="5"/>
        <v>4</v>
      </c>
      <c r="AH41" s="54">
        <f t="shared" si="5"/>
        <v>23</v>
      </c>
      <c r="AI41" s="40">
        <f t="shared" si="6"/>
        <v>113</v>
      </c>
      <c r="AJ41" s="41">
        <f t="shared" si="6"/>
        <v>16</v>
      </c>
      <c r="AK41" s="42">
        <f t="shared" si="6"/>
        <v>129</v>
      </c>
    </row>
    <row r="42" spans="1:37" ht="48.75" customHeight="1" thickBot="1" x14ac:dyDescent="0.4">
      <c r="A42" s="84" t="s">
        <v>68</v>
      </c>
      <c r="B42" s="154">
        <v>0</v>
      </c>
      <c r="C42" s="71">
        <v>33</v>
      </c>
      <c r="D42" s="72">
        <v>33</v>
      </c>
      <c r="E42" s="154">
        <v>0</v>
      </c>
      <c r="F42" s="71">
        <v>66</v>
      </c>
      <c r="G42" s="72">
        <v>66</v>
      </c>
      <c r="H42" s="154">
        <v>0</v>
      </c>
      <c r="I42" s="71">
        <v>41</v>
      </c>
      <c r="J42" s="72">
        <v>41</v>
      </c>
      <c r="K42" s="154">
        <v>0</v>
      </c>
      <c r="L42" s="71">
        <v>29</v>
      </c>
      <c r="M42" s="72">
        <v>29</v>
      </c>
      <c r="N42" s="154">
        <v>0</v>
      </c>
      <c r="O42" s="71">
        <v>41</v>
      </c>
      <c r="P42" s="72">
        <v>41</v>
      </c>
      <c r="Q42" s="64">
        <v>0</v>
      </c>
      <c r="R42" s="65">
        <v>0</v>
      </c>
      <c r="S42" s="66">
        <v>0</v>
      </c>
      <c r="T42" s="63">
        <f t="shared" si="7"/>
        <v>0</v>
      </c>
      <c r="U42" s="60">
        <f t="shared" si="7"/>
        <v>210</v>
      </c>
      <c r="V42" s="61">
        <f t="shared" si="7"/>
        <v>210</v>
      </c>
      <c r="W42" s="57">
        <v>0</v>
      </c>
      <c r="X42" s="65">
        <v>124</v>
      </c>
      <c r="Y42" s="59">
        <v>124</v>
      </c>
      <c r="Z42" s="57">
        <v>0</v>
      </c>
      <c r="AA42" s="65">
        <v>100</v>
      </c>
      <c r="AB42" s="59">
        <v>100</v>
      </c>
      <c r="AC42" s="57">
        <v>0</v>
      </c>
      <c r="AD42" s="65">
        <v>0</v>
      </c>
      <c r="AE42" s="58">
        <v>0</v>
      </c>
      <c r="AF42" s="53">
        <f t="shared" si="8"/>
        <v>0</v>
      </c>
      <c r="AG42" s="50">
        <f t="shared" si="5"/>
        <v>224</v>
      </c>
      <c r="AH42" s="54">
        <f t="shared" si="5"/>
        <v>224</v>
      </c>
      <c r="AI42" s="154">
        <f t="shared" si="6"/>
        <v>0</v>
      </c>
      <c r="AJ42" s="41">
        <f t="shared" si="6"/>
        <v>434</v>
      </c>
      <c r="AK42" s="68">
        <f>V42+AH42</f>
        <v>434</v>
      </c>
    </row>
    <row r="43" spans="1:37" ht="27" customHeight="1" thickBot="1" x14ac:dyDescent="0.35">
      <c r="A43" s="89" t="s">
        <v>32</v>
      </c>
      <c r="B43" s="199">
        <f t="shared" ref="B43:AI43" si="9">SUM(B31:B42)</f>
        <v>193</v>
      </c>
      <c r="C43" s="199">
        <f t="shared" si="9"/>
        <v>124</v>
      </c>
      <c r="D43" s="199">
        <f t="shared" si="9"/>
        <v>317</v>
      </c>
      <c r="E43" s="199">
        <f t="shared" si="9"/>
        <v>174</v>
      </c>
      <c r="F43" s="199">
        <f t="shared" si="9"/>
        <v>185</v>
      </c>
      <c r="G43" s="199">
        <f t="shared" si="9"/>
        <v>359</v>
      </c>
      <c r="H43" s="199">
        <f t="shared" si="9"/>
        <v>252</v>
      </c>
      <c r="I43" s="199">
        <f t="shared" si="9"/>
        <v>122</v>
      </c>
      <c r="J43" s="199">
        <f t="shared" si="9"/>
        <v>374</v>
      </c>
      <c r="K43" s="199">
        <f t="shared" si="9"/>
        <v>258</v>
      </c>
      <c r="L43" s="199">
        <f t="shared" si="9"/>
        <v>115</v>
      </c>
      <c r="M43" s="199">
        <f t="shared" si="9"/>
        <v>373</v>
      </c>
      <c r="N43" s="199">
        <f t="shared" si="9"/>
        <v>245</v>
      </c>
      <c r="O43" s="199">
        <f t="shared" si="9"/>
        <v>89</v>
      </c>
      <c r="P43" s="199">
        <f t="shared" si="9"/>
        <v>334</v>
      </c>
      <c r="Q43" s="197">
        <f t="shared" si="9"/>
        <v>0</v>
      </c>
      <c r="R43" s="197">
        <f t="shared" si="9"/>
        <v>0</v>
      </c>
      <c r="S43" s="197">
        <f t="shared" si="9"/>
        <v>0</v>
      </c>
      <c r="T43" s="199">
        <f t="shared" si="9"/>
        <v>1122</v>
      </c>
      <c r="U43" s="199">
        <f t="shared" si="9"/>
        <v>635</v>
      </c>
      <c r="V43" s="156">
        <f t="shared" si="9"/>
        <v>1757</v>
      </c>
      <c r="W43" s="199">
        <f t="shared" si="9"/>
        <v>94</v>
      </c>
      <c r="X43" s="199">
        <f t="shared" si="9"/>
        <v>348</v>
      </c>
      <c r="Y43" s="199">
        <f t="shared" si="9"/>
        <v>442</v>
      </c>
      <c r="Z43" s="199">
        <f t="shared" si="9"/>
        <v>102</v>
      </c>
      <c r="AA43" s="199">
        <f t="shared" si="9"/>
        <v>287</v>
      </c>
      <c r="AB43" s="200">
        <f t="shared" si="9"/>
        <v>389</v>
      </c>
      <c r="AC43" s="199">
        <f t="shared" si="9"/>
        <v>1</v>
      </c>
      <c r="AD43" s="199">
        <f t="shared" si="9"/>
        <v>10</v>
      </c>
      <c r="AE43" s="156">
        <f t="shared" si="9"/>
        <v>11</v>
      </c>
      <c r="AF43" s="156">
        <f t="shared" si="9"/>
        <v>197</v>
      </c>
      <c r="AG43" s="156">
        <f t="shared" si="9"/>
        <v>645</v>
      </c>
      <c r="AH43" s="156">
        <f>SUM(AH31:AH42)</f>
        <v>842</v>
      </c>
      <c r="AI43" s="156">
        <f t="shared" si="9"/>
        <v>1319</v>
      </c>
      <c r="AJ43" s="201">
        <f t="shared" si="6"/>
        <v>1280</v>
      </c>
      <c r="AK43" s="202">
        <f>V43+AH43</f>
        <v>2599</v>
      </c>
    </row>
    <row r="44" spans="1:37" ht="38.25" customHeight="1" thickBot="1" x14ac:dyDescent="0.25">
      <c r="A44" s="390" t="s">
        <v>86</v>
      </c>
      <c r="B44" s="390"/>
      <c r="C44" s="390"/>
      <c r="D44" s="390"/>
      <c r="E44" s="390"/>
      <c r="F44" s="390"/>
      <c r="G44" s="390"/>
      <c r="H44" s="390"/>
      <c r="I44" s="390"/>
      <c r="J44" s="390"/>
      <c r="K44" s="390"/>
      <c r="L44" s="390"/>
      <c r="M44" s="390"/>
      <c r="N44" s="390"/>
      <c r="O44" s="390"/>
      <c r="P44" s="390"/>
      <c r="Q44" s="390"/>
      <c r="R44" s="390"/>
      <c r="S44" s="390"/>
      <c r="T44" s="390"/>
      <c r="U44" s="390"/>
      <c r="V44" s="390"/>
    </row>
    <row r="45" spans="1:37" ht="24" customHeight="1" thickBot="1" x14ac:dyDescent="0.25">
      <c r="A45" s="391" t="s">
        <v>37</v>
      </c>
      <c r="B45" s="406" t="s">
        <v>5</v>
      </c>
      <c r="C45" s="407"/>
      <c r="D45" s="408"/>
      <c r="E45" s="409" t="s">
        <v>6</v>
      </c>
      <c r="F45" s="410"/>
      <c r="G45" s="411"/>
      <c r="H45" s="406" t="s">
        <v>7</v>
      </c>
      <c r="I45" s="407"/>
      <c r="J45" s="408"/>
      <c r="K45" s="406" t="s">
        <v>18</v>
      </c>
      <c r="L45" s="407"/>
      <c r="M45" s="408"/>
      <c r="N45" s="406" t="s">
        <v>40</v>
      </c>
      <c r="O45" s="407"/>
      <c r="P45" s="408"/>
      <c r="Q45" s="406" t="s">
        <v>57</v>
      </c>
      <c r="R45" s="407"/>
      <c r="S45" s="408"/>
      <c r="T45" s="393" t="s">
        <v>3</v>
      </c>
      <c r="U45" s="394"/>
      <c r="V45" s="395"/>
      <c r="W45" s="7"/>
      <c r="X45" s="7"/>
      <c r="Y45" s="7"/>
      <c r="Z45" s="7"/>
      <c r="AA45" s="7"/>
    </row>
    <row r="46" spans="1:37" ht="22.5" customHeight="1" thickBot="1" x14ac:dyDescent="0.35">
      <c r="A46" s="392"/>
      <c r="B46" s="116"/>
      <c r="C46" s="117"/>
      <c r="D46" s="118"/>
      <c r="E46" s="116"/>
      <c r="F46" s="117"/>
      <c r="G46" s="118"/>
      <c r="H46" s="116"/>
      <c r="I46" s="117"/>
      <c r="J46" s="118"/>
      <c r="K46" s="116"/>
      <c r="L46" s="117"/>
      <c r="M46" s="118"/>
      <c r="N46" s="116"/>
      <c r="O46" s="117"/>
      <c r="P46" s="118"/>
      <c r="Q46" s="116"/>
      <c r="R46" s="117"/>
      <c r="S46" s="118"/>
      <c r="T46" s="396" t="s">
        <v>53</v>
      </c>
      <c r="U46" s="397"/>
      <c r="V46" s="398"/>
      <c r="W46" s="8"/>
      <c r="X46" s="8"/>
      <c r="Y46" s="8"/>
      <c r="Z46" s="8"/>
      <c r="AA46" s="8"/>
      <c r="AH46" s="16"/>
    </row>
    <row r="47" spans="1:37" ht="69" customHeight="1" thickBot="1" x14ac:dyDescent="0.25">
      <c r="A47" s="392"/>
      <c r="B47" s="126" t="s">
        <v>26</v>
      </c>
      <c r="C47" s="127" t="s">
        <v>52</v>
      </c>
      <c r="D47" s="128" t="s">
        <v>3</v>
      </c>
      <c r="E47" s="129" t="s">
        <v>26</v>
      </c>
      <c r="F47" s="130" t="s">
        <v>52</v>
      </c>
      <c r="G47" s="128" t="s">
        <v>3</v>
      </c>
      <c r="H47" s="126" t="s">
        <v>26</v>
      </c>
      <c r="I47" s="127" t="s">
        <v>52</v>
      </c>
      <c r="J47" s="131" t="s">
        <v>3</v>
      </c>
      <c r="K47" s="129" t="s">
        <v>26</v>
      </c>
      <c r="L47" s="130" t="s">
        <v>52</v>
      </c>
      <c r="M47" s="128" t="s">
        <v>3</v>
      </c>
      <c r="N47" s="126" t="s">
        <v>26</v>
      </c>
      <c r="O47" s="127" t="s">
        <v>52</v>
      </c>
      <c r="P47" s="128" t="s">
        <v>3</v>
      </c>
      <c r="Q47" s="126" t="s">
        <v>26</v>
      </c>
      <c r="R47" s="127" t="s">
        <v>52</v>
      </c>
      <c r="S47" s="128" t="s">
        <v>3</v>
      </c>
      <c r="T47" s="129" t="s">
        <v>26</v>
      </c>
      <c r="U47" s="130" t="s">
        <v>52</v>
      </c>
      <c r="V47" s="132" t="s">
        <v>3</v>
      </c>
      <c r="W47" s="9"/>
      <c r="X47" s="9"/>
      <c r="Y47" s="9"/>
      <c r="Z47" s="9"/>
      <c r="AA47" s="9"/>
    </row>
    <row r="48" spans="1:37" ht="39" customHeight="1" x14ac:dyDescent="0.35">
      <c r="A48" s="85" t="s">
        <v>45</v>
      </c>
      <c r="B48" s="189">
        <v>15</v>
      </c>
      <c r="C48" s="187">
        <v>7</v>
      </c>
      <c r="D48" s="192">
        <v>22</v>
      </c>
      <c r="E48" s="189">
        <v>14</v>
      </c>
      <c r="F48" s="187">
        <v>24</v>
      </c>
      <c r="G48" s="190">
        <v>38</v>
      </c>
      <c r="H48" s="188">
        <v>25</v>
      </c>
      <c r="I48" s="187">
        <v>5</v>
      </c>
      <c r="J48" s="192">
        <v>30</v>
      </c>
      <c r="K48" s="189">
        <v>17</v>
      </c>
      <c r="L48" s="187">
        <v>4</v>
      </c>
      <c r="M48" s="190">
        <v>21</v>
      </c>
      <c r="N48" s="188">
        <v>23</v>
      </c>
      <c r="O48" s="187">
        <v>5</v>
      </c>
      <c r="P48" s="192">
        <v>28</v>
      </c>
      <c r="Q48" s="189">
        <v>26</v>
      </c>
      <c r="R48" s="187">
        <v>1</v>
      </c>
      <c r="S48" s="190">
        <v>27</v>
      </c>
      <c r="T48" s="53">
        <f>B48+E48+K48+H48+N48+Q48</f>
        <v>120</v>
      </c>
      <c r="U48" s="50">
        <f t="shared" ref="U48:V54" si="10">C48+F48+L48+I48+O48+R48</f>
        <v>46</v>
      </c>
      <c r="V48" s="190">
        <f t="shared" si="10"/>
        <v>166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72</v>
      </c>
      <c r="B49" s="74">
        <v>9</v>
      </c>
      <c r="C49" s="41">
        <v>5</v>
      </c>
      <c r="D49" s="75">
        <v>14</v>
      </c>
      <c r="E49" s="74">
        <v>0</v>
      </c>
      <c r="F49" s="41">
        <v>5</v>
      </c>
      <c r="G49" s="42">
        <v>5</v>
      </c>
      <c r="H49" s="47">
        <v>0</v>
      </c>
      <c r="I49" s="41">
        <v>0</v>
      </c>
      <c r="J49" s="75">
        <v>0</v>
      </c>
      <c r="K49" s="74">
        <v>0</v>
      </c>
      <c r="L49" s="41">
        <v>0</v>
      </c>
      <c r="M49" s="42">
        <v>0</v>
      </c>
      <c r="N49" s="47">
        <v>0</v>
      </c>
      <c r="O49" s="41">
        <v>0</v>
      </c>
      <c r="P49" s="75">
        <v>0</v>
      </c>
      <c r="Q49" s="74">
        <v>0</v>
      </c>
      <c r="R49" s="41">
        <v>0</v>
      </c>
      <c r="S49" s="42">
        <v>0</v>
      </c>
      <c r="T49" s="53">
        <f t="shared" ref="T49:T54" si="11">B49+E49+K49+H49+N49+Q49</f>
        <v>9</v>
      </c>
      <c r="U49" s="50">
        <f t="shared" si="10"/>
        <v>10</v>
      </c>
      <c r="V49" s="54">
        <f t="shared" si="10"/>
        <v>19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23</v>
      </c>
      <c r="B50" s="74">
        <v>20</v>
      </c>
      <c r="C50" s="41">
        <v>4</v>
      </c>
      <c r="D50" s="75">
        <v>24</v>
      </c>
      <c r="E50" s="74">
        <v>19</v>
      </c>
      <c r="F50" s="41">
        <v>7</v>
      </c>
      <c r="G50" s="42">
        <v>26</v>
      </c>
      <c r="H50" s="47">
        <v>0</v>
      </c>
      <c r="I50" s="41">
        <v>0</v>
      </c>
      <c r="J50" s="75">
        <v>0</v>
      </c>
      <c r="K50" s="74">
        <v>0</v>
      </c>
      <c r="L50" s="41">
        <v>0</v>
      </c>
      <c r="M50" s="42">
        <v>0</v>
      </c>
      <c r="N50" s="47">
        <v>0</v>
      </c>
      <c r="O50" s="41">
        <v>0</v>
      </c>
      <c r="P50" s="75">
        <v>0</v>
      </c>
      <c r="Q50" s="74">
        <v>0</v>
      </c>
      <c r="R50" s="41">
        <v>0</v>
      </c>
      <c r="S50" s="42">
        <v>0</v>
      </c>
      <c r="T50" s="53">
        <f>B50+E50+K50+H50+N50+Q50</f>
        <v>39</v>
      </c>
      <c r="U50" s="50">
        <f t="shared" si="10"/>
        <v>11</v>
      </c>
      <c r="V50" s="54">
        <f t="shared" si="10"/>
        <v>50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66</v>
      </c>
      <c r="B51" s="74">
        <v>28</v>
      </c>
      <c r="C51" s="41">
        <v>4</v>
      </c>
      <c r="D51" s="75">
        <v>32</v>
      </c>
      <c r="E51" s="74">
        <v>32</v>
      </c>
      <c r="F51" s="41">
        <v>9</v>
      </c>
      <c r="G51" s="75">
        <v>41</v>
      </c>
      <c r="H51" s="74">
        <v>28</v>
      </c>
      <c r="I51" s="41">
        <v>5</v>
      </c>
      <c r="J51" s="42">
        <v>33</v>
      </c>
      <c r="K51" s="47">
        <v>22</v>
      </c>
      <c r="L51" s="41">
        <v>3</v>
      </c>
      <c r="M51" s="75">
        <v>25</v>
      </c>
      <c r="N51" s="74">
        <v>28</v>
      </c>
      <c r="O51" s="41">
        <v>7</v>
      </c>
      <c r="P51" s="42">
        <v>35</v>
      </c>
      <c r="Q51" s="74">
        <v>0</v>
      </c>
      <c r="R51" s="41">
        <v>0</v>
      </c>
      <c r="S51" s="42">
        <v>0</v>
      </c>
      <c r="T51" s="53">
        <f>B51+E51+K51+H51+N51+Q51</f>
        <v>138</v>
      </c>
      <c r="U51" s="50">
        <f t="shared" si="10"/>
        <v>28</v>
      </c>
      <c r="V51" s="54">
        <f t="shared" si="10"/>
        <v>166</v>
      </c>
      <c r="W51" s="18"/>
      <c r="X51" s="18"/>
      <c r="Y51" s="18"/>
      <c r="Z51" s="18"/>
      <c r="AA51" s="18"/>
    </row>
    <row r="52" spans="1:38" ht="44.25" customHeight="1" x14ac:dyDescent="0.35">
      <c r="A52" s="81" t="s">
        <v>82</v>
      </c>
      <c r="B52" s="53">
        <v>405</v>
      </c>
      <c r="C52" s="50">
        <v>670</v>
      </c>
      <c r="D52" s="55">
        <v>1075</v>
      </c>
      <c r="E52" s="53">
        <v>398</v>
      </c>
      <c r="F52" s="50">
        <v>824</v>
      </c>
      <c r="G52" s="54">
        <v>1222</v>
      </c>
      <c r="H52" s="52">
        <v>394</v>
      </c>
      <c r="I52" s="50">
        <v>413</v>
      </c>
      <c r="J52" s="55">
        <v>807</v>
      </c>
      <c r="K52" s="53">
        <v>418</v>
      </c>
      <c r="L52" s="50">
        <v>470</v>
      </c>
      <c r="M52" s="54">
        <v>888</v>
      </c>
      <c r="N52" s="52">
        <v>383</v>
      </c>
      <c r="O52" s="50">
        <v>734</v>
      </c>
      <c r="P52" s="55">
        <v>1117</v>
      </c>
      <c r="Q52" s="53">
        <v>340</v>
      </c>
      <c r="R52" s="50">
        <v>424</v>
      </c>
      <c r="S52" s="54">
        <v>764</v>
      </c>
      <c r="T52" s="53">
        <f t="shared" si="11"/>
        <v>2338</v>
      </c>
      <c r="U52" s="50">
        <f t="shared" si="10"/>
        <v>3535</v>
      </c>
      <c r="V52" s="54">
        <f t="shared" si="10"/>
        <v>5873</v>
      </c>
      <c r="W52" s="18"/>
      <c r="X52" s="18"/>
      <c r="Y52" s="18"/>
      <c r="Z52" s="18"/>
      <c r="AA52" s="18"/>
    </row>
    <row r="53" spans="1:38" ht="44.25" customHeight="1" x14ac:dyDescent="0.35">
      <c r="A53" s="86" t="s">
        <v>69</v>
      </c>
      <c r="B53" s="53">
        <v>23</v>
      </c>
      <c r="C53" s="50">
        <v>2</v>
      </c>
      <c r="D53" s="55">
        <v>25</v>
      </c>
      <c r="E53" s="53">
        <v>29</v>
      </c>
      <c r="F53" s="50">
        <v>0</v>
      </c>
      <c r="G53" s="54">
        <v>29</v>
      </c>
      <c r="H53" s="52">
        <v>26</v>
      </c>
      <c r="I53" s="50">
        <v>0</v>
      </c>
      <c r="J53" s="55">
        <v>26</v>
      </c>
      <c r="K53" s="53">
        <v>22</v>
      </c>
      <c r="L53" s="50">
        <v>0</v>
      </c>
      <c r="M53" s="54">
        <v>22</v>
      </c>
      <c r="N53" s="52">
        <v>22</v>
      </c>
      <c r="O53" s="50">
        <v>0</v>
      </c>
      <c r="P53" s="55">
        <v>22</v>
      </c>
      <c r="Q53" s="53">
        <v>8</v>
      </c>
      <c r="R53" s="50">
        <v>0</v>
      </c>
      <c r="S53" s="54">
        <v>8</v>
      </c>
      <c r="T53" s="53">
        <f>B53+E53+K53+H53+N53+Q53</f>
        <v>130</v>
      </c>
      <c r="U53" s="50">
        <f t="shared" si="10"/>
        <v>2</v>
      </c>
      <c r="V53" s="54">
        <f t="shared" si="10"/>
        <v>132</v>
      </c>
      <c r="W53" s="18"/>
      <c r="X53" s="18"/>
      <c r="Y53" s="18"/>
      <c r="Z53" s="18"/>
      <c r="AA53" s="18"/>
    </row>
    <row r="54" spans="1:38" ht="39.75" customHeight="1" thickBot="1" x14ac:dyDescent="0.4">
      <c r="A54" s="80" t="s">
        <v>80</v>
      </c>
      <c r="B54" s="64">
        <v>51</v>
      </c>
      <c r="C54" s="65">
        <v>10</v>
      </c>
      <c r="D54" s="73">
        <v>61</v>
      </c>
      <c r="E54" s="64">
        <v>50</v>
      </c>
      <c r="F54" s="65">
        <v>4</v>
      </c>
      <c r="G54" s="66">
        <v>54</v>
      </c>
      <c r="H54" s="76">
        <v>45</v>
      </c>
      <c r="I54" s="65">
        <v>1</v>
      </c>
      <c r="J54" s="73">
        <v>46</v>
      </c>
      <c r="K54" s="64">
        <v>35</v>
      </c>
      <c r="L54" s="65">
        <v>0</v>
      </c>
      <c r="M54" s="66">
        <v>35</v>
      </c>
      <c r="N54" s="76">
        <v>42</v>
      </c>
      <c r="O54" s="65">
        <v>1</v>
      </c>
      <c r="P54" s="73">
        <v>43</v>
      </c>
      <c r="Q54" s="64">
        <v>0</v>
      </c>
      <c r="R54" s="65">
        <v>0</v>
      </c>
      <c r="S54" s="61">
        <v>0</v>
      </c>
      <c r="T54" s="53">
        <f t="shared" si="11"/>
        <v>223</v>
      </c>
      <c r="U54" s="50">
        <f t="shared" si="10"/>
        <v>16</v>
      </c>
      <c r="V54" s="61">
        <f t="shared" si="10"/>
        <v>239</v>
      </c>
      <c r="W54" s="18"/>
      <c r="X54" s="18"/>
      <c r="Y54" s="18"/>
      <c r="Z54" s="18"/>
      <c r="AA54" s="18"/>
    </row>
    <row r="55" spans="1:38" ht="31.5" customHeight="1" thickBot="1" x14ac:dyDescent="0.35">
      <c r="A55" s="89" t="s">
        <v>32</v>
      </c>
      <c r="B55" s="197">
        <f t="shared" ref="B55:U55" si="12">SUM(B48:B54)</f>
        <v>551</v>
      </c>
      <c r="C55" s="193">
        <f t="shared" si="12"/>
        <v>702</v>
      </c>
      <c r="D55" s="194">
        <f t="shared" si="12"/>
        <v>1253</v>
      </c>
      <c r="E55" s="197">
        <f t="shared" si="12"/>
        <v>542</v>
      </c>
      <c r="F55" s="193">
        <f t="shared" si="12"/>
        <v>873</v>
      </c>
      <c r="G55" s="195">
        <f t="shared" si="12"/>
        <v>1415</v>
      </c>
      <c r="H55" s="196">
        <f t="shared" si="12"/>
        <v>518</v>
      </c>
      <c r="I55" s="193">
        <f t="shared" si="12"/>
        <v>424</v>
      </c>
      <c r="J55" s="194">
        <f t="shared" si="12"/>
        <v>942</v>
      </c>
      <c r="K55" s="197">
        <f t="shared" si="12"/>
        <v>514</v>
      </c>
      <c r="L55" s="197">
        <f t="shared" si="12"/>
        <v>477</v>
      </c>
      <c r="M55" s="195">
        <f t="shared" si="12"/>
        <v>991</v>
      </c>
      <c r="N55" s="196">
        <f t="shared" si="12"/>
        <v>498</v>
      </c>
      <c r="O55" s="193">
        <f t="shared" si="12"/>
        <v>747</v>
      </c>
      <c r="P55" s="194">
        <f t="shared" si="12"/>
        <v>1245</v>
      </c>
      <c r="Q55" s="197">
        <f t="shared" si="12"/>
        <v>374</v>
      </c>
      <c r="R55" s="193">
        <f t="shared" si="12"/>
        <v>425</v>
      </c>
      <c r="S55" s="202">
        <f t="shared" si="12"/>
        <v>799</v>
      </c>
      <c r="T55" s="199">
        <f>SUM(T48:T54)</f>
        <v>2997</v>
      </c>
      <c r="U55" s="201">
        <f t="shared" si="12"/>
        <v>3648</v>
      </c>
      <c r="V55" s="202">
        <f>SUM(V48:V54)</f>
        <v>6645</v>
      </c>
      <c r="W55" s="19"/>
      <c r="X55" s="19"/>
      <c r="Y55" s="19"/>
      <c r="Z55" s="18"/>
      <c r="AA55" s="18"/>
      <c r="AB55" s="4"/>
    </row>
    <row r="56" spans="1:38" ht="30.75" customHeight="1" thickBot="1" x14ac:dyDescent="0.3">
      <c r="A56" s="444" t="s">
        <v>87</v>
      </c>
      <c r="B56" s="444"/>
      <c r="C56" s="444"/>
      <c r="D56" s="444"/>
      <c r="E56" s="444"/>
      <c r="F56" s="444"/>
      <c r="G56" s="444"/>
      <c r="H56" s="444"/>
      <c r="I56" s="444"/>
      <c r="J56" s="444"/>
      <c r="K56" s="444"/>
      <c r="L56" s="444"/>
      <c r="M56" s="444"/>
      <c r="N56" s="444"/>
      <c r="O56" s="444"/>
      <c r="P56" s="444"/>
      <c r="Q56" s="444"/>
      <c r="R56" s="444"/>
      <c r="S56" s="444"/>
      <c r="T56" s="444"/>
      <c r="U56" s="444"/>
      <c r="V56" s="444"/>
      <c r="W56" s="19"/>
      <c r="X56" s="19"/>
      <c r="Y56" s="19"/>
      <c r="Z56" s="119"/>
      <c r="AA56" s="119"/>
      <c r="AB56" s="4"/>
    </row>
    <row r="57" spans="1:38" ht="27.75" customHeight="1" thickBot="1" x14ac:dyDescent="0.3">
      <c r="A57" s="445" t="s">
        <v>31</v>
      </c>
      <c r="B57" s="368" t="s">
        <v>5</v>
      </c>
      <c r="C57" s="375"/>
      <c r="D57" s="370"/>
      <c r="E57" s="371" t="s">
        <v>6</v>
      </c>
      <c r="F57" s="385"/>
      <c r="G57" s="373"/>
      <c r="H57" s="368" t="s">
        <v>7</v>
      </c>
      <c r="I57" s="375"/>
      <c r="J57" s="370"/>
      <c r="K57" s="368" t="s">
        <v>18</v>
      </c>
      <c r="L57" s="375"/>
      <c r="M57" s="370"/>
      <c r="N57" s="368" t="s">
        <v>40</v>
      </c>
      <c r="O57" s="375"/>
      <c r="P57" s="370"/>
      <c r="Q57" s="368" t="s">
        <v>57</v>
      </c>
      <c r="R57" s="375"/>
      <c r="S57" s="370"/>
      <c r="T57" s="393" t="s">
        <v>3</v>
      </c>
      <c r="U57" s="394"/>
      <c r="V57" s="395"/>
      <c r="W57" s="19"/>
      <c r="X57" s="19"/>
      <c r="Y57" s="19"/>
      <c r="Z57" s="119"/>
      <c r="AA57" s="119"/>
      <c r="AB57" s="4"/>
    </row>
    <row r="58" spans="1:38" ht="73.5" customHeight="1" thickBot="1" x14ac:dyDescent="0.3">
      <c r="A58" s="446"/>
      <c r="B58" s="129" t="s">
        <v>26</v>
      </c>
      <c r="C58" s="135" t="s">
        <v>52</v>
      </c>
      <c r="D58" s="132" t="s">
        <v>3</v>
      </c>
      <c r="E58" s="129" t="s">
        <v>26</v>
      </c>
      <c r="F58" s="135" t="s">
        <v>52</v>
      </c>
      <c r="G58" s="132" t="s">
        <v>3</v>
      </c>
      <c r="H58" s="129" t="s">
        <v>26</v>
      </c>
      <c r="I58" s="135" t="s">
        <v>52</v>
      </c>
      <c r="J58" s="132" t="s">
        <v>3</v>
      </c>
      <c r="K58" s="129" t="s">
        <v>26</v>
      </c>
      <c r="L58" s="135" t="s">
        <v>52</v>
      </c>
      <c r="M58" s="132" t="s">
        <v>3</v>
      </c>
      <c r="N58" s="129" t="s">
        <v>26</v>
      </c>
      <c r="O58" s="135" t="s">
        <v>52</v>
      </c>
      <c r="P58" s="132" t="s">
        <v>3</v>
      </c>
      <c r="Q58" s="129" t="s">
        <v>26</v>
      </c>
      <c r="R58" s="135" t="s">
        <v>52</v>
      </c>
      <c r="S58" s="132" t="s">
        <v>3</v>
      </c>
      <c r="T58" s="136" t="s">
        <v>26</v>
      </c>
      <c r="U58" s="103" t="s">
        <v>27</v>
      </c>
      <c r="V58" s="34" t="s">
        <v>3</v>
      </c>
      <c r="W58" s="19"/>
      <c r="X58" s="19"/>
      <c r="Y58" s="19"/>
      <c r="Z58" s="119"/>
      <c r="AA58" s="119"/>
      <c r="AB58" s="4"/>
    </row>
    <row r="59" spans="1:38" ht="63.75" customHeight="1" thickBot="1" x14ac:dyDescent="0.4">
      <c r="A59" s="87" t="s">
        <v>54</v>
      </c>
      <c r="B59" s="346">
        <v>0</v>
      </c>
      <c r="C59" s="208">
        <v>16</v>
      </c>
      <c r="D59" s="209">
        <v>16</v>
      </c>
      <c r="E59" s="346">
        <v>0</v>
      </c>
      <c r="F59" s="208">
        <v>13</v>
      </c>
      <c r="G59" s="209">
        <v>13</v>
      </c>
      <c r="H59" s="346">
        <v>0</v>
      </c>
      <c r="I59" s="208">
        <v>11</v>
      </c>
      <c r="J59" s="210">
        <v>11</v>
      </c>
      <c r="K59" s="346">
        <v>0</v>
      </c>
      <c r="L59" s="208">
        <v>0</v>
      </c>
      <c r="M59" s="210">
        <v>0</v>
      </c>
      <c r="N59" s="211">
        <v>0</v>
      </c>
      <c r="O59" s="208">
        <v>0</v>
      </c>
      <c r="P59" s="209">
        <v>0</v>
      </c>
      <c r="Q59" s="346">
        <v>0</v>
      </c>
      <c r="R59" s="208">
        <v>0</v>
      </c>
      <c r="S59" s="209">
        <v>0</v>
      </c>
      <c r="T59" s="346">
        <f>B59+E59+K59+H59+N59+Q59</f>
        <v>0</v>
      </c>
      <c r="U59" s="208">
        <v>40</v>
      </c>
      <c r="V59" s="210">
        <v>40</v>
      </c>
      <c r="W59" s="120"/>
      <c r="X59" s="120"/>
      <c r="Y59" s="120"/>
      <c r="Z59" s="121"/>
      <c r="AA59" s="121"/>
      <c r="AB59" s="122"/>
      <c r="AC59" s="20"/>
      <c r="AD59" s="20"/>
      <c r="AE59" s="20"/>
    </row>
    <row r="60" spans="1:38" ht="30.75" customHeight="1" thickBot="1" x14ac:dyDescent="0.35">
      <c r="A60" s="123" t="s">
        <v>32</v>
      </c>
      <c r="B60" s="197">
        <f t="shared" ref="B60:V60" si="13">SUM(B59)</f>
        <v>0</v>
      </c>
      <c r="C60" s="197">
        <f t="shared" si="13"/>
        <v>16</v>
      </c>
      <c r="D60" s="197">
        <f t="shared" si="13"/>
        <v>16</v>
      </c>
      <c r="E60" s="197">
        <f t="shared" si="13"/>
        <v>0</v>
      </c>
      <c r="F60" s="197">
        <f t="shared" si="13"/>
        <v>13</v>
      </c>
      <c r="G60" s="197">
        <f t="shared" si="13"/>
        <v>13</v>
      </c>
      <c r="H60" s="197">
        <f t="shared" si="13"/>
        <v>0</v>
      </c>
      <c r="I60" s="197">
        <f t="shared" si="13"/>
        <v>11</v>
      </c>
      <c r="J60" s="197">
        <f t="shared" si="13"/>
        <v>11</v>
      </c>
      <c r="K60" s="197">
        <f t="shared" si="13"/>
        <v>0</v>
      </c>
      <c r="L60" s="197">
        <f t="shared" si="13"/>
        <v>0</v>
      </c>
      <c r="M60" s="197">
        <f t="shared" si="13"/>
        <v>0</v>
      </c>
      <c r="N60" s="197">
        <f t="shared" si="13"/>
        <v>0</v>
      </c>
      <c r="O60" s="197">
        <f t="shared" si="13"/>
        <v>0</v>
      </c>
      <c r="P60" s="197">
        <f t="shared" si="13"/>
        <v>0</v>
      </c>
      <c r="Q60" s="197">
        <f t="shared" si="13"/>
        <v>0</v>
      </c>
      <c r="R60" s="197">
        <f t="shared" si="13"/>
        <v>0</v>
      </c>
      <c r="S60" s="197">
        <f t="shared" si="13"/>
        <v>0</v>
      </c>
      <c r="T60" s="197">
        <f t="shared" si="13"/>
        <v>0</v>
      </c>
      <c r="U60" s="197">
        <f t="shared" si="13"/>
        <v>40</v>
      </c>
      <c r="V60" s="156">
        <f t="shared" si="13"/>
        <v>40</v>
      </c>
      <c r="W60" s="125"/>
      <c r="X60" s="125"/>
      <c r="Y60" s="125"/>
      <c r="Z60" s="125"/>
      <c r="AA60" s="125"/>
      <c r="AB60" s="122"/>
      <c r="AC60" s="20"/>
      <c r="AD60" s="20"/>
      <c r="AE60" s="20"/>
    </row>
    <row r="61" spans="1:38" ht="30" customHeight="1" thickBot="1" x14ac:dyDescent="0.3">
      <c r="A61" s="444" t="s">
        <v>88</v>
      </c>
      <c r="B61" s="444"/>
      <c r="C61" s="444"/>
      <c r="D61" s="444"/>
      <c r="E61" s="444"/>
      <c r="F61" s="444"/>
      <c r="G61" s="444"/>
      <c r="H61" s="444"/>
      <c r="I61" s="444"/>
      <c r="J61" s="444"/>
      <c r="K61" s="444"/>
      <c r="L61" s="444"/>
      <c r="M61" s="444"/>
      <c r="N61" s="444"/>
      <c r="O61" s="444"/>
      <c r="P61" s="444"/>
      <c r="Q61" s="444"/>
      <c r="R61" s="444"/>
      <c r="S61" s="444"/>
      <c r="T61" s="444"/>
      <c r="U61" s="444"/>
      <c r="V61" s="444"/>
      <c r="W61" s="19"/>
      <c r="X61" s="19"/>
      <c r="Y61" s="19"/>
      <c r="Z61" s="119"/>
      <c r="AA61" s="119"/>
      <c r="AB61" s="4"/>
    </row>
    <row r="62" spans="1:38" ht="21.75" customHeight="1" thickBot="1" x14ac:dyDescent="0.3">
      <c r="A62" s="450" t="s">
        <v>31</v>
      </c>
      <c r="B62" s="368" t="s">
        <v>5</v>
      </c>
      <c r="C62" s="369"/>
      <c r="D62" s="370"/>
      <c r="E62" s="371" t="s">
        <v>6</v>
      </c>
      <c r="F62" s="372"/>
      <c r="G62" s="373"/>
      <c r="H62" s="368" t="s">
        <v>7</v>
      </c>
      <c r="I62" s="369"/>
      <c r="J62" s="370"/>
      <c r="K62" s="368" t="s">
        <v>18</v>
      </c>
      <c r="L62" s="369"/>
      <c r="M62" s="370"/>
      <c r="N62" s="368" t="s">
        <v>40</v>
      </c>
      <c r="O62" s="369"/>
      <c r="P62" s="370"/>
      <c r="Q62" s="368" t="s">
        <v>57</v>
      </c>
      <c r="R62" s="369"/>
      <c r="S62" s="370"/>
      <c r="T62" s="393" t="s">
        <v>3</v>
      </c>
      <c r="U62" s="451"/>
      <c r="V62" s="395"/>
      <c r="W62" s="19"/>
      <c r="X62" s="19"/>
      <c r="Y62" s="19"/>
      <c r="Z62" s="119"/>
      <c r="AA62" s="119"/>
      <c r="AB62" s="171" t="s">
        <v>44</v>
      </c>
      <c r="AJ62" s="139"/>
      <c r="AK62" s="139"/>
      <c r="AL62" s="139"/>
    </row>
    <row r="63" spans="1:38" ht="103.5" customHeight="1" thickBot="1" x14ac:dyDescent="0.3">
      <c r="A63" s="446"/>
      <c r="B63" s="167" t="s">
        <v>26</v>
      </c>
      <c r="C63" s="168" t="s">
        <v>52</v>
      </c>
      <c r="D63" s="169" t="s">
        <v>3</v>
      </c>
      <c r="E63" s="167" t="s">
        <v>26</v>
      </c>
      <c r="F63" s="168" t="s">
        <v>52</v>
      </c>
      <c r="G63" s="169" t="s">
        <v>3</v>
      </c>
      <c r="H63" s="167" t="s">
        <v>26</v>
      </c>
      <c r="I63" s="168" t="s">
        <v>52</v>
      </c>
      <c r="J63" s="169" t="s">
        <v>3</v>
      </c>
      <c r="K63" s="167" t="s">
        <v>26</v>
      </c>
      <c r="L63" s="168" t="s">
        <v>52</v>
      </c>
      <c r="M63" s="169" t="s">
        <v>3</v>
      </c>
      <c r="N63" s="167" t="s">
        <v>26</v>
      </c>
      <c r="O63" s="168" t="s">
        <v>52</v>
      </c>
      <c r="P63" s="169" t="s">
        <v>3</v>
      </c>
      <c r="Q63" s="167" t="s">
        <v>26</v>
      </c>
      <c r="R63" s="168" t="s">
        <v>52</v>
      </c>
      <c r="S63" s="169" t="s">
        <v>3</v>
      </c>
      <c r="T63" s="102" t="s">
        <v>26</v>
      </c>
      <c r="U63" s="103" t="s">
        <v>27</v>
      </c>
      <c r="V63" s="170" t="s">
        <v>3</v>
      </c>
      <c r="W63" s="19"/>
      <c r="X63" s="19"/>
      <c r="Y63" s="19"/>
      <c r="Z63" s="119"/>
      <c r="AA63" s="119"/>
      <c r="AB63" s="4"/>
    </row>
    <row r="64" spans="1:38" ht="47.25" customHeight="1" thickBot="1" x14ac:dyDescent="0.4">
      <c r="A64" s="80" t="s">
        <v>83</v>
      </c>
      <c r="B64" s="346">
        <v>0</v>
      </c>
      <c r="C64" s="208">
        <v>22</v>
      </c>
      <c r="D64" s="209">
        <v>22</v>
      </c>
      <c r="E64" s="346">
        <v>0</v>
      </c>
      <c r="F64" s="208">
        <v>32</v>
      </c>
      <c r="G64" s="209">
        <v>32</v>
      </c>
      <c r="H64" s="346">
        <v>0</v>
      </c>
      <c r="I64" s="208">
        <v>0</v>
      </c>
      <c r="J64" s="210">
        <v>0</v>
      </c>
      <c r="K64" s="346">
        <v>0</v>
      </c>
      <c r="L64" s="208">
        <v>0</v>
      </c>
      <c r="M64" s="210">
        <v>0</v>
      </c>
      <c r="N64" s="211">
        <v>0</v>
      </c>
      <c r="O64" s="208">
        <v>0</v>
      </c>
      <c r="P64" s="209">
        <v>0</v>
      </c>
      <c r="Q64" s="346">
        <v>0</v>
      </c>
      <c r="R64" s="208">
        <v>0</v>
      </c>
      <c r="S64" s="209">
        <v>0</v>
      </c>
      <c r="T64" s="346">
        <f>B64+E64+K64+H64+N64+Q64</f>
        <v>0</v>
      </c>
      <c r="U64" s="208">
        <f>C64+F64+L64+I64+O64+R64</f>
        <v>54</v>
      </c>
      <c r="V64" s="210">
        <f>D64+G64+M64+J64+P64+S64</f>
        <v>54</v>
      </c>
      <c r="W64" s="120"/>
      <c r="X64" s="120"/>
      <c r="Y64" s="120"/>
      <c r="Z64" s="121"/>
      <c r="AA64" s="121"/>
      <c r="AB64" s="122"/>
      <c r="AC64" s="20"/>
      <c r="AD64" s="20"/>
      <c r="AE64" s="20"/>
    </row>
    <row r="65" spans="1:35" ht="27" customHeight="1" thickBot="1" x14ac:dyDescent="0.35">
      <c r="A65" s="123" t="s">
        <v>32</v>
      </c>
      <c r="B65" s="197">
        <v>0</v>
      </c>
      <c r="C65" s="193">
        <v>23</v>
      </c>
      <c r="D65" s="194">
        <v>23</v>
      </c>
      <c r="E65" s="197">
        <f t="shared" ref="E65:J65" si="14">SUM(E64:E64)</f>
        <v>0</v>
      </c>
      <c r="F65" s="193">
        <f t="shared" si="14"/>
        <v>32</v>
      </c>
      <c r="G65" s="195">
        <f t="shared" si="14"/>
        <v>32</v>
      </c>
      <c r="H65" s="196">
        <f t="shared" si="14"/>
        <v>0</v>
      </c>
      <c r="I65" s="193">
        <f t="shared" si="14"/>
        <v>0</v>
      </c>
      <c r="J65" s="193">
        <f t="shared" si="14"/>
        <v>0</v>
      </c>
      <c r="K65" s="347">
        <f t="shared" ref="K65:P65" si="15">SUM(K64:K64)</f>
        <v>0</v>
      </c>
      <c r="L65" s="193">
        <f t="shared" si="15"/>
        <v>0</v>
      </c>
      <c r="M65" s="194">
        <f t="shared" si="15"/>
        <v>0</v>
      </c>
      <c r="N65" s="197">
        <f t="shared" si="15"/>
        <v>0</v>
      </c>
      <c r="O65" s="193">
        <f t="shared" si="15"/>
        <v>0</v>
      </c>
      <c r="P65" s="195">
        <f t="shared" si="15"/>
        <v>0</v>
      </c>
      <c r="Q65" s="196">
        <v>0</v>
      </c>
      <c r="R65" s="193">
        <v>0</v>
      </c>
      <c r="S65" s="194">
        <v>0</v>
      </c>
      <c r="T65" s="347">
        <f t="shared" ref="T65:V65" si="16">SUM(T64:T64)</f>
        <v>0</v>
      </c>
      <c r="U65" s="347">
        <f t="shared" si="16"/>
        <v>54</v>
      </c>
      <c r="V65" s="156">
        <f t="shared" si="16"/>
        <v>54</v>
      </c>
      <c r="W65" s="125"/>
      <c r="X65" s="125"/>
      <c r="Y65" s="125"/>
      <c r="Z65" s="125"/>
      <c r="AA65" s="125"/>
      <c r="AB65" s="122"/>
      <c r="AC65" s="20"/>
      <c r="AD65" s="20"/>
      <c r="AE65" s="20"/>
    </row>
    <row r="66" spans="1:35" ht="28.5" customHeight="1" thickBot="1" x14ac:dyDescent="0.25">
      <c r="A66" s="441" t="s">
        <v>89</v>
      </c>
      <c r="B66" s="441"/>
      <c r="C66" s="441"/>
      <c r="D66" s="441"/>
      <c r="E66" s="441"/>
      <c r="F66" s="441"/>
      <c r="G66" s="441"/>
      <c r="H66" s="441"/>
      <c r="I66" s="441"/>
      <c r="J66" s="441"/>
      <c r="K66" s="441"/>
      <c r="L66" s="441"/>
      <c r="M66" s="441"/>
      <c r="N66" s="441"/>
      <c r="O66" s="441"/>
      <c r="P66" s="441"/>
      <c r="Q66" s="441"/>
      <c r="R66" s="441"/>
      <c r="S66" s="441"/>
      <c r="T66" s="441"/>
      <c r="U66" s="441"/>
      <c r="V66" s="441"/>
      <c r="W66" s="148"/>
      <c r="X66" s="148"/>
      <c r="Y66" s="148"/>
      <c r="Z66" s="148"/>
      <c r="AA66" s="148"/>
      <c r="AB66" s="148"/>
      <c r="AC66" s="138"/>
      <c r="AD66" s="138"/>
      <c r="AE66" s="138"/>
      <c r="AF66" s="139"/>
      <c r="AG66" s="139"/>
      <c r="AH66" s="139"/>
      <c r="AI66" s="139"/>
    </row>
    <row r="67" spans="1:35" ht="28.5" customHeight="1" thickBot="1" x14ac:dyDescent="0.25">
      <c r="A67" s="376" t="s">
        <v>31</v>
      </c>
      <c r="B67" s="379" t="s">
        <v>5</v>
      </c>
      <c r="C67" s="380"/>
      <c r="D67" s="381"/>
      <c r="E67" s="379" t="s">
        <v>6</v>
      </c>
      <c r="F67" s="380"/>
      <c r="G67" s="381"/>
      <c r="H67" s="379" t="s">
        <v>7</v>
      </c>
      <c r="I67" s="380"/>
      <c r="J67" s="381"/>
      <c r="K67" s="379" t="s">
        <v>18</v>
      </c>
      <c r="L67" s="380"/>
      <c r="M67" s="381"/>
      <c r="N67" s="379" t="s">
        <v>40</v>
      </c>
      <c r="O67" s="380"/>
      <c r="P67" s="381"/>
      <c r="Q67" s="399" t="s">
        <v>8</v>
      </c>
      <c r="R67" s="400"/>
      <c r="S67" s="401"/>
      <c r="T67" s="405" t="s">
        <v>5</v>
      </c>
      <c r="U67" s="387"/>
      <c r="V67" s="388"/>
      <c r="W67" s="386" t="s">
        <v>6</v>
      </c>
      <c r="X67" s="387"/>
      <c r="Y67" s="388"/>
      <c r="Z67" s="386" t="s">
        <v>7</v>
      </c>
      <c r="AA67" s="387"/>
      <c r="AB67" s="388"/>
      <c r="AC67" s="412" t="s">
        <v>9</v>
      </c>
      <c r="AD67" s="400"/>
      <c r="AE67" s="401"/>
    </row>
    <row r="68" spans="1:35" ht="21.75" customHeight="1" thickBot="1" x14ac:dyDescent="0.25">
      <c r="A68" s="377"/>
      <c r="B68" s="382"/>
      <c r="C68" s="383"/>
      <c r="D68" s="384"/>
      <c r="E68" s="382"/>
      <c r="F68" s="383"/>
      <c r="G68" s="384"/>
      <c r="H68" s="382"/>
      <c r="I68" s="383"/>
      <c r="J68" s="384"/>
      <c r="K68" s="382"/>
      <c r="L68" s="383"/>
      <c r="M68" s="384"/>
      <c r="N68" s="382"/>
      <c r="O68" s="383"/>
      <c r="P68" s="384"/>
      <c r="Q68" s="402"/>
      <c r="R68" s="403"/>
      <c r="S68" s="404"/>
      <c r="T68" s="414" t="s">
        <v>2</v>
      </c>
      <c r="U68" s="415"/>
      <c r="V68" s="416"/>
      <c r="W68" s="417" t="s">
        <v>2</v>
      </c>
      <c r="X68" s="415"/>
      <c r="Y68" s="416"/>
      <c r="Z68" s="417" t="s">
        <v>2</v>
      </c>
      <c r="AA68" s="415"/>
      <c r="AB68" s="416"/>
      <c r="AC68" s="413"/>
      <c r="AD68" s="403"/>
      <c r="AE68" s="404"/>
    </row>
    <row r="69" spans="1:35" ht="72.75" customHeight="1" thickBot="1" x14ac:dyDescent="0.25">
      <c r="A69" s="378"/>
      <c r="B69" s="177" t="s">
        <v>26</v>
      </c>
      <c r="C69" s="178" t="s">
        <v>52</v>
      </c>
      <c r="D69" s="179" t="s">
        <v>3</v>
      </c>
      <c r="E69" s="177" t="s">
        <v>26</v>
      </c>
      <c r="F69" s="178" t="s">
        <v>52</v>
      </c>
      <c r="G69" s="179" t="s">
        <v>3</v>
      </c>
      <c r="H69" s="177" t="s">
        <v>26</v>
      </c>
      <c r="I69" s="178" t="s">
        <v>52</v>
      </c>
      <c r="J69" s="179" t="s">
        <v>3</v>
      </c>
      <c r="K69" s="177" t="s">
        <v>26</v>
      </c>
      <c r="L69" s="178" t="s">
        <v>52</v>
      </c>
      <c r="M69" s="179" t="s">
        <v>3</v>
      </c>
      <c r="N69" s="177" t="s">
        <v>26</v>
      </c>
      <c r="O69" s="178" t="s">
        <v>52</v>
      </c>
      <c r="P69" s="179" t="s">
        <v>3</v>
      </c>
      <c r="Q69" s="177" t="s">
        <v>26</v>
      </c>
      <c r="R69" s="178" t="s">
        <v>52</v>
      </c>
      <c r="S69" s="179" t="s">
        <v>3</v>
      </c>
      <c r="T69" s="12" t="s">
        <v>26</v>
      </c>
      <c r="U69" s="11" t="s">
        <v>27</v>
      </c>
      <c r="V69" s="3" t="s">
        <v>3</v>
      </c>
      <c r="W69" s="12" t="s">
        <v>26</v>
      </c>
      <c r="X69" s="11" t="s">
        <v>27</v>
      </c>
      <c r="Y69" s="3" t="s">
        <v>3</v>
      </c>
      <c r="Z69" s="12" t="s">
        <v>26</v>
      </c>
      <c r="AA69" s="11" t="s">
        <v>27</v>
      </c>
      <c r="AB69" s="3" t="s">
        <v>3</v>
      </c>
      <c r="AC69" s="12" t="s">
        <v>26</v>
      </c>
      <c r="AD69" s="11" t="s">
        <v>27</v>
      </c>
      <c r="AE69" s="3" t="s">
        <v>3</v>
      </c>
    </row>
    <row r="70" spans="1:35" ht="28.5" customHeight="1" x14ac:dyDescent="0.4">
      <c r="A70" s="140" t="s">
        <v>79</v>
      </c>
      <c r="B70" s="457">
        <v>0</v>
      </c>
      <c r="C70" s="452">
        <v>38</v>
      </c>
      <c r="D70" s="458">
        <v>38</v>
      </c>
      <c r="E70" s="457">
        <v>0</v>
      </c>
      <c r="F70" s="452">
        <v>53</v>
      </c>
      <c r="G70" s="484">
        <v>53</v>
      </c>
      <c r="H70" s="457">
        <v>1</v>
      </c>
      <c r="I70" s="452">
        <v>17</v>
      </c>
      <c r="J70" s="458">
        <v>18</v>
      </c>
      <c r="K70" s="453">
        <v>1</v>
      </c>
      <c r="L70" s="452">
        <v>22</v>
      </c>
      <c r="M70" s="458">
        <v>23</v>
      </c>
      <c r="N70" s="453">
        <v>0</v>
      </c>
      <c r="O70" s="452">
        <v>1</v>
      </c>
      <c r="P70" s="484">
        <v>1</v>
      </c>
      <c r="Q70" s="480">
        <f t="shared" ref="Q70:S76" si="17">B70+E70+H70+K70+N70</f>
        <v>2</v>
      </c>
      <c r="R70" s="455">
        <f t="shared" si="17"/>
        <v>131</v>
      </c>
      <c r="S70" s="485">
        <f t="shared" si="17"/>
        <v>133</v>
      </c>
      <c r="T70" s="457">
        <v>0</v>
      </c>
      <c r="U70" s="452">
        <v>40</v>
      </c>
      <c r="V70" s="458">
        <v>40</v>
      </c>
      <c r="W70" s="457">
        <v>0</v>
      </c>
      <c r="X70" s="452">
        <v>32</v>
      </c>
      <c r="Y70" s="458">
        <v>32</v>
      </c>
      <c r="Z70" s="457">
        <v>0</v>
      </c>
      <c r="AA70" s="452">
        <v>0</v>
      </c>
      <c r="AB70" s="458">
        <v>0</v>
      </c>
      <c r="AC70" s="454">
        <f t="shared" ref="AC70:AE76" si="18">Q70+T70+W70+Z70</f>
        <v>2</v>
      </c>
      <c r="AD70" s="455">
        <f t="shared" si="18"/>
        <v>203</v>
      </c>
      <c r="AE70" s="456">
        <f t="shared" si="18"/>
        <v>205</v>
      </c>
    </row>
    <row r="71" spans="1:35" ht="42.75" customHeight="1" x14ac:dyDescent="0.4">
      <c r="A71" s="78" t="s">
        <v>66</v>
      </c>
      <c r="B71" s="466">
        <v>0</v>
      </c>
      <c r="C71" s="463">
        <v>9</v>
      </c>
      <c r="D71" s="467">
        <v>9</v>
      </c>
      <c r="E71" s="459">
        <v>0</v>
      </c>
      <c r="F71" s="460">
        <v>0</v>
      </c>
      <c r="G71" s="465">
        <v>0</v>
      </c>
      <c r="H71" s="459">
        <v>0</v>
      </c>
      <c r="I71" s="460">
        <v>0</v>
      </c>
      <c r="J71" s="465">
        <v>0</v>
      </c>
      <c r="K71" s="459">
        <v>0</v>
      </c>
      <c r="L71" s="460">
        <v>0</v>
      </c>
      <c r="M71" s="465">
        <v>0</v>
      </c>
      <c r="N71" s="462">
        <v>0</v>
      </c>
      <c r="O71" s="460">
        <v>0</v>
      </c>
      <c r="P71" s="461">
        <v>0</v>
      </c>
      <c r="Q71" s="466">
        <f t="shared" si="17"/>
        <v>0</v>
      </c>
      <c r="R71" s="463">
        <f t="shared" si="17"/>
        <v>9</v>
      </c>
      <c r="S71" s="469">
        <f t="shared" si="17"/>
        <v>9</v>
      </c>
      <c r="T71" s="465">
        <v>0</v>
      </c>
      <c r="U71" s="460">
        <v>15</v>
      </c>
      <c r="V71" s="465">
        <v>15</v>
      </c>
      <c r="W71" s="459">
        <v>0</v>
      </c>
      <c r="X71" s="460">
        <v>14</v>
      </c>
      <c r="Y71" s="486">
        <v>14</v>
      </c>
      <c r="Z71" s="465">
        <v>0</v>
      </c>
      <c r="AA71" s="460">
        <v>0</v>
      </c>
      <c r="AB71" s="465">
        <v>0</v>
      </c>
      <c r="AC71" s="462">
        <f t="shared" si="18"/>
        <v>0</v>
      </c>
      <c r="AD71" s="463">
        <f t="shared" si="18"/>
        <v>38</v>
      </c>
      <c r="AE71" s="464">
        <f t="shared" si="18"/>
        <v>38</v>
      </c>
    </row>
    <row r="72" spans="1:35" ht="44.25" customHeight="1" x14ac:dyDescent="0.4">
      <c r="A72" s="80" t="s">
        <v>81</v>
      </c>
      <c r="B72" s="466">
        <v>0</v>
      </c>
      <c r="C72" s="463">
        <v>28</v>
      </c>
      <c r="D72" s="467">
        <v>28</v>
      </c>
      <c r="E72" s="466">
        <v>0</v>
      </c>
      <c r="F72" s="463">
        <v>37</v>
      </c>
      <c r="G72" s="468">
        <v>37</v>
      </c>
      <c r="H72" s="466">
        <v>0</v>
      </c>
      <c r="I72" s="463">
        <v>25</v>
      </c>
      <c r="J72" s="468">
        <v>25</v>
      </c>
      <c r="K72" s="466">
        <v>0</v>
      </c>
      <c r="L72" s="463">
        <v>12</v>
      </c>
      <c r="M72" s="468">
        <v>12</v>
      </c>
      <c r="N72" s="462">
        <v>0</v>
      </c>
      <c r="O72" s="463">
        <v>0</v>
      </c>
      <c r="P72" s="464">
        <v>0</v>
      </c>
      <c r="Q72" s="462">
        <f t="shared" si="17"/>
        <v>0</v>
      </c>
      <c r="R72" s="463">
        <f t="shared" si="17"/>
        <v>102</v>
      </c>
      <c r="S72" s="464">
        <f t="shared" si="17"/>
        <v>102</v>
      </c>
      <c r="T72" s="467">
        <v>0</v>
      </c>
      <c r="U72" s="463">
        <v>0</v>
      </c>
      <c r="V72" s="467">
        <v>0</v>
      </c>
      <c r="W72" s="466">
        <v>0</v>
      </c>
      <c r="X72" s="463">
        <v>0</v>
      </c>
      <c r="Y72" s="469">
        <v>0</v>
      </c>
      <c r="Z72" s="467">
        <v>0</v>
      </c>
      <c r="AA72" s="463">
        <v>0</v>
      </c>
      <c r="AB72" s="467">
        <v>0</v>
      </c>
      <c r="AC72" s="462">
        <f t="shared" si="18"/>
        <v>0</v>
      </c>
      <c r="AD72" s="463">
        <f t="shared" si="18"/>
        <v>102</v>
      </c>
      <c r="AE72" s="464">
        <f t="shared" si="18"/>
        <v>102</v>
      </c>
    </row>
    <row r="73" spans="1:35" ht="30" customHeight="1" x14ac:dyDescent="0.4">
      <c r="A73" s="80" t="s">
        <v>20</v>
      </c>
      <c r="B73" s="466">
        <v>0</v>
      </c>
      <c r="C73" s="463">
        <v>0</v>
      </c>
      <c r="D73" s="467">
        <v>0</v>
      </c>
      <c r="E73" s="466">
        <v>0</v>
      </c>
      <c r="F73" s="463">
        <v>0</v>
      </c>
      <c r="G73" s="468">
        <v>0</v>
      </c>
      <c r="H73" s="466">
        <v>0</v>
      </c>
      <c r="I73" s="463">
        <v>0</v>
      </c>
      <c r="J73" s="468">
        <v>0</v>
      </c>
      <c r="K73" s="466">
        <v>0</v>
      </c>
      <c r="L73" s="463">
        <v>5</v>
      </c>
      <c r="M73" s="468">
        <v>5</v>
      </c>
      <c r="N73" s="462">
        <v>0</v>
      </c>
      <c r="O73" s="463">
        <v>0</v>
      </c>
      <c r="P73" s="464">
        <v>0</v>
      </c>
      <c r="Q73" s="462">
        <f t="shared" si="17"/>
        <v>0</v>
      </c>
      <c r="R73" s="463">
        <f t="shared" si="17"/>
        <v>5</v>
      </c>
      <c r="S73" s="464">
        <f t="shared" si="17"/>
        <v>5</v>
      </c>
      <c r="T73" s="467">
        <v>0</v>
      </c>
      <c r="U73" s="463">
        <v>0</v>
      </c>
      <c r="V73" s="467">
        <v>0</v>
      </c>
      <c r="W73" s="466">
        <v>0</v>
      </c>
      <c r="X73" s="463">
        <v>0</v>
      </c>
      <c r="Y73" s="469">
        <v>0</v>
      </c>
      <c r="Z73" s="467">
        <v>0</v>
      </c>
      <c r="AA73" s="463">
        <v>0</v>
      </c>
      <c r="AB73" s="467">
        <v>0</v>
      </c>
      <c r="AC73" s="462">
        <f t="shared" si="18"/>
        <v>0</v>
      </c>
      <c r="AD73" s="463">
        <f t="shared" si="18"/>
        <v>5</v>
      </c>
      <c r="AE73" s="464">
        <f t="shared" si="18"/>
        <v>5</v>
      </c>
    </row>
    <row r="74" spans="1:35" ht="60.75" customHeight="1" x14ac:dyDescent="0.4">
      <c r="A74" s="87" t="s">
        <v>67</v>
      </c>
      <c r="B74" s="466">
        <v>0</v>
      </c>
      <c r="C74" s="463">
        <v>20</v>
      </c>
      <c r="D74" s="467">
        <v>20</v>
      </c>
      <c r="E74" s="466">
        <v>0</v>
      </c>
      <c r="F74" s="463">
        <v>23</v>
      </c>
      <c r="G74" s="468">
        <v>23</v>
      </c>
      <c r="H74" s="466">
        <v>0</v>
      </c>
      <c r="I74" s="463">
        <v>27</v>
      </c>
      <c r="J74" s="468">
        <v>27</v>
      </c>
      <c r="K74" s="466">
        <v>0</v>
      </c>
      <c r="L74" s="463">
        <v>9</v>
      </c>
      <c r="M74" s="468">
        <v>9</v>
      </c>
      <c r="N74" s="462">
        <v>0</v>
      </c>
      <c r="O74" s="463">
        <v>0</v>
      </c>
      <c r="P74" s="464">
        <v>0</v>
      </c>
      <c r="Q74" s="462">
        <f t="shared" si="17"/>
        <v>0</v>
      </c>
      <c r="R74" s="463">
        <f t="shared" si="17"/>
        <v>79</v>
      </c>
      <c r="S74" s="464">
        <f t="shared" si="17"/>
        <v>79</v>
      </c>
      <c r="T74" s="467">
        <v>0</v>
      </c>
      <c r="U74" s="463">
        <v>0</v>
      </c>
      <c r="V74" s="467">
        <v>0</v>
      </c>
      <c r="W74" s="466">
        <v>0</v>
      </c>
      <c r="X74" s="463">
        <v>16</v>
      </c>
      <c r="Y74" s="469">
        <v>16</v>
      </c>
      <c r="Z74" s="467">
        <v>0</v>
      </c>
      <c r="AA74" s="463">
        <v>0</v>
      </c>
      <c r="AB74" s="467">
        <v>0</v>
      </c>
      <c r="AC74" s="462">
        <f t="shared" si="18"/>
        <v>0</v>
      </c>
      <c r="AD74" s="463">
        <f t="shared" si="18"/>
        <v>95</v>
      </c>
      <c r="AE74" s="464">
        <f t="shared" si="18"/>
        <v>95</v>
      </c>
    </row>
    <row r="75" spans="1:35" ht="41.25" customHeight="1" x14ac:dyDescent="0.4">
      <c r="A75" s="141" t="s">
        <v>68</v>
      </c>
      <c r="B75" s="476">
        <v>0</v>
      </c>
      <c r="C75" s="472">
        <v>82</v>
      </c>
      <c r="D75" s="473">
        <v>82</v>
      </c>
      <c r="E75" s="476">
        <v>0</v>
      </c>
      <c r="F75" s="472">
        <v>64</v>
      </c>
      <c r="G75" s="473">
        <v>64</v>
      </c>
      <c r="H75" s="476">
        <v>0</v>
      </c>
      <c r="I75" s="472">
        <v>50</v>
      </c>
      <c r="J75" s="474">
        <v>50</v>
      </c>
      <c r="K75" s="476">
        <v>0</v>
      </c>
      <c r="L75" s="472">
        <v>58</v>
      </c>
      <c r="M75" s="474">
        <v>58</v>
      </c>
      <c r="N75" s="476">
        <v>0</v>
      </c>
      <c r="O75" s="472">
        <v>1</v>
      </c>
      <c r="P75" s="473">
        <v>1</v>
      </c>
      <c r="Q75" s="470">
        <f t="shared" si="17"/>
        <v>0</v>
      </c>
      <c r="R75" s="472">
        <f t="shared" si="17"/>
        <v>255</v>
      </c>
      <c r="S75" s="475">
        <f t="shared" si="17"/>
        <v>255</v>
      </c>
      <c r="T75" s="476">
        <v>0</v>
      </c>
      <c r="U75" s="472">
        <v>0</v>
      </c>
      <c r="V75" s="473">
        <v>0</v>
      </c>
      <c r="W75" s="476">
        <v>0</v>
      </c>
      <c r="X75" s="472">
        <v>14</v>
      </c>
      <c r="Y75" s="473">
        <v>14</v>
      </c>
      <c r="Z75" s="471">
        <v>0</v>
      </c>
      <c r="AA75" s="472">
        <v>0</v>
      </c>
      <c r="AB75" s="473">
        <v>0</v>
      </c>
      <c r="AC75" s="476">
        <f t="shared" si="18"/>
        <v>0</v>
      </c>
      <c r="AD75" s="472">
        <f t="shared" si="18"/>
        <v>269</v>
      </c>
      <c r="AE75" s="473">
        <f t="shared" si="18"/>
        <v>269</v>
      </c>
    </row>
    <row r="76" spans="1:35" ht="49.5" customHeight="1" thickBot="1" x14ac:dyDescent="0.45">
      <c r="A76" s="27" t="s">
        <v>69</v>
      </c>
      <c r="B76" s="477">
        <v>0</v>
      </c>
      <c r="C76" s="478">
        <v>12</v>
      </c>
      <c r="D76" s="479">
        <v>12</v>
      </c>
      <c r="E76" s="477">
        <v>0</v>
      </c>
      <c r="F76" s="478">
        <v>81</v>
      </c>
      <c r="G76" s="479">
        <v>81</v>
      </c>
      <c r="H76" s="477">
        <v>0</v>
      </c>
      <c r="I76" s="478">
        <v>31</v>
      </c>
      <c r="J76" s="487">
        <v>31</v>
      </c>
      <c r="K76" s="477">
        <v>0</v>
      </c>
      <c r="L76" s="478">
        <v>21</v>
      </c>
      <c r="M76" s="487">
        <v>21</v>
      </c>
      <c r="N76" s="477">
        <v>0</v>
      </c>
      <c r="O76" s="478">
        <v>0</v>
      </c>
      <c r="P76" s="473">
        <v>0</v>
      </c>
      <c r="Q76" s="470">
        <f t="shared" si="17"/>
        <v>0</v>
      </c>
      <c r="R76" s="472">
        <f t="shared" si="17"/>
        <v>145</v>
      </c>
      <c r="S76" s="475">
        <f t="shared" si="17"/>
        <v>145</v>
      </c>
      <c r="T76" s="477">
        <v>0</v>
      </c>
      <c r="U76" s="478">
        <v>30</v>
      </c>
      <c r="V76" s="479">
        <v>30</v>
      </c>
      <c r="W76" s="477">
        <v>0</v>
      </c>
      <c r="X76" s="478">
        <v>39</v>
      </c>
      <c r="Y76" s="479">
        <v>39</v>
      </c>
      <c r="Z76" s="488">
        <v>0</v>
      </c>
      <c r="AA76" s="478">
        <v>0</v>
      </c>
      <c r="AB76" s="479">
        <v>0</v>
      </c>
      <c r="AC76" s="477">
        <f t="shared" si="18"/>
        <v>0</v>
      </c>
      <c r="AD76" s="478">
        <f t="shared" si="18"/>
        <v>214</v>
      </c>
      <c r="AE76" s="479">
        <f t="shared" si="18"/>
        <v>214</v>
      </c>
    </row>
    <row r="77" spans="1:35" ht="30" customHeight="1" thickBot="1" x14ac:dyDescent="0.4">
      <c r="A77" s="198" t="s">
        <v>32</v>
      </c>
      <c r="B77" s="482">
        <f t="shared" ref="B77:AE77" si="19">SUM(B70:B76)</f>
        <v>0</v>
      </c>
      <c r="C77" s="482">
        <f t="shared" si="19"/>
        <v>189</v>
      </c>
      <c r="D77" s="482">
        <f t="shared" si="19"/>
        <v>189</v>
      </c>
      <c r="E77" s="482">
        <f t="shared" si="19"/>
        <v>0</v>
      </c>
      <c r="F77" s="482">
        <f t="shared" si="19"/>
        <v>258</v>
      </c>
      <c r="G77" s="482">
        <f t="shared" si="19"/>
        <v>258</v>
      </c>
      <c r="H77" s="482">
        <f t="shared" si="19"/>
        <v>1</v>
      </c>
      <c r="I77" s="482">
        <f t="shared" si="19"/>
        <v>150</v>
      </c>
      <c r="J77" s="482">
        <f t="shared" si="19"/>
        <v>151</v>
      </c>
      <c r="K77" s="482">
        <f t="shared" si="19"/>
        <v>1</v>
      </c>
      <c r="L77" s="482">
        <f t="shared" si="19"/>
        <v>127</v>
      </c>
      <c r="M77" s="482">
        <f t="shared" si="19"/>
        <v>128</v>
      </c>
      <c r="N77" s="482">
        <f t="shared" si="19"/>
        <v>0</v>
      </c>
      <c r="O77" s="482">
        <f t="shared" si="19"/>
        <v>2</v>
      </c>
      <c r="P77" s="481">
        <f t="shared" si="19"/>
        <v>2</v>
      </c>
      <c r="Q77" s="481">
        <f t="shared" si="19"/>
        <v>2</v>
      </c>
      <c r="R77" s="481">
        <f>SUM(R70:R76)</f>
        <v>726</v>
      </c>
      <c r="S77" s="483">
        <f t="shared" si="19"/>
        <v>728</v>
      </c>
      <c r="T77" s="482">
        <f t="shared" si="19"/>
        <v>0</v>
      </c>
      <c r="U77" s="482">
        <f t="shared" si="19"/>
        <v>85</v>
      </c>
      <c r="V77" s="482">
        <f t="shared" si="19"/>
        <v>85</v>
      </c>
      <c r="W77" s="482">
        <f t="shared" si="19"/>
        <v>0</v>
      </c>
      <c r="X77" s="482">
        <f t="shared" si="19"/>
        <v>115</v>
      </c>
      <c r="Y77" s="482">
        <f t="shared" si="19"/>
        <v>115</v>
      </c>
      <c r="Z77" s="482">
        <f t="shared" si="19"/>
        <v>0</v>
      </c>
      <c r="AA77" s="482">
        <f t="shared" si="19"/>
        <v>0</v>
      </c>
      <c r="AB77" s="482">
        <f t="shared" si="19"/>
        <v>0</v>
      </c>
      <c r="AC77" s="482">
        <f t="shared" si="19"/>
        <v>2</v>
      </c>
      <c r="AD77" s="482">
        <f t="shared" si="19"/>
        <v>926</v>
      </c>
      <c r="AE77" s="483">
        <f t="shared" si="19"/>
        <v>928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33" customHeight="1" thickBot="1" x14ac:dyDescent="0.4">
      <c r="A79" s="137" t="s">
        <v>25</v>
      </c>
      <c r="B79" s="124">
        <f>AC24+T55</f>
        <v>11475</v>
      </c>
      <c r="C79" s="124">
        <f>AD24+U55</f>
        <v>4921</v>
      </c>
      <c r="D79" s="124">
        <f>AE24+V55</f>
        <v>16396</v>
      </c>
      <c r="E79" s="5"/>
      <c r="F79" s="5"/>
      <c r="G79" s="5"/>
      <c r="H79" s="5"/>
      <c r="I79" s="5"/>
    </row>
    <row r="80" spans="1:35" ht="48" customHeight="1" thickBot="1" x14ac:dyDescent="0.4">
      <c r="A80" s="137" t="s">
        <v>43</v>
      </c>
      <c r="B80" s="124">
        <f>AI43+T65</f>
        <v>1319</v>
      </c>
      <c r="C80" s="124">
        <f>AJ43+U65</f>
        <v>1334</v>
      </c>
      <c r="D80" s="124">
        <f>AK43+V65</f>
        <v>2653</v>
      </c>
      <c r="E80" s="5"/>
      <c r="F80" s="5"/>
      <c r="G80" s="5"/>
      <c r="H80" s="5"/>
      <c r="I80" s="5"/>
      <c r="L80" s="1" t="s">
        <v>47</v>
      </c>
      <c r="M80" s="149"/>
      <c r="AC80" s="19"/>
      <c r="AD80" s="19"/>
      <c r="AE80" s="19"/>
    </row>
    <row r="81" spans="1:38" ht="51" customHeight="1" thickBot="1" x14ac:dyDescent="0.4">
      <c r="A81" s="137" t="s">
        <v>42</v>
      </c>
      <c r="B81" s="124">
        <f>T60+AC77</f>
        <v>2</v>
      </c>
      <c r="C81" s="124">
        <f>U60+AD77</f>
        <v>966</v>
      </c>
      <c r="D81" s="124">
        <f>V60+AE77</f>
        <v>968</v>
      </c>
      <c r="E81" s="5"/>
      <c r="F81" s="5"/>
      <c r="G81" s="5"/>
      <c r="H81" s="38"/>
      <c r="I81" s="5"/>
      <c r="J81" s="16"/>
      <c r="K81" s="16"/>
      <c r="P81" s="1" t="s">
        <v>44</v>
      </c>
      <c r="AC81" s="19"/>
      <c r="AD81" s="19"/>
      <c r="AE81" s="19"/>
    </row>
    <row r="82" spans="1:38" ht="35.25" customHeight="1" thickBot="1" x14ac:dyDescent="0.4">
      <c r="A82" s="137" t="s">
        <v>24</v>
      </c>
      <c r="B82" s="124">
        <f>SUM(B79:B81)</f>
        <v>12796</v>
      </c>
      <c r="C82" s="124">
        <f t="shared" ref="C82:D82" si="20">SUM(C79:C81)</f>
        <v>7221</v>
      </c>
      <c r="D82" s="124">
        <f t="shared" si="20"/>
        <v>20017</v>
      </c>
      <c r="E82" s="5"/>
      <c r="F82" s="5"/>
      <c r="G82" s="5"/>
      <c r="H82" s="5"/>
      <c r="I82" s="5"/>
    </row>
    <row r="83" spans="1:38" ht="32.25" customHeight="1" x14ac:dyDescent="0.25">
      <c r="A83" s="366" t="s">
        <v>90</v>
      </c>
      <c r="B83" s="366"/>
      <c r="C83" s="366"/>
      <c r="D83" s="366"/>
      <c r="E83" s="366"/>
      <c r="F83" s="366"/>
      <c r="G83" s="366"/>
      <c r="H83" s="366"/>
      <c r="I83" s="366"/>
      <c r="J83" s="366"/>
      <c r="K83" s="366"/>
      <c r="L83" s="366"/>
      <c r="M83" s="36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13.5" customHeight="1" thickBot="1" x14ac:dyDescent="0.3">
      <c r="A84" s="367"/>
      <c r="B84" s="367"/>
      <c r="C84" s="367"/>
      <c r="D84" s="367"/>
      <c r="E84" s="367"/>
      <c r="F84" s="367"/>
      <c r="G84" s="367"/>
      <c r="H84" s="367"/>
      <c r="I84" s="367"/>
      <c r="J84" s="367"/>
      <c r="K84" s="367"/>
      <c r="L84" s="367"/>
      <c r="M84" s="367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thickBot="1" x14ac:dyDescent="0.3">
      <c r="A85" s="36" t="s">
        <v>33</v>
      </c>
      <c r="B85" s="368" t="s">
        <v>5</v>
      </c>
      <c r="C85" s="375"/>
      <c r="D85" s="370"/>
      <c r="E85" s="371" t="s">
        <v>6</v>
      </c>
      <c r="F85" s="385"/>
      <c r="G85" s="373"/>
      <c r="H85" s="368" t="s">
        <v>7</v>
      </c>
      <c r="I85" s="375"/>
      <c r="J85" s="370"/>
      <c r="K85" s="368" t="s">
        <v>18</v>
      </c>
      <c r="L85" s="375"/>
      <c r="M85" s="370"/>
      <c r="N85" s="363" t="s">
        <v>16</v>
      </c>
      <c r="O85" s="374"/>
      <c r="P85" s="365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6.5" customHeight="1" thickBot="1" x14ac:dyDescent="0.3">
      <c r="A86" s="33"/>
      <c r="B86" s="173" t="s">
        <v>26</v>
      </c>
      <c r="C86" s="174" t="s">
        <v>27</v>
      </c>
      <c r="D86" s="175" t="s">
        <v>3</v>
      </c>
      <c r="E86" s="173" t="s">
        <v>26</v>
      </c>
      <c r="F86" s="174" t="s">
        <v>27</v>
      </c>
      <c r="G86" s="175" t="s">
        <v>3</v>
      </c>
      <c r="H86" s="173" t="s">
        <v>26</v>
      </c>
      <c r="I86" s="174" t="s">
        <v>27</v>
      </c>
      <c r="J86" s="175" t="s">
        <v>3</v>
      </c>
      <c r="K86" s="173" t="s">
        <v>26</v>
      </c>
      <c r="L86" s="174" t="s">
        <v>27</v>
      </c>
      <c r="M86" s="175" t="s">
        <v>3</v>
      </c>
      <c r="N86" s="176" t="s">
        <v>26</v>
      </c>
      <c r="O86" s="174" t="s">
        <v>27</v>
      </c>
      <c r="P86" s="35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30.75" customHeight="1" x14ac:dyDescent="0.25">
      <c r="A87" s="39" t="s">
        <v>79</v>
      </c>
      <c r="B87" s="261">
        <v>3</v>
      </c>
      <c r="C87" s="262">
        <v>49</v>
      </c>
      <c r="D87" s="263">
        <v>52</v>
      </c>
      <c r="E87" s="261">
        <v>4</v>
      </c>
      <c r="F87" s="262">
        <v>28</v>
      </c>
      <c r="G87" s="263">
        <v>32</v>
      </c>
      <c r="H87" s="261">
        <v>10</v>
      </c>
      <c r="I87" s="262">
        <v>23</v>
      </c>
      <c r="J87" s="263">
        <v>33</v>
      </c>
      <c r="K87" s="264">
        <v>0</v>
      </c>
      <c r="L87" s="265">
        <v>0</v>
      </c>
      <c r="M87" s="266">
        <v>0</v>
      </c>
      <c r="N87" s="267">
        <f t="shared" ref="N87:P97" si="21">B87+E87+H87+K87</f>
        <v>17</v>
      </c>
      <c r="O87" s="268">
        <f t="shared" si="21"/>
        <v>100</v>
      </c>
      <c r="P87" s="269">
        <f t="shared" si="21"/>
        <v>117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35</v>
      </c>
    </row>
    <row r="88" spans="1:38" ht="27" customHeight="1" x14ac:dyDescent="0.25">
      <c r="A88" s="39" t="s">
        <v>51</v>
      </c>
      <c r="B88" s="270">
        <v>0</v>
      </c>
      <c r="C88" s="271">
        <v>1</v>
      </c>
      <c r="D88" s="272">
        <v>1</v>
      </c>
      <c r="E88" s="270">
        <v>1</v>
      </c>
      <c r="F88" s="271">
        <v>0</v>
      </c>
      <c r="G88" s="272">
        <v>1</v>
      </c>
      <c r="H88" s="270">
        <v>1</v>
      </c>
      <c r="I88" s="271">
        <v>0</v>
      </c>
      <c r="J88" s="273">
        <v>1</v>
      </c>
      <c r="K88" s="274">
        <v>0</v>
      </c>
      <c r="L88" s="274">
        <v>0</v>
      </c>
      <c r="M88" s="275">
        <v>0</v>
      </c>
      <c r="N88" s="276">
        <f t="shared" si="21"/>
        <v>2</v>
      </c>
      <c r="O88" s="277">
        <f t="shared" si="21"/>
        <v>1</v>
      </c>
      <c r="P88" s="278">
        <f t="shared" si="21"/>
        <v>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42" customHeight="1" x14ac:dyDescent="0.25">
      <c r="A89" s="39" t="s">
        <v>78</v>
      </c>
      <c r="B89" s="270">
        <v>0</v>
      </c>
      <c r="C89" s="271">
        <v>4</v>
      </c>
      <c r="D89" s="272">
        <v>4</v>
      </c>
      <c r="E89" s="270">
        <v>0</v>
      </c>
      <c r="F89" s="271">
        <v>0</v>
      </c>
      <c r="G89" s="272">
        <v>0</v>
      </c>
      <c r="H89" s="270">
        <v>1</v>
      </c>
      <c r="I89" s="271">
        <v>0</v>
      </c>
      <c r="J89" s="279">
        <v>1</v>
      </c>
      <c r="K89" s="280">
        <v>0</v>
      </c>
      <c r="L89" s="274">
        <v>0</v>
      </c>
      <c r="M89" s="275">
        <v>0</v>
      </c>
      <c r="N89" s="276">
        <f t="shared" si="21"/>
        <v>1</v>
      </c>
      <c r="O89" s="277">
        <f t="shared" si="21"/>
        <v>4</v>
      </c>
      <c r="P89" s="278">
        <f t="shared" si="21"/>
        <v>5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39" t="s">
        <v>45</v>
      </c>
      <c r="B90" s="270">
        <v>0</v>
      </c>
      <c r="C90" s="271">
        <v>2</v>
      </c>
      <c r="D90" s="272">
        <v>2</v>
      </c>
      <c r="E90" s="270">
        <v>1</v>
      </c>
      <c r="F90" s="271">
        <v>3</v>
      </c>
      <c r="G90" s="272">
        <v>4</v>
      </c>
      <c r="H90" s="270">
        <v>2</v>
      </c>
      <c r="I90" s="271">
        <v>0</v>
      </c>
      <c r="J90" s="279">
        <v>2</v>
      </c>
      <c r="K90" s="280">
        <v>0</v>
      </c>
      <c r="L90" s="274">
        <v>0</v>
      </c>
      <c r="M90" s="275">
        <v>0</v>
      </c>
      <c r="N90" s="276">
        <f t="shared" si="21"/>
        <v>3</v>
      </c>
      <c r="O90" s="277">
        <f t="shared" si="21"/>
        <v>5</v>
      </c>
      <c r="P90" s="278">
        <f t="shared" si="21"/>
        <v>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39" t="s">
        <v>50</v>
      </c>
      <c r="B91" s="270">
        <v>5</v>
      </c>
      <c r="C91" s="271">
        <v>1</v>
      </c>
      <c r="D91" s="272">
        <v>6</v>
      </c>
      <c r="E91" s="270">
        <v>5</v>
      </c>
      <c r="F91" s="271">
        <v>2</v>
      </c>
      <c r="G91" s="272">
        <v>7</v>
      </c>
      <c r="H91" s="270">
        <v>8</v>
      </c>
      <c r="I91" s="271">
        <v>3</v>
      </c>
      <c r="J91" s="279">
        <v>11</v>
      </c>
      <c r="K91" s="280">
        <v>1</v>
      </c>
      <c r="L91" s="274">
        <v>0</v>
      </c>
      <c r="M91" s="275">
        <v>1</v>
      </c>
      <c r="N91" s="276">
        <f>B91+E91+H91+K91</f>
        <v>19</v>
      </c>
      <c r="O91" s="277">
        <f>C91+F91+I91+L91</f>
        <v>6</v>
      </c>
      <c r="P91" s="278">
        <f>D91+G91+J91+M91</f>
        <v>25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80" t="s">
        <v>81</v>
      </c>
      <c r="B92" s="281">
        <v>0</v>
      </c>
      <c r="C92" s="277">
        <v>10</v>
      </c>
      <c r="D92" s="282">
        <v>10</v>
      </c>
      <c r="E92" s="281">
        <v>4</v>
      </c>
      <c r="F92" s="277">
        <v>5</v>
      </c>
      <c r="G92" s="282">
        <v>9</v>
      </c>
      <c r="H92" s="281">
        <v>4</v>
      </c>
      <c r="I92" s="277">
        <v>12</v>
      </c>
      <c r="J92" s="282">
        <v>16</v>
      </c>
      <c r="K92" s="281">
        <v>2</v>
      </c>
      <c r="L92" s="277">
        <v>1</v>
      </c>
      <c r="M92" s="283">
        <v>3</v>
      </c>
      <c r="N92" s="276">
        <f t="shared" si="21"/>
        <v>10</v>
      </c>
      <c r="O92" s="277">
        <f>C92+F92+I92+L92</f>
        <v>28</v>
      </c>
      <c r="P92" s="278">
        <f t="shared" si="21"/>
        <v>38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39" customHeight="1" x14ac:dyDescent="0.25">
      <c r="A93" s="80" t="s">
        <v>80</v>
      </c>
      <c r="B93" s="281">
        <v>4</v>
      </c>
      <c r="C93" s="277">
        <v>5</v>
      </c>
      <c r="D93" s="282">
        <v>9</v>
      </c>
      <c r="E93" s="281">
        <v>3</v>
      </c>
      <c r="F93" s="277">
        <v>4</v>
      </c>
      <c r="G93" s="282">
        <v>7</v>
      </c>
      <c r="H93" s="281">
        <v>3</v>
      </c>
      <c r="I93" s="277">
        <v>2</v>
      </c>
      <c r="J93" s="283">
        <v>5</v>
      </c>
      <c r="K93" s="284">
        <v>0</v>
      </c>
      <c r="L93" s="277">
        <v>0</v>
      </c>
      <c r="M93" s="282">
        <v>0</v>
      </c>
      <c r="N93" s="276">
        <f>B93+E93+H93+K93</f>
        <v>10</v>
      </c>
      <c r="O93" s="277">
        <f t="shared" si="21"/>
        <v>11</v>
      </c>
      <c r="P93" s="278">
        <f t="shared" si="21"/>
        <v>21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80" t="s">
        <v>23</v>
      </c>
      <c r="B94" s="281">
        <v>3</v>
      </c>
      <c r="C94" s="277">
        <v>4</v>
      </c>
      <c r="D94" s="282">
        <v>7</v>
      </c>
      <c r="E94" s="281">
        <v>3</v>
      </c>
      <c r="F94" s="277">
        <v>4</v>
      </c>
      <c r="G94" s="283">
        <v>7</v>
      </c>
      <c r="H94" s="284">
        <v>9</v>
      </c>
      <c r="I94" s="277">
        <v>9</v>
      </c>
      <c r="J94" s="282">
        <v>18</v>
      </c>
      <c r="K94" s="276">
        <v>10</v>
      </c>
      <c r="L94" s="285">
        <v>0</v>
      </c>
      <c r="M94" s="283">
        <v>10</v>
      </c>
      <c r="N94" s="276">
        <f t="shared" si="21"/>
        <v>25</v>
      </c>
      <c r="O94" s="277">
        <f t="shared" si="21"/>
        <v>17</v>
      </c>
      <c r="P94" s="278">
        <f t="shared" si="21"/>
        <v>42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80" t="s">
        <v>20</v>
      </c>
      <c r="B95" s="281">
        <v>1</v>
      </c>
      <c r="C95" s="277">
        <v>4</v>
      </c>
      <c r="D95" s="282">
        <v>5</v>
      </c>
      <c r="E95" s="281">
        <v>3</v>
      </c>
      <c r="F95" s="277">
        <v>8</v>
      </c>
      <c r="G95" s="282">
        <v>11</v>
      </c>
      <c r="H95" s="281">
        <v>7</v>
      </c>
      <c r="I95" s="277">
        <v>5</v>
      </c>
      <c r="J95" s="282">
        <v>12</v>
      </c>
      <c r="K95" s="286">
        <v>0</v>
      </c>
      <c r="L95" s="287">
        <v>0</v>
      </c>
      <c r="M95" s="288">
        <v>0</v>
      </c>
      <c r="N95" s="276">
        <f t="shared" si="21"/>
        <v>11</v>
      </c>
      <c r="O95" s="277">
        <f t="shared" si="21"/>
        <v>17</v>
      </c>
      <c r="P95" s="278">
        <f t="shared" si="21"/>
        <v>28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46.5" customHeight="1" x14ac:dyDescent="0.25">
      <c r="A96" s="79" t="s">
        <v>82</v>
      </c>
      <c r="B96" s="281">
        <v>12</v>
      </c>
      <c r="C96" s="277">
        <v>0</v>
      </c>
      <c r="D96" s="282">
        <v>12</v>
      </c>
      <c r="E96" s="281">
        <v>5</v>
      </c>
      <c r="F96" s="277">
        <v>4</v>
      </c>
      <c r="G96" s="282">
        <v>9</v>
      </c>
      <c r="H96" s="281">
        <v>10</v>
      </c>
      <c r="I96" s="277">
        <v>0</v>
      </c>
      <c r="J96" s="282">
        <v>10</v>
      </c>
      <c r="K96" s="281">
        <v>0</v>
      </c>
      <c r="L96" s="277">
        <v>0</v>
      </c>
      <c r="M96" s="283">
        <v>0</v>
      </c>
      <c r="N96" s="276">
        <f>B96+E96+H96+K96</f>
        <v>27</v>
      </c>
      <c r="O96" s="277">
        <f>C96+F96+I96+L96</f>
        <v>4</v>
      </c>
      <c r="P96" s="278">
        <f>D96+G96+J96+M96</f>
        <v>31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83" t="s">
        <v>46</v>
      </c>
      <c r="B97" s="289">
        <v>1</v>
      </c>
      <c r="C97" s="290">
        <v>3</v>
      </c>
      <c r="D97" s="291">
        <v>4</v>
      </c>
      <c r="E97" s="289">
        <v>2</v>
      </c>
      <c r="F97" s="290">
        <v>9</v>
      </c>
      <c r="G97" s="292">
        <v>11</v>
      </c>
      <c r="H97" s="293">
        <v>7</v>
      </c>
      <c r="I97" s="290">
        <v>1</v>
      </c>
      <c r="J97" s="291">
        <v>8</v>
      </c>
      <c r="K97" s="294">
        <v>0</v>
      </c>
      <c r="L97" s="295">
        <v>0</v>
      </c>
      <c r="M97" s="296">
        <v>0</v>
      </c>
      <c r="N97" s="297">
        <f>B97+E97+H97+K97</f>
        <v>10</v>
      </c>
      <c r="O97" s="298">
        <f t="shared" si="21"/>
        <v>13</v>
      </c>
      <c r="P97" s="299">
        <f t="shared" si="21"/>
        <v>23</v>
      </c>
      <c r="Q97" s="180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34</v>
      </c>
      <c r="B98" s="226">
        <f>SUM(B87:B97)</f>
        <v>29</v>
      </c>
      <c r="C98" s="226">
        <f t="shared" ref="C98:O98" si="22">SUM(C87:C97)</f>
        <v>83</v>
      </c>
      <c r="D98" s="226">
        <f t="shared" si="22"/>
        <v>112</v>
      </c>
      <c r="E98" s="226">
        <f t="shared" si="22"/>
        <v>31</v>
      </c>
      <c r="F98" s="203">
        <f t="shared" si="22"/>
        <v>67</v>
      </c>
      <c r="G98" s="204">
        <f t="shared" si="22"/>
        <v>98</v>
      </c>
      <c r="H98" s="205">
        <f>SUM(H87:H97)</f>
        <v>62</v>
      </c>
      <c r="I98" s="203">
        <f t="shared" si="22"/>
        <v>55</v>
      </c>
      <c r="J98" s="206">
        <f t="shared" si="22"/>
        <v>117</v>
      </c>
      <c r="K98" s="207">
        <f t="shared" si="22"/>
        <v>13</v>
      </c>
      <c r="L98" s="157">
        <f t="shared" si="22"/>
        <v>1</v>
      </c>
      <c r="M98" s="158">
        <f t="shared" si="22"/>
        <v>14</v>
      </c>
      <c r="N98" s="159">
        <f t="shared" si="22"/>
        <v>135</v>
      </c>
      <c r="O98" s="160">
        <f t="shared" si="22"/>
        <v>206</v>
      </c>
      <c r="P98" s="161">
        <f>SUM(P87:P97)</f>
        <v>341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366" t="s">
        <v>91</v>
      </c>
      <c r="B99" s="366"/>
      <c r="C99" s="366"/>
      <c r="D99" s="366"/>
      <c r="E99" s="366"/>
      <c r="F99" s="366"/>
      <c r="G99" s="366"/>
      <c r="H99" s="366"/>
      <c r="I99" s="366"/>
      <c r="J99" s="366"/>
      <c r="K99" s="366"/>
      <c r="L99" s="366"/>
      <c r="M99" s="366"/>
      <c r="N99" s="366"/>
      <c r="O99" s="366"/>
      <c r="P99" s="366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367"/>
      <c r="B100" s="367"/>
      <c r="C100" s="367"/>
      <c r="D100" s="367"/>
      <c r="E100" s="367"/>
      <c r="F100" s="367"/>
      <c r="G100" s="367"/>
      <c r="H100" s="367"/>
      <c r="I100" s="367"/>
      <c r="J100" s="367"/>
      <c r="K100" s="367"/>
      <c r="L100" s="367"/>
      <c r="M100" s="367"/>
      <c r="N100" s="367"/>
      <c r="O100" s="367"/>
      <c r="P100" s="367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181" t="s">
        <v>33</v>
      </c>
      <c r="B101" s="368" t="s">
        <v>5</v>
      </c>
      <c r="C101" s="369"/>
      <c r="D101" s="370"/>
      <c r="E101" s="371" t="s">
        <v>6</v>
      </c>
      <c r="F101" s="372"/>
      <c r="G101" s="373"/>
      <c r="H101" s="368" t="s">
        <v>7</v>
      </c>
      <c r="I101" s="369"/>
      <c r="J101" s="370"/>
      <c r="K101" s="368" t="s">
        <v>18</v>
      </c>
      <c r="L101" s="369"/>
      <c r="M101" s="370"/>
      <c r="N101" s="368" t="s">
        <v>40</v>
      </c>
      <c r="O101" s="369"/>
      <c r="P101" s="370"/>
      <c r="Q101" s="363" t="s">
        <v>16</v>
      </c>
      <c r="R101" s="364"/>
      <c r="S101" s="365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182"/>
      <c r="B102" s="12" t="s">
        <v>26</v>
      </c>
      <c r="C102" s="103" t="s">
        <v>27</v>
      </c>
      <c r="D102" s="170" t="s">
        <v>3</v>
      </c>
      <c r="E102" s="12" t="s">
        <v>26</v>
      </c>
      <c r="F102" s="103" t="s">
        <v>27</v>
      </c>
      <c r="G102" s="170" t="s">
        <v>3</v>
      </c>
      <c r="H102" s="12" t="s">
        <v>26</v>
      </c>
      <c r="I102" s="103" t="s">
        <v>27</v>
      </c>
      <c r="J102" s="170" t="s">
        <v>3</v>
      </c>
      <c r="K102" s="12" t="s">
        <v>26</v>
      </c>
      <c r="L102" s="103" t="s">
        <v>27</v>
      </c>
      <c r="M102" s="170" t="s">
        <v>3</v>
      </c>
      <c r="N102" s="12" t="s">
        <v>26</v>
      </c>
      <c r="O102" s="103" t="s">
        <v>27</v>
      </c>
      <c r="P102" s="170" t="s">
        <v>3</v>
      </c>
      <c r="Q102" s="112" t="s">
        <v>26</v>
      </c>
      <c r="R102" s="103" t="s">
        <v>27</v>
      </c>
      <c r="S102" s="183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7" customHeight="1" x14ac:dyDescent="0.25">
      <c r="A103" s="39" t="s">
        <v>79</v>
      </c>
      <c r="B103" s="231">
        <v>0</v>
      </c>
      <c r="C103" s="232">
        <v>0</v>
      </c>
      <c r="D103" s="238">
        <v>0</v>
      </c>
      <c r="E103" s="231">
        <v>0</v>
      </c>
      <c r="F103" s="232">
        <v>0</v>
      </c>
      <c r="G103" s="238">
        <v>0</v>
      </c>
      <c r="H103" s="231">
        <v>0</v>
      </c>
      <c r="I103" s="232">
        <v>0</v>
      </c>
      <c r="J103" s="239">
        <v>0</v>
      </c>
      <c r="K103" s="232">
        <v>0</v>
      </c>
      <c r="L103" s="232">
        <v>1</v>
      </c>
      <c r="M103" s="233">
        <v>1</v>
      </c>
      <c r="N103" s="240">
        <v>0</v>
      </c>
      <c r="O103" s="241">
        <v>0</v>
      </c>
      <c r="P103" s="242">
        <v>0</v>
      </c>
      <c r="Q103" s="243">
        <f t="shared" ref="Q103:S104" si="23">B103+E103+H103+K103+N103</f>
        <v>0</v>
      </c>
      <c r="R103" s="234">
        <f>C103+F103+I103+L103+O103</f>
        <v>1</v>
      </c>
      <c r="S103" s="244">
        <f t="shared" si="23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30.75" customHeight="1" thickBot="1" x14ac:dyDescent="0.3">
      <c r="A104" s="229" t="s">
        <v>20</v>
      </c>
      <c r="B104" s="245">
        <v>0</v>
      </c>
      <c r="C104" s="236">
        <v>0</v>
      </c>
      <c r="D104" s="246">
        <v>0</v>
      </c>
      <c r="E104" s="245">
        <v>0</v>
      </c>
      <c r="F104" s="236">
        <v>0</v>
      </c>
      <c r="G104" s="246">
        <v>0</v>
      </c>
      <c r="H104" s="245">
        <v>0</v>
      </c>
      <c r="I104" s="236">
        <v>0</v>
      </c>
      <c r="J104" s="246">
        <v>0</v>
      </c>
      <c r="K104" s="245">
        <v>0</v>
      </c>
      <c r="L104" s="236">
        <v>1</v>
      </c>
      <c r="M104" s="247">
        <v>1</v>
      </c>
      <c r="N104" s="235">
        <v>0</v>
      </c>
      <c r="O104" s="236">
        <v>0</v>
      </c>
      <c r="P104" s="237">
        <v>0</v>
      </c>
      <c r="Q104" s="245">
        <f t="shared" si="23"/>
        <v>0</v>
      </c>
      <c r="R104" s="236">
        <f t="shared" si="23"/>
        <v>1</v>
      </c>
      <c r="S104" s="247">
        <f t="shared" si="23"/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9.25" customHeight="1" thickBot="1" x14ac:dyDescent="0.35">
      <c r="A105" s="224" t="s">
        <v>34</v>
      </c>
      <c r="B105" s="248">
        <f t="shared" ref="B105:S105" si="24">SUM(B103:B104)</f>
        <v>0</v>
      </c>
      <c r="C105" s="249">
        <f t="shared" si="24"/>
        <v>0</v>
      </c>
      <c r="D105" s="250">
        <f t="shared" si="24"/>
        <v>0</v>
      </c>
      <c r="E105" s="248">
        <f t="shared" si="24"/>
        <v>0</v>
      </c>
      <c r="F105" s="251">
        <f t="shared" si="24"/>
        <v>0</v>
      </c>
      <c r="G105" s="250">
        <f t="shared" si="24"/>
        <v>0</v>
      </c>
      <c r="H105" s="248">
        <f t="shared" si="24"/>
        <v>0</v>
      </c>
      <c r="I105" s="251">
        <f t="shared" si="24"/>
        <v>0</v>
      </c>
      <c r="J105" s="252">
        <f t="shared" si="24"/>
        <v>0</v>
      </c>
      <c r="K105" s="251">
        <f t="shared" si="24"/>
        <v>0</v>
      </c>
      <c r="L105" s="251">
        <f t="shared" si="24"/>
        <v>2</v>
      </c>
      <c r="M105" s="251">
        <f t="shared" si="24"/>
        <v>2</v>
      </c>
      <c r="N105" s="253">
        <f t="shared" si="24"/>
        <v>0</v>
      </c>
      <c r="O105" s="254">
        <f t="shared" si="24"/>
        <v>0</v>
      </c>
      <c r="P105" s="255">
        <f t="shared" si="24"/>
        <v>0</v>
      </c>
      <c r="Q105" s="253">
        <f t="shared" si="24"/>
        <v>0</v>
      </c>
      <c r="R105" s="254">
        <f t="shared" si="24"/>
        <v>2</v>
      </c>
      <c r="S105" s="255">
        <f t="shared" si="24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4"/>
    </row>
    <row r="106" spans="1:39" ht="26.25" customHeight="1" thickBot="1" x14ac:dyDescent="0.3">
      <c r="A106" s="24"/>
      <c r="B106" s="143"/>
      <c r="C106" s="144"/>
      <c r="D106" s="143"/>
      <c r="E106" s="143"/>
      <c r="F106" s="143"/>
      <c r="G106" s="143"/>
      <c r="H106" s="143"/>
      <c r="I106" s="143"/>
      <c r="J106" s="143"/>
      <c r="K106" s="143"/>
      <c r="L106" s="143"/>
      <c r="M106" s="143"/>
      <c r="N106" s="145"/>
      <c r="O106" s="145"/>
      <c r="P106" s="145"/>
      <c r="Q106" s="145"/>
      <c r="R106" s="145"/>
      <c r="S106" s="145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32.25" customHeight="1" thickBot="1" x14ac:dyDescent="0.35">
      <c r="A107" s="25" t="s">
        <v>41</v>
      </c>
      <c r="B107" s="146">
        <f>N98+Q105</f>
        <v>135</v>
      </c>
      <c r="C107" s="146">
        <f>O98+R105</f>
        <v>208</v>
      </c>
      <c r="D107" s="147">
        <f>P98+S105</f>
        <v>343</v>
      </c>
      <c r="E107" s="143"/>
      <c r="F107" s="143"/>
      <c r="G107" s="143"/>
      <c r="H107" s="143"/>
      <c r="I107" s="143"/>
      <c r="J107" s="143"/>
      <c r="K107" s="143"/>
      <c r="L107" s="143"/>
      <c r="M107" s="143"/>
      <c r="N107" s="145"/>
      <c r="O107" s="145"/>
      <c r="P107" s="145"/>
      <c r="Q107" s="145"/>
      <c r="R107" s="145"/>
      <c r="S107" s="14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9" ht="7.5" hidden="1" customHeight="1" thickBot="1" x14ac:dyDescent="0.35">
      <c r="A108" s="356" t="s">
        <v>17</v>
      </c>
      <c r="B108" s="356"/>
      <c r="C108" s="356"/>
      <c r="D108" s="356"/>
      <c r="E108" s="356"/>
      <c r="F108" s="356"/>
      <c r="G108" s="356"/>
      <c r="H108" s="356"/>
      <c r="I108" s="356"/>
      <c r="J108" s="356"/>
      <c r="K108" s="356"/>
      <c r="L108" s="356"/>
      <c r="M108" s="356"/>
      <c r="N108" s="356"/>
      <c r="O108" s="356"/>
      <c r="P108" s="356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34.5" customHeight="1" x14ac:dyDescent="0.3">
      <c r="A109" s="357" t="s">
        <v>92</v>
      </c>
      <c r="B109" s="357"/>
      <c r="C109" s="357"/>
      <c r="D109" s="357"/>
      <c r="E109" s="357"/>
      <c r="F109" s="357"/>
      <c r="G109" s="357"/>
      <c r="H109" s="357"/>
      <c r="I109" s="357"/>
      <c r="J109" s="357"/>
      <c r="K109" s="357"/>
      <c r="L109" s="357"/>
      <c r="M109" s="357"/>
      <c r="N109" s="357"/>
      <c r="O109" s="357"/>
      <c r="P109" s="357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6.25" customHeight="1" thickBot="1" x14ac:dyDescent="0.35">
      <c r="A110" s="357" t="s">
        <v>10</v>
      </c>
      <c r="B110" s="357"/>
      <c r="C110" s="357"/>
      <c r="D110" s="357"/>
      <c r="E110" s="357"/>
      <c r="F110" s="357"/>
      <c r="G110" s="357"/>
      <c r="H110" s="357"/>
      <c r="I110" s="357"/>
      <c r="J110" s="357"/>
      <c r="K110" s="357"/>
      <c r="L110" s="357"/>
      <c r="M110" s="357"/>
      <c r="N110" s="357"/>
      <c r="O110" s="357"/>
      <c r="P110" s="357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42.75" customHeight="1" x14ac:dyDescent="0.25">
      <c r="A111" s="184" t="s">
        <v>33</v>
      </c>
      <c r="B111" s="359" t="s">
        <v>5</v>
      </c>
      <c r="C111" s="349"/>
      <c r="D111" s="360"/>
      <c r="E111" s="359" t="s">
        <v>6</v>
      </c>
      <c r="F111" s="349"/>
      <c r="G111" s="360"/>
      <c r="H111" s="359" t="s">
        <v>7</v>
      </c>
      <c r="I111" s="349"/>
      <c r="J111" s="360"/>
      <c r="K111" s="359" t="s">
        <v>18</v>
      </c>
      <c r="L111" s="349"/>
      <c r="M111" s="360"/>
      <c r="N111" s="359" t="s">
        <v>1</v>
      </c>
      <c r="O111" s="360"/>
      <c r="P111" s="354" t="s">
        <v>22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0.75" customHeight="1" thickBot="1" x14ac:dyDescent="0.3">
      <c r="A112" s="185"/>
      <c r="B112" s="361"/>
      <c r="C112" s="352"/>
      <c r="D112" s="353"/>
      <c r="E112" s="361"/>
      <c r="F112" s="352"/>
      <c r="G112" s="353"/>
      <c r="H112" s="361"/>
      <c r="I112" s="352"/>
      <c r="J112" s="353"/>
      <c r="K112" s="361"/>
      <c r="L112" s="352"/>
      <c r="M112" s="353"/>
      <c r="N112" s="361"/>
      <c r="O112" s="353"/>
      <c r="P112" s="355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64.5" thickBot="1" x14ac:dyDescent="0.3">
      <c r="A113" s="186"/>
      <c r="B113" s="102" t="s">
        <v>26</v>
      </c>
      <c r="C113" s="103" t="s">
        <v>27</v>
      </c>
      <c r="D113" s="34" t="s">
        <v>3</v>
      </c>
      <c r="E113" s="102" t="s">
        <v>26</v>
      </c>
      <c r="F113" s="103" t="s">
        <v>27</v>
      </c>
      <c r="G113" s="34" t="s">
        <v>3</v>
      </c>
      <c r="H113" s="102" t="s">
        <v>26</v>
      </c>
      <c r="I113" s="103" t="s">
        <v>27</v>
      </c>
      <c r="J113" s="34" t="s">
        <v>3</v>
      </c>
      <c r="K113" s="102" t="s">
        <v>26</v>
      </c>
      <c r="L113" s="103" t="s">
        <v>27</v>
      </c>
      <c r="M113" s="34" t="s">
        <v>3</v>
      </c>
      <c r="N113" s="102" t="s">
        <v>26</v>
      </c>
      <c r="O113" s="103" t="s">
        <v>27</v>
      </c>
      <c r="P113" s="362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30.75" customHeight="1" x14ac:dyDescent="0.25">
      <c r="A114" s="37" t="s">
        <v>11</v>
      </c>
      <c r="B114" s="300">
        <v>103</v>
      </c>
      <c r="C114" s="301">
        <v>181</v>
      </c>
      <c r="D114" s="302">
        <v>284</v>
      </c>
      <c r="E114" s="300">
        <v>85</v>
      </c>
      <c r="F114" s="301">
        <v>159</v>
      </c>
      <c r="G114" s="302">
        <v>244</v>
      </c>
      <c r="H114" s="300">
        <v>95</v>
      </c>
      <c r="I114" s="301">
        <v>138</v>
      </c>
      <c r="J114" s="302">
        <v>233</v>
      </c>
      <c r="K114" s="300">
        <v>92</v>
      </c>
      <c r="L114" s="301">
        <v>64</v>
      </c>
      <c r="M114" s="303">
        <v>156</v>
      </c>
      <c r="N114" s="304">
        <f t="shared" ref="N114:P122" si="25">B114+E114+H114+K114</f>
        <v>375</v>
      </c>
      <c r="O114" s="304">
        <f t="shared" si="25"/>
        <v>542</v>
      </c>
      <c r="P114" s="305">
        <f t="shared" si="25"/>
        <v>917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 t="s">
        <v>36</v>
      </c>
      <c r="AE114" s="10"/>
      <c r="AF114" s="10"/>
      <c r="AG114" s="10"/>
      <c r="AH114" s="10"/>
    </row>
    <row r="115" spans="1:34" ht="40.5" customHeight="1" x14ac:dyDescent="0.3">
      <c r="A115" s="28" t="s">
        <v>39</v>
      </c>
      <c r="B115" s="306">
        <v>65</v>
      </c>
      <c r="C115" s="307">
        <v>58</v>
      </c>
      <c r="D115" s="308">
        <v>123</v>
      </c>
      <c r="E115" s="306">
        <v>66</v>
      </c>
      <c r="F115" s="307">
        <v>53</v>
      </c>
      <c r="G115" s="308">
        <v>119</v>
      </c>
      <c r="H115" s="306">
        <v>85</v>
      </c>
      <c r="I115" s="307">
        <v>48</v>
      </c>
      <c r="J115" s="309">
        <v>133</v>
      </c>
      <c r="K115" s="310">
        <v>40</v>
      </c>
      <c r="L115" s="307">
        <v>5</v>
      </c>
      <c r="M115" s="309">
        <v>45</v>
      </c>
      <c r="N115" s="311">
        <f>B115+E115+H115+K115</f>
        <v>256</v>
      </c>
      <c r="O115" s="304">
        <f t="shared" si="25"/>
        <v>164</v>
      </c>
      <c r="P115" s="305">
        <f t="shared" si="25"/>
        <v>420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5.5" customHeight="1" x14ac:dyDescent="0.25">
      <c r="A116" s="29" t="s">
        <v>12</v>
      </c>
      <c r="B116" s="306">
        <v>75</v>
      </c>
      <c r="C116" s="307">
        <v>45</v>
      </c>
      <c r="D116" s="308">
        <v>120</v>
      </c>
      <c r="E116" s="306">
        <v>69</v>
      </c>
      <c r="F116" s="307">
        <v>50</v>
      </c>
      <c r="G116" s="308">
        <v>119</v>
      </c>
      <c r="H116" s="306">
        <v>95</v>
      </c>
      <c r="I116" s="307">
        <v>24</v>
      </c>
      <c r="J116" s="308">
        <v>119</v>
      </c>
      <c r="K116" s="306">
        <v>101</v>
      </c>
      <c r="L116" s="307">
        <v>24</v>
      </c>
      <c r="M116" s="309">
        <v>125</v>
      </c>
      <c r="N116" s="311">
        <f>B116+E116+H116+K116</f>
        <v>340</v>
      </c>
      <c r="O116" s="304">
        <f t="shared" si="25"/>
        <v>143</v>
      </c>
      <c r="P116" s="305">
        <f t="shared" si="25"/>
        <v>483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0" t="s">
        <v>13</v>
      </c>
      <c r="B117" s="312">
        <v>84</v>
      </c>
      <c r="C117" s="313">
        <v>92</v>
      </c>
      <c r="D117" s="314">
        <v>176</v>
      </c>
      <c r="E117" s="312">
        <v>73</v>
      </c>
      <c r="F117" s="313">
        <v>69</v>
      </c>
      <c r="G117" s="314">
        <v>142</v>
      </c>
      <c r="H117" s="312">
        <v>111</v>
      </c>
      <c r="I117" s="313">
        <v>41</v>
      </c>
      <c r="J117" s="314">
        <v>152</v>
      </c>
      <c r="K117" s="312">
        <v>105</v>
      </c>
      <c r="L117" s="313">
        <v>12</v>
      </c>
      <c r="M117" s="315">
        <v>117</v>
      </c>
      <c r="N117" s="311">
        <f t="shared" ref="N117:P122" si="26">B117+E117+H117+K117</f>
        <v>373</v>
      </c>
      <c r="O117" s="304">
        <f t="shared" si="25"/>
        <v>214</v>
      </c>
      <c r="P117" s="305">
        <f>D117+G117+J117+M117</f>
        <v>587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" customHeight="1" x14ac:dyDescent="0.25">
      <c r="A118" s="29" t="s">
        <v>84</v>
      </c>
      <c r="B118" s="316">
        <v>105</v>
      </c>
      <c r="C118" s="317">
        <v>46</v>
      </c>
      <c r="D118" s="279">
        <v>151</v>
      </c>
      <c r="E118" s="316">
        <v>58</v>
      </c>
      <c r="F118" s="317">
        <v>76</v>
      </c>
      <c r="G118" s="273">
        <v>134</v>
      </c>
      <c r="H118" s="318">
        <v>65</v>
      </c>
      <c r="I118" s="317">
        <v>26</v>
      </c>
      <c r="J118" s="279">
        <v>91</v>
      </c>
      <c r="K118" s="316">
        <v>0</v>
      </c>
      <c r="L118" s="317">
        <v>0</v>
      </c>
      <c r="M118" s="273">
        <v>0</v>
      </c>
      <c r="N118" s="311">
        <f t="shared" si="26"/>
        <v>228</v>
      </c>
      <c r="O118" s="304">
        <f t="shared" si="25"/>
        <v>148</v>
      </c>
      <c r="P118" s="305">
        <f t="shared" si="25"/>
        <v>376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3" customHeight="1" x14ac:dyDescent="0.25">
      <c r="A119" s="31" t="s">
        <v>65</v>
      </c>
      <c r="B119" s="319">
        <v>101</v>
      </c>
      <c r="C119" s="320">
        <v>359</v>
      </c>
      <c r="D119" s="321">
        <v>460</v>
      </c>
      <c r="E119" s="319">
        <v>95</v>
      </c>
      <c r="F119" s="320">
        <v>358</v>
      </c>
      <c r="G119" s="321">
        <v>453</v>
      </c>
      <c r="H119" s="319">
        <v>0</v>
      </c>
      <c r="I119" s="320">
        <v>0</v>
      </c>
      <c r="J119" s="321">
        <v>0</v>
      </c>
      <c r="K119" s="319">
        <v>0</v>
      </c>
      <c r="L119" s="320">
        <v>0</v>
      </c>
      <c r="M119" s="322">
        <v>0</v>
      </c>
      <c r="N119" s="323">
        <f t="shared" si="26"/>
        <v>196</v>
      </c>
      <c r="O119" s="324">
        <f>C119+F119+I119+L119</f>
        <v>717</v>
      </c>
      <c r="P119" s="325">
        <f t="shared" si="26"/>
        <v>913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3.5" customHeight="1" x14ac:dyDescent="0.25">
      <c r="A120" s="165" t="s">
        <v>71</v>
      </c>
      <c r="B120" s="306">
        <v>9</v>
      </c>
      <c r="C120" s="307">
        <v>4</v>
      </c>
      <c r="D120" s="308">
        <v>13</v>
      </c>
      <c r="E120" s="306">
        <v>0</v>
      </c>
      <c r="F120" s="307">
        <v>9</v>
      </c>
      <c r="G120" s="308">
        <v>9</v>
      </c>
      <c r="H120" s="306">
        <v>0</v>
      </c>
      <c r="I120" s="307">
        <v>0</v>
      </c>
      <c r="J120" s="308">
        <v>0</v>
      </c>
      <c r="K120" s="306">
        <v>0</v>
      </c>
      <c r="L120" s="307">
        <v>0</v>
      </c>
      <c r="M120" s="309">
        <v>0</v>
      </c>
      <c r="N120" s="284">
        <f t="shared" si="26"/>
        <v>9</v>
      </c>
      <c r="O120" s="282">
        <f t="shared" si="26"/>
        <v>13</v>
      </c>
      <c r="P120" s="305">
        <f t="shared" si="26"/>
        <v>22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1.5" customHeight="1" x14ac:dyDescent="0.25">
      <c r="A121" s="166" t="s">
        <v>70</v>
      </c>
      <c r="B121" s="319">
        <v>0</v>
      </c>
      <c r="C121" s="320">
        <v>189</v>
      </c>
      <c r="D121" s="321">
        <v>189</v>
      </c>
      <c r="E121" s="319">
        <v>0</v>
      </c>
      <c r="F121" s="320">
        <v>54</v>
      </c>
      <c r="G121" s="321">
        <v>54</v>
      </c>
      <c r="H121" s="319">
        <v>0</v>
      </c>
      <c r="I121" s="320">
        <v>0</v>
      </c>
      <c r="J121" s="321">
        <v>0</v>
      </c>
      <c r="K121" s="319">
        <v>0</v>
      </c>
      <c r="L121" s="320">
        <v>0</v>
      </c>
      <c r="M121" s="322">
        <v>0</v>
      </c>
      <c r="N121" s="311">
        <f t="shared" si="26"/>
        <v>0</v>
      </c>
      <c r="O121" s="304">
        <f t="shared" si="25"/>
        <v>243</v>
      </c>
      <c r="P121" s="326">
        <f t="shared" si="25"/>
        <v>243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.75" customHeight="1" thickBot="1" x14ac:dyDescent="0.3">
      <c r="A122" s="27" t="s">
        <v>30</v>
      </c>
      <c r="B122" s="327">
        <v>103</v>
      </c>
      <c r="C122" s="328">
        <v>144</v>
      </c>
      <c r="D122" s="329">
        <v>247</v>
      </c>
      <c r="E122" s="327">
        <v>63</v>
      </c>
      <c r="F122" s="328">
        <v>188</v>
      </c>
      <c r="G122" s="329">
        <v>251</v>
      </c>
      <c r="H122" s="327">
        <v>61</v>
      </c>
      <c r="I122" s="328">
        <v>165</v>
      </c>
      <c r="J122" s="329">
        <v>226</v>
      </c>
      <c r="K122" s="327">
        <v>53</v>
      </c>
      <c r="L122" s="328">
        <v>71</v>
      </c>
      <c r="M122" s="330">
        <v>124</v>
      </c>
      <c r="N122" s="311">
        <f t="shared" si="26"/>
        <v>280</v>
      </c>
      <c r="O122" s="304">
        <f t="shared" si="25"/>
        <v>568</v>
      </c>
      <c r="P122" s="305">
        <f t="shared" si="25"/>
        <v>848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thickBot="1" x14ac:dyDescent="0.3">
      <c r="A123" s="88" t="s">
        <v>48</v>
      </c>
      <c r="B123" s="212">
        <f t="shared" ref="B123:O123" si="27">SUM(B114:B122)</f>
        <v>645</v>
      </c>
      <c r="C123" s="104">
        <f t="shared" si="27"/>
        <v>1118</v>
      </c>
      <c r="D123" s="105">
        <f t="shared" si="27"/>
        <v>1763</v>
      </c>
      <c r="E123" s="212">
        <f t="shared" si="27"/>
        <v>509</v>
      </c>
      <c r="F123" s="104">
        <f t="shared" si="27"/>
        <v>1016</v>
      </c>
      <c r="G123" s="105">
        <f t="shared" si="27"/>
        <v>1525</v>
      </c>
      <c r="H123" s="212">
        <f t="shared" si="27"/>
        <v>512</v>
      </c>
      <c r="I123" s="104">
        <f t="shared" si="27"/>
        <v>442</v>
      </c>
      <c r="J123" s="106">
        <f t="shared" si="27"/>
        <v>954</v>
      </c>
      <c r="K123" s="107">
        <f t="shared" si="27"/>
        <v>391</v>
      </c>
      <c r="L123" s="104">
        <f t="shared" si="27"/>
        <v>176</v>
      </c>
      <c r="M123" s="106">
        <f t="shared" si="27"/>
        <v>567</v>
      </c>
      <c r="N123" s="225">
        <f t="shared" si="27"/>
        <v>2057</v>
      </c>
      <c r="O123" s="213">
        <f t="shared" si="27"/>
        <v>2752</v>
      </c>
      <c r="P123" s="108">
        <f>SUM(P114:P122)</f>
        <v>4809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0" customHeight="1" x14ac:dyDescent="0.3">
      <c r="A124" s="358" t="s">
        <v>14</v>
      </c>
      <c r="B124" s="358"/>
      <c r="C124" s="358"/>
      <c r="D124" s="358"/>
      <c r="E124" s="358"/>
      <c r="F124" s="358"/>
      <c r="G124" s="358"/>
      <c r="H124" s="358"/>
      <c r="I124" s="358"/>
      <c r="J124" s="358"/>
      <c r="K124" s="358"/>
      <c r="L124" s="358"/>
      <c r="M124" s="358"/>
      <c r="N124" s="358"/>
      <c r="O124" s="358"/>
      <c r="P124" s="358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5" customHeight="1" x14ac:dyDescent="0.25">
      <c r="A125" s="357" t="s">
        <v>93</v>
      </c>
      <c r="B125" s="357"/>
      <c r="C125" s="357"/>
      <c r="D125" s="357"/>
      <c r="E125" s="357"/>
      <c r="F125" s="357"/>
      <c r="G125" s="357"/>
      <c r="H125" s="357"/>
      <c r="I125" s="357"/>
      <c r="J125" s="357"/>
      <c r="K125" s="357"/>
      <c r="L125" s="357"/>
      <c r="M125" s="357"/>
      <c r="N125" s="357"/>
      <c r="O125" s="357"/>
      <c r="P125" s="357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1.75" customHeight="1" thickBot="1" x14ac:dyDescent="0.35">
      <c r="A126" s="356" t="s">
        <v>10</v>
      </c>
      <c r="B126" s="356"/>
      <c r="C126" s="356"/>
      <c r="D126" s="356"/>
      <c r="E126" s="356"/>
      <c r="F126" s="356"/>
      <c r="G126" s="356"/>
      <c r="H126" s="356"/>
      <c r="I126" s="356"/>
      <c r="J126" s="356"/>
      <c r="K126" s="356"/>
      <c r="L126" s="356"/>
      <c r="M126" s="356"/>
      <c r="N126" s="356"/>
      <c r="O126" s="356"/>
      <c r="P126" s="35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.75" customHeight="1" x14ac:dyDescent="0.25">
      <c r="A127" s="93" t="s">
        <v>33</v>
      </c>
      <c r="B127" s="359" t="s">
        <v>5</v>
      </c>
      <c r="C127" s="349"/>
      <c r="D127" s="360"/>
      <c r="E127" s="359" t="s">
        <v>6</v>
      </c>
      <c r="F127" s="349"/>
      <c r="G127" s="360"/>
      <c r="H127" s="359" t="s">
        <v>7</v>
      </c>
      <c r="I127" s="349"/>
      <c r="J127" s="360"/>
      <c r="K127" s="359" t="s">
        <v>18</v>
      </c>
      <c r="L127" s="349"/>
      <c r="M127" s="360"/>
      <c r="N127" s="359" t="s">
        <v>1</v>
      </c>
      <c r="O127" s="360"/>
      <c r="P127" s="354" t="s">
        <v>19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11.25" customHeight="1" thickBot="1" x14ac:dyDescent="0.3">
      <c r="A128" s="94"/>
      <c r="B128" s="361"/>
      <c r="C128" s="352"/>
      <c r="D128" s="353"/>
      <c r="E128" s="361"/>
      <c r="F128" s="352"/>
      <c r="G128" s="353"/>
      <c r="H128" s="361"/>
      <c r="I128" s="352"/>
      <c r="J128" s="353"/>
      <c r="K128" s="361"/>
      <c r="L128" s="352"/>
      <c r="M128" s="353"/>
      <c r="N128" s="361"/>
      <c r="O128" s="353"/>
      <c r="P128" s="355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 t="s">
        <v>38</v>
      </c>
      <c r="AE128" s="10"/>
      <c r="AF128" s="10"/>
      <c r="AG128" s="10"/>
      <c r="AH128" s="10"/>
    </row>
    <row r="129" spans="1:34" ht="69.75" customHeight="1" thickBot="1" x14ac:dyDescent="0.3">
      <c r="A129" s="94"/>
      <c r="B129" s="109" t="s">
        <v>26</v>
      </c>
      <c r="C129" s="110" t="s">
        <v>27</v>
      </c>
      <c r="D129" s="34" t="s">
        <v>3</v>
      </c>
      <c r="E129" s="109" t="s">
        <v>26</v>
      </c>
      <c r="F129" s="110" t="s">
        <v>27</v>
      </c>
      <c r="G129" s="34" t="s">
        <v>3</v>
      </c>
      <c r="H129" s="109" t="s">
        <v>26</v>
      </c>
      <c r="I129" s="110" t="s">
        <v>27</v>
      </c>
      <c r="J129" s="34" t="s">
        <v>3</v>
      </c>
      <c r="K129" s="109" t="s">
        <v>26</v>
      </c>
      <c r="L129" s="110" t="s">
        <v>27</v>
      </c>
      <c r="M129" s="34" t="s">
        <v>3</v>
      </c>
      <c r="N129" s="109" t="s">
        <v>26</v>
      </c>
      <c r="O129" s="110" t="s">
        <v>27</v>
      </c>
      <c r="P129" s="355"/>
      <c r="Q129" s="10"/>
      <c r="R129" s="10"/>
      <c r="S129" s="10"/>
      <c r="T129" s="10" t="s">
        <v>44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" customHeight="1" x14ac:dyDescent="0.25">
      <c r="A130" s="162" t="s">
        <v>11</v>
      </c>
      <c r="B130" s="331">
        <v>0</v>
      </c>
      <c r="C130" s="332">
        <v>33</v>
      </c>
      <c r="D130" s="333">
        <v>33</v>
      </c>
      <c r="E130" s="331">
        <v>0</v>
      </c>
      <c r="F130" s="332">
        <v>29</v>
      </c>
      <c r="G130" s="333">
        <v>29</v>
      </c>
      <c r="H130" s="331">
        <v>0</v>
      </c>
      <c r="I130" s="332">
        <v>2</v>
      </c>
      <c r="J130" s="333">
        <v>2</v>
      </c>
      <c r="K130" s="300">
        <v>0</v>
      </c>
      <c r="L130" s="332">
        <v>0</v>
      </c>
      <c r="M130" s="334">
        <v>0</v>
      </c>
      <c r="N130" s="335">
        <f t="shared" ref="N130:P134" si="28">B130+E130+H130+K130</f>
        <v>0</v>
      </c>
      <c r="O130" s="336">
        <f t="shared" si="28"/>
        <v>64</v>
      </c>
      <c r="P130" s="337">
        <f t="shared" si="28"/>
        <v>64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" customHeight="1" x14ac:dyDescent="0.3">
      <c r="A131" s="28" t="s">
        <v>39</v>
      </c>
      <c r="B131" s="338">
        <v>0</v>
      </c>
      <c r="C131" s="339">
        <v>53</v>
      </c>
      <c r="D131" s="340">
        <v>53</v>
      </c>
      <c r="E131" s="338">
        <v>0</v>
      </c>
      <c r="F131" s="339">
        <v>48</v>
      </c>
      <c r="G131" s="340">
        <v>48</v>
      </c>
      <c r="H131" s="338">
        <v>15</v>
      </c>
      <c r="I131" s="339">
        <v>25</v>
      </c>
      <c r="J131" s="340">
        <v>40</v>
      </c>
      <c r="K131" s="338">
        <v>11</v>
      </c>
      <c r="L131" s="339">
        <v>3</v>
      </c>
      <c r="M131" s="340">
        <v>14</v>
      </c>
      <c r="N131" s="281">
        <f t="shared" si="28"/>
        <v>26</v>
      </c>
      <c r="O131" s="283">
        <f t="shared" si="28"/>
        <v>129</v>
      </c>
      <c r="P131" s="278">
        <f t="shared" si="28"/>
        <v>155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1.5" customHeight="1" x14ac:dyDescent="0.25">
      <c r="A132" s="29" t="s">
        <v>12</v>
      </c>
      <c r="B132" s="338">
        <v>0</v>
      </c>
      <c r="C132" s="339">
        <v>12</v>
      </c>
      <c r="D132" s="340">
        <v>12</v>
      </c>
      <c r="E132" s="338">
        <v>0</v>
      </c>
      <c r="F132" s="339">
        <v>12</v>
      </c>
      <c r="G132" s="340">
        <v>12</v>
      </c>
      <c r="H132" s="338">
        <v>0</v>
      </c>
      <c r="I132" s="339">
        <v>8</v>
      </c>
      <c r="J132" s="340">
        <v>8</v>
      </c>
      <c r="K132" s="338">
        <v>0</v>
      </c>
      <c r="L132" s="339">
        <v>1</v>
      </c>
      <c r="M132" s="340">
        <v>1</v>
      </c>
      <c r="N132" s="281">
        <f>B132+E132+H132+K132</f>
        <v>0</v>
      </c>
      <c r="O132" s="283">
        <f t="shared" si="28"/>
        <v>33</v>
      </c>
      <c r="P132" s="278">
        <f t="shared" si="28"/>
        <v>33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29" t="s">
        <v>13</v>
      </c>
      <c r="B133" s="338">
        <v>0</v>
      </c>
      <c r="C133" s="339">
        <v>0</v>
      </c>
      <c r="D133" s="340">
        <v>0</v>
      </c>
      <c r="E133" s="338">
        <v>0</v>
      </c>
      <c r="F133" s="339">
        <v>17</v>
      </c>
      <c r="G133" s="340">
        <v>17</v>
      </c>
      <c r="H133" s="338">
        <v>10</v>
      </c>
      <c r="I133" s="339">
        <v>13</v>
      </c>
      <c r="J133" s="340">
        <v>23</v>
      </c>
      <c r="K133" s="338">
        <v>9</v>
      </c>
      <c r="L133" s="339">
        <v>0</v>
      </c>
      <c r="M133" s="340">
        <v>9</v>
      </c>
      <c r="N133" s="281">
        <f>B133+E133+H133+K133</f>
        <v>19</v>
      </c>
      <c r="O133" s="283">
        <f t="shared" si="28"/>
        <v>30</v>
      </c>
      <c r="P133" s="278">
        <f t="shared" si="28"/>
        <v>49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6.5" customHeight="1" thickBot="1" x14ac:dyDescent="0.3">
      <c r="A134" s="29" t="s">
        <v>84</v>
      </c>
      <c r="B134" s="341">
        <v>0</v>
      </c>
      <c r="C134" s="342">
        <v>0</v>
      </c>
      <c r="D134" s="343">
        <v>0</v>
      </c>
      <c r="E134" s="341">
        <v>0</v>
      </c>
      <c r="F134" s="342">
        <v>10</v>
      </c>
      <c r="G134" s="343">
        <v>10</v>
      </c>
      <c r="H134" s="341">
        <v>0</v>
      </c>
      <c r="I134" s="342">
        <v>0</v>
      </c>
      <c r="J134" s="343">
        <v>0</v>
      </c>
      <c r="K134" s="341">
        <v>0</v>
      </c>
      <c r="L134" s="342">
        <v>0</v>
      </c>
      <c r="M134" s="343">
        <v>0</v>
      </c>
      <c r="N134" s="344">
        <f t="shared" si="28"/>
        <v>0</v>
      </c>
      <c r="O134" s="345">
        <f t="shared" si="28"/>
        <v>10</v>
      </c>
      <c r="P134" s="299">
        <f t="shared" si="28"/>
        <v>10</v>
      </c>
      <c r="Q134" s="10"/>
      <c r="R134" s="10"/>
      <c r="S134" s="10"/>
      <c r="T134" s="10"/>
      <c r="U134" s="10"/>
      <c r="V134" s="10"/>
      <c r="W134" s="10"/>
      <c r="X134" s="10"/>
    </row>
    <row r="135" spans="1:34" ht="30.75" customHeight="1" thickBot="1" x14ac:dyDescent="0.25">
      <c r="A135" s="88" t="s">
        <v>48</v>
      </c>
      <c r="B135" s="214">
        <f t="shared" ref="B135:O135" si="29">SUM(B130:B134)</f>
        <v>0</v>
      </c>
      <c r="C135" s="214">
        <f t="shared" si="29"/>
        <v>98</v>
      </c>
      <c r="D135" s="214">
        <f t="shared" si="29"/>
        <v>98</v>
      </c>
      <c r="E135" s="214">
        <f t="shared" si="29"/>
        <v>0</v>
      </c>
      <c r="F135" s="214">
        <f t="shared" si="29"/>
        <v>116</v>
      </c>
      <c r="G135" s="111">
        <f t="shared" si="29"/>
        <v>116</v>
      </c>
      <c r="H135" s="215">
        <f t="shared" si="29"/>
        <v>25</v>
      </c>
      <c r="I135" s="214">
        <f t="shared" si="29"/>
        <v>48</v>
      </c>
      <c r="J135" s="214">
        <f t="shared" si="29"/>
        <v>73</v>
      </c>
      <c r="K135" s="214">
        <f t="shared" si="29"/>
        <v>20</v>
      </c>
      <c r="L135" s="214">
        <f t="shared" si="29"/>
        <v>4</v>
      </c>
      <c r="M135" s="214">
        <f t="shared" si="29"/>
        <v>24</v>
      </c>
      <c r="N135" s="214">
        <f t="shared" si="29"/>
        <v>45</v>
      </c>
      <c r="O135" s="214">
        <f t="shared" si="29"/>
        <v>266</v>
      </c>
      <c r="P135" s="111">
        <f>SUM(P130:P134)</f>
        <v>311</v>
      </c>
    </row>
    <row r="136" spans="1:34" ht="39" customHeight="1" x14ac:dyDescent="0.3">
      <c r="A136" s="356" t="s">
        <v>49</v>
      </c>
      <c r="B136" s="356"/>
      <c r="C136" s="356"/>
      <c r="D136" s="356"/>
      <c r="E136" s="356"/>
      <c r="F136" s="356"/>
      <c r="G136" s="356"/>
      <c r="H136" s="356"/>
      <c r="I136" s="356"/>
      <c r="J136" s="356"/>
      <c r="K136" s="356"/>
      <c r="L136" s="356"/>
      <c r="M136" s="356"/>
      <c r="N136" s="356"/>
      <c r="O136" s="356"/>
      <c r="P136" s="356"/>
    </row>
    <row r="137" spans="1:34" ht="28.5" customHeight="1" x14ac:dyDescent="0.2">
      <c r="A137" s="357" t="s">
        <v>93</v>
      </c>
      <c r="B137" s="357"/>
      <c r="C137" s="357"/>
      <c r="D137" s="357"/>
      <c r="E137" s="357"/>
      <c r="F137" s="357"/>
      <c r="G137" s="357"/>
      <c r="H137" s="357"/>
      <c r="I137" s="357"/>
      <c r="J137" s="357"/>
      <c r="K137" s="357"/>
      <c r="L137" s="357"/>
      <c r="M137" s="357"/>
      <c r="N137" s="357"/>
      <c r="O137" s="357"/>
      <c r="P137" s="357"/>
    </row>
    <row r="138" spans="1:34" ht="24" customHeight="1" thickBot="1" x14ac:dyDescent="0.35">
      <c r="A138" s="356" t="s">
        <v>10</v>
      </c>
      <c r="B138" s="356"/>
      <c r="C138" s="356"/>
      <c r="D138" s="356"/>
      <c r="E138" s="356"/>
      <c r="F138" s="356"/>
      <c r="G138" s="356"/>
      <c r="H138" s="356"/>
      <c r="I138" s="356"/>
      <c r="J138" s="356"/>
      <c r="K138" s="356"/>
      <c r="L138" s="356"/>
      <c r="M138" s="356"/>
      <c r="N138" s="356"/>
      <c r="O138" s="356"/>
      <c r="P138" s="356"/>
      <c r="S138" s="1" t="s">
        <v>44</v>
      </c>
    </row>
    <row r="139" spans="1:34" ht="24.75" customHeight="1" x14ac:dyDescent="0.2">
      <c r="A139" s="150" t="s">
        <v>33</v>
      </c>
      <c r="B139" s="348" t="s">
        <v>5</v>
      </c>
      <c r="C139" s="349"/>
      <c r="D139" s="350"/>
      <c r="E139" s="348" t="s">
        <v>6</v>
      </c>
      <c r="F139" s="349"/>
      <c r="G139" s="350"/>
      <c r="H139" s="348" t="s">
        <v>7</v>
      </c>
      <c r="I139" s="349"/>
      <c r="J139" s="350"/>
      <c r="K139" s="348" t="s">
        <v>18</v>
      </c>
      <c r="L139" s="349"/>
      <c r="M139" s="350"/>
      <c r="N139" s="348" t="s">
        <v>1</v>
      </c>
      <c r="O139" s="350"/>
      <c r="P139" s="354" t="s">
        <v>19</v>
      </c>
    </row>
    <row r="140" spans="1:34" ht="1.5" customHeight="1" thickBot="1" x14ac:dyDescent="0.25">
      <c r="A140" s="151"/>
      <c r="B140" s="351"/>
      <c r="C140" s="352"/>
      <c r="D140" s="353"/>
      <c r="E140" s="351"/>
      <c r="F140" s="352"/>
      <c r="G140" s="353"/>
      <c r="H140" s="351"/>
      <c r="I140" s="352"/>
      <c r="J140" s="353"/>
      <c r="K140" s="351"/>
      <c r="L140" s="352"/>
      <c r="M140" s="353"/>
      <c r="N140" s="351"/>
      <c r="O140" s="353"/>
      <c r="P140" s="355"/>
    </row>
    <row r="141" spans="1:34" ht="76.5" customHeight="1" thickBot="1" x14ac:dyDescent="0.25">
      <c r="A141" s="151"/>
      <c r="B141" s="109" t="s">
        <v>26</v>
      </c>
      <c r="C141" s="110" t="s">
        <v>27</v>
      </c>
      <c r="D141" s="34" t="s">
        <v>3</v>
      </c>
      <c r="E141" s="109" t="s">
        <v>26</v>
      </c>
      <c r="F141" s="110" t="s">
        <v>27</v>
      </c>
      <c r="G141" s="34" t="s">
        <v>3</v>
      </c>
      <c r="H141" s="109" t="s">
        <v>26</v>
      </c>
      <c r="I141" s="110" t="s">
        <v>27</v>
      </c>
      <c r="J141" s="34" t="s">
        <v>3</v>
      </c>
      <c r="K141" s="109" t="s">
        <v>26</v>
      </c>
      <c r="L141" s="110" t="s">
        <v>27</v>
      </c>
      <c r="M141" s="34" t="s">
        <v>3</v>
      </c>
      <c r="N141" s="109" t="s">
        <v>26</v>
      </c>
      <c r="O141" s="110" t="s">
        <v>27</v>
      </c>
      <c r="P141" s="355"/>
    </row>
    <row r="142" spans="1:34" ht="26.25" customHeight="1" thickBot="1" x14ac:dyDescent="0.25">
      <c r="A142" s="90" t="s">
        <v>65</v>
      </c>
      <c r="B142" s="225">
        <v>0</v>
      </c>
      <c r="C142" s="256">
        <v>0</v>
      </c>
      <c r="D142" s="213">
        <v>0</v>
      </c>
      <c r="E142" s="225">
        <v>0</v>
      </c>
      <c r="F142" s="256">
        <v>1</v>
      </c>
      <c r="G142" s="213">
        <v>1</v>
      </c>
      <c r="H142" s="225">
        <v>0</v>
      </c>
      <c r="I142" s="256">
        <v>54</v>
      </c>
      <c r="J142" s="213">
        <v>54</v>
      </c>
      <c r="K142" s="225">
        <v>0</v>
      </c>
      <c r="L142" s="256">
        <v>0</v>
      </c>
      <c r="M142" s="257">
        <v>0</v>
      </c>
      <c r="N142" s="258">
        <f>B142+E142+H142+K142</f>
        <v>0</v>
      </c>
      <c r="O142" s="259">
        <f>C142+F142+I142+L142</f>
        <v>55</v>
      </c>
      <c r="P142" s="260">
        <f>D142+G142+J142+M142</f>
        <v>55</v>
      </c>
    </row>
    <row r="143" spans="1:34" ht="23.25" customHeight="1" thickBot="1" x14ac:dyDescent="0.25"/>
    <row r="144" spans="1:34" ht="26.25" customHeight="1" thickBot="1" x14ac:dyDescent="0.35">
      <c r="A144" s="25" t="s">
        <v>15</v>
      </c>
      <c r="B144" s="142">
        <f>N123+N135+N142</f>
        <v>2102</v>
      </c>
      <c r="C144" s="142">
        <f>O123+O135+O142</f>
        <v>3073</v>
      </c>
      <c r="D144" s="111">
        <f>P123+P135+P142</f>
        <v>5175</v>
      </c>
      <c r="F144" s="16"/>
      <c r="G144" s="16"/>
      <c r="H144" s="16"/>
    </row>
    <row r="145" spans="1:12" ht="9" customHeight="1" x14ac:dyDescent="0.25">
      <c r="B145" s="10"/>
      <c r="C145" s="10"/>
      <c r="D145" s="10"/>
    </row>
    <row r="146" spans="1:12" ht="22.5" customHeight="1" thickBot="1" x14ac:dyDescent="0.4">
      <c r="G146" s="149"/>
    </row>
    <row r="147" spans="1:12" ht="26.25" thickBot="1" x14ac:dyDescent="0.25">
      <c r="A147" s="23" t="s">
        <v>29</v>
      </c>
      <c r="B147" s="147">
        <f>B82+B107+B144</f>
        <v>15033</v>
      </c>
      <c r="C147" s="147">
        <f>C82+C107+C144</f>
        <v>10502</v>
      </c>
      <c r="D147" s="147">
        <f>D82+D107+D144</f>
        <v>25535</v>
      </c>
      <c r="L147" s="1" t="s">
        <v>44</v>
      </c>
    </row>
    <row r="151" spans="1:12" ht="20.25" x14ac:dyDescent="0.3">
      <c r="B151" s="16"/>
    </row>
    <row r="152" spans="1:12" ht="26.25" x14ac:dyDescent="0.4">
      <c r="A152" s="26"/>
      <c r="B152" s="26"/>
      <c r="C152" s="26"/>
      <c r="D152" s="26"/>
      <c r="E152" s="26"/>
      <c r="F152" s="26"/>
      <c r="G152" s="26"/>
      <c r="H152" s="26"/>
    </row>
  </sheetData>
  <mergeCells count="120"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K28:AK30"/>
    <mergeCell ref="A66:V66"/>
    <mergeCell ref="Q28:S29"/>
    <mergeCell ref="AF29:AH29"/>
    <mergeCell ref="A56:V56"/>
    <mergeCell ref="A57:A58"/>
    <mergeCell ref="T57:V57"/>
    <mergeCell ref="H45:J45"/>
    <mergeCell ref="K45:M45"/>
    <mergeCell ref="N45:P45"/>
    <mergeCell ref="Q45:S45"/>
    <mergeCell ref="W28:Y28"/>
    <mergeCell ref="Z28:AB28"/>
    <mergeCell ref="AC28:AE28"/>
    <mergeCell ref="AC29:AE29"/>
    <mergeCell ref="B28:D29"/>
    <mergeCell ref="E28:G29"/>
    <mergeCell ref="H28:J29"/>
    <mergeCell ref="K28:M29"/>
    <mergeCell ref="N28:P29"/>
    <mergeCell ref="T28:V28"/>
    <mergeCell ref="T29:V29"/>
    <mergeCell ref="W29:Y29"/>
    <mergeCell ref="Z29:AB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5:AE25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6:AE26"/>
    <mergeCell ref="A27:AE27"/>
    <mergeCell ref="A28:A30"/>
    <mergeCell ref="A83:M84"/>
    <mergeCell ref="A67:A69"/>
    <mergeCell ref="B67:D68"/>
    <mergeCell ref="B85:D85"/>
    <mergeCell ref="E85:G85"/>
    <mergeCell ref="E67:G68"/>
    <mergeCell ref="H67:J68"/>
    <mergeCell ref="K67:M68"/>
    <mergeCell ref="W67:Y67"/>
    <mergeCell ref="Q101:S101"/>
    <mergeCell ref="A99:P100"/>
    <mergeCell ref="B101:D101"/>
    <mergeCell ref="E101:G101"/>
    <mergeCell ref="H101:J101"/>
    <mergeCell ref="K101:M101"/>
    <mergeCell ref="N101:P101"/>
    <mergeCell ref="N85:P85"/>
    <mergeCell ref="H85:J85"/>
    <mergeCell ref="K85:M85"/>
    <mergeCell ref="A108:P108"/>
    <mergeCell ref="A109:P109"/>
    <mergeCell ref="A110:P110"/>
    <mergeCell ref="B111:D112"/>
    <mergeCell ref="E111:G112"/>
    <mergeCell ref="H111:J112"/>
    <mergeCell ref="K111:M112"/>
    <mergeCell ref="N111:O112"/>
    <mergeCell ref="P111:P113"/>
    <mergeCell ref="B139:D140"/>
    <mergeCell ref="E139:G140"/>
    <mergeCell ref="H139:J140"/>
    <mergeCell ref="K139:M140"/>
    <mergeCell ref="N139:O140"/>
    <mergeCell ref="P139:P141"/>
    <mergeCell ref="A136:P136"/>
    <mergeCell ref="A137:P137"/>
    <mergeCell ref="A124:P124"/>
    <mergeCell ref="A125:P125"/>
    <mergeCell ref="A126:P126"/>
    <mergeCell ref="B127:D128"/>
    <mergeCell ref="E127:G128"/>
    <mergeCell ref="H127:J128"/>
    <mergeCell ref="K127:M128"/>
    <mergeCell ref="N127:O128"/>
    <mergeCell ref="P127:P129"/>
    <mergeCell ref="A138:P138"/>
  </mergeCells>
  <pageMargins left="0.70866141732283472" right="0.31496062992125984" top="0.55118110236220474" bottom="0.74803149606299213" header="0.31496062992125984" footer="0.31496062992125984"/>
  <pageSetup paperSize="9" scale="31" orientation="landscape" r:id="rId1"/>
  <rowBreaks count="3" manualBreakCount="3">
    <brk id="43" max="36" man="1"/>
    <brk id="82" max="36" man="1"/>
    <brk id="108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Admin</cp:lastModifiedBy>
  <cp:lastPrinted>2025-11-25T09:01:52Z</cp:lastPrinted>
  <dcterms:created xsi:type="dcterms:W3CDTF">2015-04-10T12:01:21Z</dcterms:created>
  <dcterms:modified xsi:type="dcterms:W3CDTF">2026-04-30T12:52:32Z</dcterms:modified>
</cp:coreProperties>
</file>